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지역요약" sheetId="1" r:id="rId1"/>
    <sheet name="월별거래량" sheetId="2" r:id="rId2"/>
    <sheet name="주요단지가격변동" sheetId="3" r:id="rId3"/>
    <sheet name="주간아파트시세" sheetId="4" r:id="rId4"/>
    <sheet name="입주물량" sheetId="5" r:id="rId5"/>
    <sheet name="청약경쟁률" sheetId="6" r:id="rId6"/>
    <sheet name="인구" sheetId="7" r:id="rId7"/>
    <sheet name="미분양" sheetId="8" r:id="rId8"/>
    <sheet name="평형별시세" sheetId="9" r:id="rId9"/>
    <sheet name="실거래_요약" sheetId="10" r:id="rId10"/>
    <sheet name="실거래_전체추이" sheetId="11" r:id="rId11"/>
    <sheet name="실거래_유형별신호" sheetId="12" r:id="rId12"/>
    <sheet name="실거래_유형별월간" sheetId="13" r:id="rId13"/>
    <sheet name="실거래_거래유형전환" sheetId="14" r:id="rId14"/>
    <sheet name="실거래_유형내거래전환" sheetId="15" r:id="rId15"/>
    <sheet name="실거래_지역비교" sheetId="16" r:id="rId16"/>
    <sheet name="실거래_하위지역유형흐름" sheetId="17" r:id="rId17"/>
    <sheet name="실거래_하위지역거래전환" sheetId="18" r:id="rId18"/>
    <sheet name="실거래_분석집계원자료" sheetId="19" r:id="rId19"/>
    <sheet name="실거래_집계기준" sheetId="20" r:id="rId20"/>
  </sheets>
  <definedNames>
    <definedName name="_xlnm._FilterDatabase" localSheetId="0">'지역요약'!A15:J44</definedName>
    <definedName name="_xlnm._FilterDatabase" localSheetId="1">'월별거래량'!A5:E18</definedName>
    <definedName name="_xlnm._FilterDatabase" localSheetId="2">'주요단지가격변동'!A5:I25</definedName>
    <definedName name="_xlnm._FilterDatabase" localSheetId="3">'주간아파트시세'!A5:F57</definedName>
    <definedName name="_xlnm._FilterDatabase" localSheetId="4">'입주물량'!A5:E36</definedName>
    <definedName name="_xlnm._FilterDatabase" localSheetId="5">'청약경쟁률'!A5:H12</definedName>
    <definedName name="_xlnm._FilterDatabase" localSheetId="6">'인구'!A5:E15</definedName>
    <definedName name="_xlnm._FilterDatabase" localSheetId="7">'미분양'!A5:D18</definedName>
    <definedName name="_xlnm._FilterDatabase" localSheetId="8">'평형별시세'!A5:R1029</definedName>
    <definedName name="_xlnm._FilterDatabase" localSheetId="10">'실거래_전체추이'!A6:J18</definedName>
    <definedName name="_xlnm._FilterDatabase" localSheetId="11">'실거래_유형별신호'!A6:P16</definedName>
    <definedName name="_xlnm._FilterDatabase" localSheetId="12">'실거래_유형별월간'!A6:H126</definedName>
    <definedName name="_xlnm._FilterDatabase" localSheetId="13">'실거래_거래유형전환'!A6:L18</definedName>
    <definedName name="_xlnm._FilterDatabase" localSheetId="14">'실거래_유형내거래전환'!A6:N10</definedName>
    <definedName name="_xlnm._FilterDatabase" localSheetId="15">'실거래_지역비교'!A6:O16</definedName>
    <definedName name="_xlnm._FilterDatabase" localSheetId="16">'실거래_하위지역유형흐름'!A6:L412</definedName>
    <definedName name="_xlnm._FilterDatabase" localSheetId="17">'실거래_하위지역거래전환'!A6:N66</definedName>
    <definedName name="_xlnm._FilterDatabase" localSheetId="18">'실거래_분석집계원자료'!A6:P2839</definedName>
    <definedName name="_xlnm._FilterDatabase" localSheetId="19">'실거래_집계기준'!A6:C29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5" formatCode="0.0"/>
    <numFmt numFmtId="166" formatCode="0.00&quot;:1&quot;"/>
    <numFmt numFmtId="167" formatCode="0.0"/>
    <numFmt numFmtId="168" formatCode="0.0"/>
    <numFmt numFmtId="169" formatCode="#,##0&quot;건&quot;"/>
    <numFmt numFmtId="170" formatCode="#,##0&quot;건&quot;"/>
    <numFmt numFmtId="171" formatCode="+0.0%;-0.0%;0.0%"/>
    <numFmt numFmtId="172" formatCode="0.0&quot;점&quot;"/>
    <numFmt numFmtId="173" formatCode="#,##0&quot;원&quot;"/>
    <numFmt numFmtId="174" formatCode="+0.0%;-0.0%;0.0%"/>
    <numFmt numFmtId="175" formatCode="#,##0.0"/>
    <numFmt numFmtId="176" formatCode="#,##0&quot;원&quot;"/>
    <numFmt numFmtId="177" formatCode="+0.0%;-0.0%;0.0%"/>
    <numFmt numFmtId="178" formatCode="#,##0.0"/>
    <numFmt numFmtId="179" formatCode="+0.0%;-0.0%;0.0%"/>
    <numFmt numFmtId="180" formatCode="0.0%"/>
    <numFmt numFmtId="181" formatCode="+0.0&quot; %p&quot;;-0.0&quot; %p&quot;;0.0&quot; %p&quot;"/>
    <numFmt numFmtId="182" formatCode="0.0&quot;점&quot;"/>
    <numFmt numFmtId="183" formatCode="+0.0&quot; %p&quot;;-0.0&quot; %p&quot;;0.0&quot; %p&quot;"/>
    <numFmt numFmtId="184" formatCode="+0.0%;-0.0%;0.0%"/>
    <numFmt numFmtId="185" formatCode="0.0%"/>
    <numFmt numFmtId="186" formatCode="+0.0&quot; %p&quot;;-0.0&quot; %p&quot;;0.0&quot; %p&quot;"/>
    <numFmt numFmtId="187" formatCode="#,##0.0&quot;㎡&quot;"/>
  </numFmts>
  <fonts count="88" x14ac:knownFonts="1">
    <font>
      <sz val="11"/>
      <name val="Calibri"/>
    </font>
    <font>
      <sz val="11"/>
      <name val="Calibri"/>
    </font>
    <font>
      <sz val="16"/>
      <name val="맑은 고딕"/>
      <b/>
      <color rgb="FFFFFF"/>
    </font>
    <font>
      <sz val="16"/>
      <name val="맑은 고딕"/>
      <b/>
      <color rgb="FFFFFF"/>
    </font>
    <font>
      <sz val="10"/>
      <name val="맑은 고딕"/>
      <b/>
      <color rgb="0E3446"/>
    </font>
    <font>
      <sz val="10"/>
      <name val="맑은 고딕"/>
      <color rgb="334155"/>
    </font>
    <font>
      <sz val="10"/>
      <name val="맑은 고딕"/>
      <b/>
      <color rgb="0E3446"/>
    </font>
    <font>
      <sz val="10"/>
      <name val="맑은 고딕"/>
      <color rgb="334155"/>
    </font>
    <font>
      <sz val="10"/>
      <name val="맑은 고딕"/>
      <b/>
      <color rgb="FFFFFF"/>
    </font>
    <font>
      <sz val="10"/>
      <name val="맑은 고딕"/>
      <b/>
      <color rgb="FFFFFF"/>
    </font>
    <font>
      <sz val="10"/>
      <name val="맑은 고딕"/>
      <b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b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1"/>
      <name val="맑은 고딕"/>
      <b/>
      <color rgb="FFFFFF"/>
    </font>
    <font>
      <sz val="11"/>
      <name val="맑은 고딕"/>
      <b/>
      <color rgb="FFFFFF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5"/>
      <name val="맑은 고딕"/>
      <b/>
      <color rgb="FFFFFF"/>
    </font>
    <font>
      <sz val="11"/>
      <name val="맑은 고딕"/>
      <b/>
      <color rgb="FFFFFF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5"/>
      <name val="맑은 고딕"/>
      <b/>
      <color rgb="FFFFFF"/>
    </font>
    <font>
      <sz val="9"/>
      <name val="맑은 고딕"/>
      <b/>
      <color rgb="334155"/>
    </font>
    <font>
      <sz val="9"/>
      <name val="맑은 고딕"/>
      <color rgb="334155"/>
    </font>
    <font>
      <sz val="9"/>
      <name val="맑은 고딕"/>
      <color rgb="334155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17"/>
      <name val="Malgun Gothic"/>
      <b/>
      <color rgb="FFFFFF"/>
    </font>
    <font>
      <sz val="17"/>
      <name val="Malgun Gothic"/>
      <b/>
      <color rgb="FFFFFF"/>
    </font>
    <font>
      <sz val="11"/>
      <name val="Malgun Gothic"/>
      <b/>
      <color rgb="0E3446"/>
    </font>
    <font>
      <sz val="11"/>
      <name val="Malgun Gothic"/>
      <b/>
      <color rgb="0E3446"/>
    </font>
    <font>
      <sz val="9"/>
      <name val="Malgun Gothic"/>
      <color rgb="64748B"/>
    </font>
    <font>
      <sz val="9"/>
      <name val="Malgun Gothic"/>
      <color rgb="64748B"/>
    </font>
    <font>
      <sz val="11"/>
      <name val="Malgun Gothic"/>
      <b/>
      <color rgb="FFFFFF"/>
    </font>
    <font>
      <sz val="11"/>
      <name val="Malgun Gothic"/>
      <b/>
      <color rgb="FFFFFF"/>
    </font>
    <font>
      <sz val="9"/>
      <name val="Malgun Gothic"/>
      <b/>
      <color rgb="0E3446"/>
    </font>
    <font>
      <sz val="9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C2413A"/>
    </font>
    <font>
      <sz val="13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u/>
      <color rgb="0563C1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b/>
      <color rgb="C2413A"/>
    </font>
    <font>
      <sz val="9"/>
      <name val="Malgun Gothic"/>
      <color rgb="1F2937"/>
    </font>
    <font>
      <sz val="9"/>
      <name val="Malgun Gothic"/>
      <b/>
      <color rgb="2563A8"/>
    </font>
    <font>
      <sz val="9"/>
      <name val="Malgun Gothic"/>
      <color rgb="1F2937"/>
    </font>
    <font>
      <sz val="9"/>
      <name val="Malgun Gothic"/>
      <b/>
      <color rgb="0E3446"/>
    </font>
    <font>
      <sz val="9"/>
      <name val="Malgun Gothic"/>
      <b/>
      <color rgb="C2413A"/>
    </font>
    <font>
      <sz val="9"/>
      <name val="Malgun Gothic"/>
      <b/>
      <color rgb="2563A8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u/>
      <color rgb="0563C1"/>
    </font>
  </fonts>
  <fills count="88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2D8478"/>
        <bgColor/>
      </patternFill>
    </fill>
    <fill>
      <patternFill patternType="solid">
        <fgColor rgb="FF2D8478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2D847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E6F2F0"/>
        <bgColor/>
      </patternFill>
    </fill>
    <fill>
      <patternFill patternType="solid">
        <fgColor rgb="FFE6F2F0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F766E"/>
        <bgColor/>
      </patternFill>
    </fill>
    <fill>
      <patternFill patternType="solid">
        <fgColor rgb="FF0F766E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6F2F0"/>
        <bgColor/>
      </patternFill>
    </fill>
    <fill>
      <patternFill patternType="solid">
        <fgColor rgb="FFE6F2F0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FF6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</borders>
  <cellStyleXfs>
    <xf numFmtId="0" fontId="0" fillId="0" borderId="0"/>
  </cellStyleXfs>
  <cellXfs count="8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left" vertical="center" wrapText="true"/>
    </xf>
    <xf numFmtId="0" fontId="3" fillId="3" borderId="3" xfId="0" applyFont="1" applyFill="1" applyBorder="1" applyAlignment="1">
      <alignment horizontal="center" vertical="center" wrapText="true"/>
    </xf>
    <xf numFmtId="0" fontId="4" fillId="4" borderId="0" xfId="0" applyFont="1" applyFill="1" applyAlignment="1">
      <alignment vertical="center" wrapText="true"/>
    </xf>
    <xf numFmtId="0" fontId="5" fillId="5" borderId="0" xfId="0" applyFont="1" applyFill="1" applyAlignment="1">
      <alignment vertical="center" wrapText="true"/>
    </xf>
    <xf numFmtId="0" fontId="6" fillId="6" borderId="0" xfId="0" applyFont="1" applyFill="1" applyAlignment="1">
      <alignment vertical="center" wrapText="true"/>
    </xf>
    <xf numFmtId="0" fontId="7" fillId="7" borderId="0" xfId="0" applyFont="1" applyFill="1" applyAlignment="1">
      <alignment vertical="center" wrapText="true"/>
    </xf>
    <xf numFmtId="0" fontId="8" fillId="8" borderId="4" xfId="0" applyFont="1" applyFill="1" applyBorder="1" applyAlignment="1">
      <alignment horizontal="left" vertical="center" wrapText="true"/>
    </xf>
    <xf numFmtId="0" fontId="9" fillId="9" borderId="5" xfId="0" applyFont="1" applyFill="1" applyBorder="1" applyAlignment="1">
      <alignment horizontal="center" vertical="center" wrapText="true"/>
    </xf>
    <xf numFmtId="0" fontId="10" fillId="10" borderId="6" xfId="0" applyFont="1" applyFill="1" applyBorder="1" applyAlignment="1">
      <alignment horizontal="left" vertical="center" wrapText="true"/>
    </xf>
    <xf numFmtId="3" fontId="11" fillId="11" borderId="7" xfId="0" applyFont="1" applyFill="1" applyBorder="1" applyNumberFormat="1" applyAlignment="1">
      <alignment horizontal="center" vertical="center" wrapText="true"/>
    </xf>
    <xf numFmtId="2" fontId="12" fillId="12" borderId="8" xfId="0" applyFont="1" applyFill="1" applyBorder="1" applyNumberFormat="1" applyAlignment="1">
      <alignment horizontal="center" vertical="center" wrapText="true"/>
    </xf>
    <xf numFmtId="0" fontId="13" fillId="13" borderId="9" xfId="0" applyFont="1" applyFill="1" applyBorder="1" applyAlignment="1">
      <alignment horizontal="left" vertical="center" wrapText="true"/>
    </xf>
    <xf numFmtId="2" fontId="14" fillId="14" borderId="10" xfId="0" applyFont="1" applyFill="1" applyBorder="1" applyNumberFormat="1" applyAlignment="1">
      <alignment horizontal="center" vertical="center" wrapText="true"/>
    </xf>
    <xf numFmtId="0" fontId="15" fillId="15" borderId="11" xfId="0" applyFont="1" applyFill="1" applyBorder="1" applyAlignment="1">
      <alignment horizontal="center" vertical="center" wrapText="true"/>
    </xf>
    <xf numFmtId="0" fontId="16" fillId="16" borderId="12" xfId="0" applyFont="1" applyFill="1" applyBorder="1" applyAlignment="1">
      <alignment horizontal="center" vertical="center" wrapText="true"/>
    </xf>
    <xf numFmtId="3" fontId="17" fillId="17" borderId="13" xfId="0" applyFont="1" applyFill="1" applyBorder="1" applyNumberFormat="1" applyAlignment="1">
      <alignment horizontal="center" vertical="center" wrapText="true"/>
    </xf>
    <xf numFmtId="0" fontId="18" fillId="18" borderId="14" xfId="0" applyFont="1" applyFill="1" applyBorder="1" applyAlignment="1">
      <alignment horizontal="left" vertical="center" wrapText="true"/>
    </xf>
    <xf numFmtId="0" fontId="19" fillId="19" borderId="15" xfId="0" applyFont="1" applyFill="1" applyBorder="1" applyAlignment="1">
      <alignment horizontal="center" vertical="center" wrapText="true"/>
    </xf>
    <xf numFmtId="0" fontId="20" fillId="20" borderId="16" xfId="0" applyFont="1" applyFill="1" applyBorder="1" applyAlignment="1">
      <alignment horizontal="left" vertical="center" wrapText="true"/>
    </xf>
    <xf numFmtId="0" fontId="21" fillId="21" borderId="17" xfId="0" applyFont="1" applyFill="1" applyBorder="1" applyAlignment="1">
      <alignment horizontal="left" vertical="center" wrapText="true"/>
    </xf>
    <xf numFmtId="0" fontId="22" fillId="22" borderId="0" xfId="0" applyFont="1" applyFill="1"/>
    <xf numFmtId="0" fontId="23" fillId="23" borderId="0" xfId="0" applyFont="1" applyFill="1"/>
    <xf numFmtId="0" fontId="24" fillId="24" borderId="0" xfId="0" applyFont="1" applyFill="1" applyAlignment="1">
      <alignment vertical="center"/>
    </xf>
    <xf numFmtId="0" fontId="25" fillId="25" borderId="0" xfId="0" applyFont="1" applyFill="1" applyAlignment="1">
      <alignment horizontal="center" vertical="center" wrapText="true"/>
    </xf>
    <xf numFmtId="3" fontId="26" fillId="26" borderId="0" xfId="0" applyFont="1" applyFill="1" applyNumberFormat="1"/>
    <xf numFmtId="165" fontId="27" fillId="27" borderId="0" xfId="0" applyFont="1" applyFill="1" applyNumberFormat="1"/>
    <xf numFmtId="2" fontId="28" fillId="28" borderId="0" xfId="0" applyFont="1" applyFill="1" applyNumberFormat="1"/>
    <xf numFmtId="166" fontId="29" fillId="29" borderId="0" xfId="0" applyFont="1" applyFill="1" applyNumberFormat="1"/>
    <xf numFmtId="0" fontId="30" fillId="30" borderId="0" xfId="0" applyFont="1" applyFill="1" applyAlignment="1">
      <alignment horizontal="left" vertical="center"/>
    </xf>
    <xf numFmtId="0" fontId="31" fillId="31" borderId="0" xfId="0" applyFont="1" applyFill="1" applyAlignment="1">
      <alignment vertical="center" wrapText="true"/>
    </xf>
    <xf numFmtId="0" fontId="32" fillId="32" borderId="0" xfId="0" applyFont="1" applyFill="1" applyAlignment="1">
      <alignment vertical="center" wrapText="true"/>
    </xf>
    <xf numFmtId="0" fontId="33" fillId="33" borderId="0" xfId="0" applyFont="1" applyFill="1" applyAlignment="1">
      <alignment vertical="center" wrapText="true"/>
    </xf>
    <xf numFmtId="0" fontId="34" fillId="34" borderId="18" xfId="0" applyFont="1" applyFill="1" applyBorder="1" applyAlignment="1">
      <alignment horizontal="center" vertical="center"/>
    </xf>
    <xf numFmtId="2" fontId="35" fillId="35" borderId="19" xfId="0" applyFont="1" applyFill="1" applyBorder="1" applyNumberFormat="1" applyAlignment="1">
      <alignment horizontal="center" vertical="center"/>
    </xf>
    <xf numFmtId="167" fontId="36" fillId="36" borderId="20" xfId="0" applyFont="1" applyFill="1" applyBorder="1" applyNumberFormat="1" applyAlignment="1">
      <alignment horizontal="center" vertical="center"/>
    </xf>
    <xf numFmtId="1" fontId="37" fillId="37" borderId="21" xfId="0" applyFont="1" applyFill="1" applyBorder="1" applyNumberFormat="1" applyAlignment="1">
      <alignment horizontal="center" vertical="center"/>
    </xf>
    <xf numFmtId="4" fontId="38" fillId="38" borderId="22" xfId="0" applyFont="1" applyFill="1" applyBorder="1" applyNumberFormat="1" applyAlignment="1">
      <alignment horizontal="center" vertical="center"/>
    </xf>
    <xf numFmtId="0" fontId="39" fillId="39" borderId="23" xfId="0" applyFont="1" applyFill="1" applyBorder="1" applyAlignment="1">
      <alignment horizontal="center" vertical="center"/>
    </xf>
    <xf numFmtId="2" fontId="40" fillId="40" borderId="24" xfId="0" applyFont="1" applyFill="1" applyBorder="1" applyNumberFormat="1" applyAlignment="1">
      <alignment horizontal="center" vertical="center"/>
    </xf>
    <xf numFmtId="168" fontId="41" fillId="41" borderId="25" xfId="0" applyFont="1" applyFill="1" applyBorder="1" applyNumberFormat="1" applyAlignment="1">
      <alignment horizontal="center" vertical="center"/>
    </xf>
    <xf numFmtId="1" fontId="42" fillId="42" borderId="26" xfId="0" applyFont="1" applyFill="1" applyBorder="1" applyNumberFormat="1" applyAlignment="1">
      <alignment horizontal="center" vertical="center"/>
    </xf>
    <xf numFmtId="4" fontId="43" fillId="43" borderId="27" xfId="0" applyFont="1" applyFill="1" applyBorder="1" applyNumberFormat="1" applyAlignment="1">
      <alignment horizontal="center" vertical="center"/>
    </xf>
    <xf numFmtId="0" fontId="44" fillId="44" borderId="0" xfId="0" applyFont="1" applyFill="1" applyAlignment="1">
      <alignment horizontal="left" vertical="center"/>
    </xf>
    <xf numFmtId="0" fontId="45" fillId="45" borderId="0" xfId="0" applyFont="1" applyFill="1" applyAlignment="1">
      <alignment horizontal="left" vertical="center"/>
    </xf>
    <xf numFmtId="0" fontId="46" fillId="46" borderId="0" xfId="0" applyFont="1" applyFill="1" applyAlignment="1">
      <alignment horizontal="left" vertical="center" wrapText="true"/>
    </xf>
    <xf numFmtId="0" fontId="47" fillId="47" borderId="0" xfId="0" applyFont="1" applyFill="1" applyAlignment="1">
      <alignment horizontal="left" vertical="center" wrapText="true"/>
    </xf>
    <xf numFmtId="0" fontId="48" fillId="48" borderId="0" xfId="0" applyFont="1" applyFill="1" applyAlignment="1">
      <alignment horizontal="left" vertical="center" wrapText="true"/>
    </xf>
    <xf numFmtId="0" fontId="49" fillId="49" borderId="0" xfId="0" applyFont="1" applyFill="1" applyAlignment="1">
      <alignment horizontal="left" vertical="center" wrapText="true"/>
    </xf>
    <xf numFmtId="0" fontId="50" fillId="50" borderId="0" xfId="0" applyFont="1" applyFill="1" applyAlignment="1">
      <alignment horizontal="left" vertical="center"/>
    </xf>
    <xf numFmtId="0" fontId="51" fillId="51" borderId="0" xfId="0" applyFont="1" applyFill="1" applyAlignment="1">
      <alignment horizontal="left" vertical="center"/>
    </xf>
    <xf numFmtId="0" fontId="52" fillId="52" borderId="28" xfId="0" applyFont="1" applyFill="1" applyBorder="1" applyAlignment="1">
      <alignment horizontal="center" vertical="center" wrapText="true"/>
    </xf>
    <xf numFmtId="0" fontId="53" fillId="53" borderId="29" xfId="0" applyFont="1" applyFill="1" applyBorder="1" applyAlignment="1">
      <alignment horizontal="center" vertical="center" wrapText="true"/>
    </xf>
    <xf numFmtId="169" fontId="54" fillId="54" borderId="30" xfId="0" applyFont="1" applyFill="1" applyBorder="1" applyNumberFormat="1" applyAlignment="1">
      <alignment horizontal="center" vertical="center"/>
    </xf>
    <xf numFmtId="0" fontId="55" fillId="55" borderId="31" xfId="0" applyFont="1" applyFill="1" applyBorder="1" applyAlignment="1">
      <alignment horizontal="center" vertical="center"/>
    </xf>
    <xf numFmtId="170" fontId="56" fillId="56" borderId="32" xfId="0" applyFont="1" applyFill="1" applyBorder="1" applyNumberFormat="1" applyAlignment="1">
      <alignment horizontal="center" vertical="center"/>
    </xf>
    <xf numFmtId="171" fontId="57" fillId="57" borderId="33" xfId="0" applyFont="1" applyFill="1" applyBorder="1" applyNumberFormat="1" applyAlignment="1">
      <alignment horizontal="center" vertical="center"/>
    </xf>
    <xf numFmtId="172" fontId="58" fillId="58" borderId="34" xfId="0" applyFont="1" applyFill="1" applyBorder="1" applyNumberFormat="1" applyAlignment="1">
      <alignment horizontal="center" vertical="center"/>
    </xf>
    <xf numFmtId="0" fontId="59" fillId="59" borderId="35" xfId="0" applyFont="1" applyFill="1" applyBorder="1" applyAlignment="1">
      <alignment horizontal="center" vertical="center" wrapText="true"/>
    </xf>
    <xf numFmtId="0" fontId="60" fillId="60" borderId="36" xfId="0" applyFont="1" applyFill="1" applyBorder="1" applyAlignment="1">
      <alignment horizontal="center" vertical="center" wrapText="true"/>
    </xf>
    <xf numFmtId="0" fontId="61" fillId="61" borderId="37" xfId="0" applyFont="1" applyFill="1" applyBorder="1" applyAlignment="1">
      <alignment horizontal="center" vertical="center" wrapText="true"/>
    </xf>
    <xf numFmtId="0" fontId="62" fillId="62" borderId="38" xfId="0" applyFont="1" applyFill="1" applyBorder="1" applyAlignment="1">
      <alignment horizontal="center" vertical="center" wrapText="true"/>
    </xf>
    <xf numFmtId="0" fontId="63" fillId="63" borderId="39" xfId="0" applyFont="1" applyFill="1" applyBorder="1" applyAlignment="1">
      <alignment horizontal="left" vertical="center" wrapText="true"/>
    </xf>
    <xf numFmtId="0" fontId="64" fillId="64" borderId="40" xfId="0" applyFont="1" applyFill="1" applyBorder="1" applyAlignment="1">
      <alignment horizontal="left" vertical="center" wrapText="true"/>
    </xf>
    <xf numFmtId="0" fontId="65" fillId="65" borderId="41" xfId="0" applyFont="1" applyFill="1" applyBorder="1" applyAlignment="1">
      <alignment horizontal="left" vertical="center" wrapText="true"/>
    </xf>
    <xf numFmtId="0" fontId="66" fillId="66" borderId="0" xfId="0" applyFont="1" applyFill="1" applyAlignment="1">
      <alignment horizontal="left" vertical="center" wrapText="true"/>
    </xf>
    <xf numFmtId="3" fontId="67" fillId="67" borderId="42" xfId="0" applyFont="1" applyFill="1" applyBorder="1" applyNumberFormat="1" applyAlignment="1">
      <alignment horizontal="right" vertical="center"/>
    </xf>
    <xf numFmtId="173" fontId="68" fillId="68" borderId="43" xfId="0" applyFont="1" applyFill="1" applyBorder="1" applyNumberFormat="1" applyAlignment="1">
      <alignment horizontal="right" vertical="center"/>
    </xf>
    <xf numFmtId="174" fontId="69" fillId="69" borderId="44" xfId="0" applyFont="1" applyFill="1" applyBorder="1" applyNumberFormat="1" applyAlignment="1">
      <alignment horizontal="right" vertical="center"/>
    </xf>
    <xf numFmtId="175" fontId="70" fillId="70" borderId="45" xfId="0" applyFont="1" applyFill="1" applyBorder="1" applyNumberFormat="1" applyAlignment="1">
      <alignment horizontal="right" vertical="center"/>
    </xf>
    <xf numFmtId="0" fontId="71" fillId="71" borderId="46" xfId="0" applyFont="1" applyFill="1" applyBorder="1" applyAlignment="1">
      <alignment horizontal="left" vertical="center" wrapText="true"/>
    </xf>
    <xf numFmtId="0" fontId="72" fillId="72" borderId="47" xfId="0" applyFont="1" applyFill="1" applyBorder="1" applyAlignment="1">
      <alignment horizontal="left" vertical="center" wrapText="true"/>
    </xf>
    <xf numFmtId="3" fontId="73" fillId="73" borderId="48" xfId="0" applyFont="1" applyFill="1" applyBorder="1" applyNumberFormat="1" applyAlignment="1">
      <alignment horizontal="right" vertical="center"/>
    </xf>
    <xf numFmtId="176" fontId="74" fillId="74" borderId="49" xfId="0" applyFont="1" applyFill="1" applyBorder="1" applyNumberFormat="1" applyAlignment="1">
      <alignment horizontal="right" vertical="center"/>
    </xf>
    <xf numFmtId="177" fontId="75" fillId="75" borderId="50" xfId="0" applyFont="1" applyFill="1" applyBorder="1" applyNumberFormat="1" applyAlignment="1">
      <alignment horizontal="right" vertical="center"/>
    </xf>
    <xf numFmtId="178" fontId="76" fillId="76" borderId="51" xfId="0" applyFont="1" applyFill="1" applyBorder="1" applyNumberFormat="1" applyAlignment="1">
      <alignment horizontal="right" vertical="center"/>
    </xf>
    <xf numFmtId="179" fontId="77" fillId="77" borderId="52" xfId="0" applyFont="1" applyFill="1" applyBorder="1" applyNumberFormat="1" applyAlignment="1">
      <alignment horizontal="right" vertical="center"/>
    </xf>
    <xf numFmtId="180" fontId="78" fillId="78" borderId="53" xfId="0" applyFont="1" applyFill="1" applyBorder="1" applyNumberFormat="1" applyAlignment="1">
      <alignment horizontal="right" vertical="center"/>
    </xf>
    <xf numFmtId="181" fontId="79" fillId="79" borderId="54" xfId="0" applyFont="1" applyFill="1" applyBorder="1" applyNumberFormat="1" applyAlignment="1">
      <alignment horizontal="right" vertical="center"/>
    </xf>
    <xf numFmtId="182" fontId="80" fillId="80" borderId="55" xfId="0" applyFont="1" applyFill="1" applyBorder="1" applyNumberFormat="1" applyAlignment="1">
      <alignment horizontal="right" vertical="center"/>
    </xf>
    <xf numFmtId="0" fontId="81" fillId="81" borderId="56" xfId="0" applyFont="1" applyFill="1" applyBorder="1" applyAlignment="1">
      <alignment horizontal="left" vertical="center" wrapText="true"/>
    </xf>
    <xf numFmtId="183" fontId="82" fillId="82" borderId="57" xfId="0" applyFont="1" applyFill="1" applyBorder="1" applyNumberFormat="1" applyAlignment="1">
      <alignment horizontal="right" vertical="center"/>
    </xf>
    <xf numFmtId="184" fontId="83" fillId="83" borderId="58" xfId="0" applyFont="1" applyFill="1" applyBorder="1" applyNumberFormat="1" applyAlignment="1">
      <alignment horizontal="right" vertical="center"/>
    </xf>
    <xf numFmtId="185" fontId="84" fillId="84" borderId="59" xfId="0" applyFont="1" applyFill="1" applyBorder="1" applyNumberFormat="1" applyAlignment="1">
      <alignment horizontal="right" vertical="center"/>
    </xf>
    <xf numFmtId="186" fontId="85" fillId="85" borderId="60" xfId="0" applyFont="1" applyFill="1" applyBorder="1" applyNumberFormat="1" applyAlignment="1">
      <alignment horizontal="right" vertical="center"/>
    </xf>
    <xf numFmtId="187" fontId="86" fillId="86" borderId="61" xfId="0" applyFont="1" applyFill="1" applyBorder="1" applyNumberFormat="1" applyAlignment="1">
      <alignment horizontal="right" vertical="center"/>
    </xf>
    <xf numFmtId="0" fontId="87" fillId="87" borderId="62" xfId="0" applyFont="1" applyFill="1" applyBorder="1" applyAlignment="1">
      <alignment horizontal="left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easyautomation.co.kr/realty/real-transactions/property-analysis?cancelled=exclude&amp;category=all&amp;city=41360&amp;dong=all&amp;level=dong&amp;metro=41&amp;startMonth=2025-08&amp;endMonth=2026-0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easyautomation.co.kr/realty/real-transactions/property-analysis?cancelled=exclude&amp;category=all&amp;city=41360&amp;dong=all&amp;level=dong&amp;metro=41&amp;startMonth=2025-08&amp;endMonth=2026-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/>
  </sheetViews>
  <cols>
    <col min="1" max="1" width="28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</cols>
  <sheetData>
    <row r="1" ht="30" customHeight="1">
      <c r="A1" s="3" t="str">
        <v>경기 남양주시 지역 부동산 종합 분석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</row>
    <row r="2" ht="22" customHeight="1">
      <c r="A2" s="5" t="str">
        <v>기준월</v>
      </c>
      <c r="B2" s="6" t="str">
        <v>2026-07</v>
      </c>
      <c r="C2" s="5" t="str">
        <v>데이터 생성</v>
      </c>
      <c r="D2" s="6" t="str">
        <v>2026-08-17T05:05:58+09:00</v>
      </c>
      <c r="E2" s="5" t="str">
        <v/>
      </c>
      <c r="F2" s="6" t="str">
        <v/>
      </c>
      <c r="G2" s="5" t="str">
        <v/>
      </c>
      <c r="H2" s="6" t="str">
        <v/>
      </c>
      <c r="I2" s="5" t="str">
        <v/>
      </c>
      <c r="J2" s="6" t="str">
        <v/>
      </c>
    </row>
    <row r="3" ht="22" customHeight="1">
      <c r="A3" s="7" t="str">
        <v>주간 기준</v>
      </c>
      <c r="B3" s="8" t="str">
        <v>2026-08-10</v>
      </c>
      <c r="C3" s="7" t="str">
        <v>비교 주간</v>
      </c>
      <c r="D3" s="8" t="str">
        <v>2026-08-03</v>
      </c>
      <c r="E3" s="7" t="str">
        <v/>
      </c>
      <c r="F3" s="8" t="str">
        <v/>
      </c>
      <c r="G3" s="7" t="str">
        <v/>
      </c>
      <c r="H3" s="8" t="str">
        <v/>
      </c>
      <c r="I3" s="7" t="str">
        <v/>
      </c>
      <c r="J3" s="8" t="str">
        <v/>
      </c>
    </row>
    <row r="4" ht="34" customHeight="1">
      <c r="A4" s="5" t="str">
        <v>주간 시세 기준지역</v>
      </c>
      <c r="B4" s="6" t="str">
        <v>경기 남양주시</v>
      </c>
      <c r="C4" s="5" t="str">
        <v>입주물량 기준지역</v>
      </c>
      <c r="D4" s="6" t="str">
        <v>경기 남양주시</v>
      </c>
      <c r="E4" s="5" t="str">
        <v>청약경쟁률 기준지역</v>
      </c>
      <c r="F4" s="6" t="str">
        <v>경기 남양주시</v>
      </c>
      <c r="G4" s="5" t="str">
        <v>인구·미분양 기준지역</v>
      </c>
      <c r="H4" s="6" t="str">
        <v>경기 남양주시</v>
      </c>
      <c r="I4" s="5" t="str">
        <v/>
      </c>
      <c r="J4" s="6" t="str">
        <v/>
      </c>
    </row>
    <row r="5" ht="8" customHeight="1"/>
    <row r="6" ht="26" customHeight="1">
      <c r="A6" s="9" t="str">
        <v>핵심 지표</v>
      </c>
      <c r="B6" s="10" t="str">
        <v>값</v>
      </c>
      <c r="C6" s="10" t="str">
        <v>변동/기준</v>
      </c>
    </row>
    <row r="7" ht="22" customHeight="1">
      <c r="A7" s="11" t="str">
        <v>아파트 매매 거래건수</v>
      </c>
      <c r="B7" s="12">
        <v>1018</v>
      </c>
      <c r="C7" s="13">
        <v>104.19651995905835</v>
      </c>
    </row>
    <row r="8" ht="22" customHeight="1">
      <c r="A8" s="14" t="str">
        <v>주간 매매가격 변동률</v>
      </c>
      <c r="B8" s="15">
        <v>0.18339642662130728</v>
      </c>
      <c r="C8" s="16" t="str">
        <v>2026-08-10 (2026-08-03 대비)</v>
      </c>
    </row>
    <row r="9" ht="22" customHeight="1">
      <c r="A9" s="11" t="str">
        <v>주간 전세가격 변동률</v>
      </c>
      <c r="B9" s="13">
        <v>0.22515015647712744</v>
      </c>
      <c r="C9" s="17" t="str">
        <v>2026-08-10 (2026-08-03 대비)</v>
      </c>
    </row>
    <row r="10" ht="22" customHeight="1">
      <c r="A10" s="14" t="str">
        <v>입주 예정 물량</v>
      </c>
      <c r="B10" s="18">
        <v>20211</v>
      </c>
      <c r="C10" s="16" t="str">
        <v>2025.01 ~ 2029.12</v>
      </c>
    </row>
    <row r="11" ht="22" customHeight="1">
      <c r="A11" s="11" t="str">
        <v>미분양</v>
      </c>
      <c r="B11" s="12">
        <v>322</v>
      </c>
      <c r="C11" s="17" t="str">
        <v>2026-06</v>
      </c>
    </row>
    <row r="12" ht="22" customHeight="1">
      <c r="A12" s="14" t="str">
        <v>준공후 미분양</v>
      </c>
      <c r="B12" s="18">
        <v>322</v>
      </c>
      <c r="C12" s="16" t="str">
        <v>2026-06</v>
      </c>
    </row>
    <row r="13" ht="22" customHeight="1">
      <c r="A13" s="11" t="str">
        <v>인구</v>
      </c>
      <c r="B13" s="12">
        <v>727373</v>
      </c>
      <c r="C13" s="13">
        <v>-0.32627433354253627</v>
      </c>
    </row>
    <row r="14" ht="26" customHeight="1">
      <c r="A14" s="19" t="str">
        <v>하위 법정동 비교</v>
      </c>
      <c r="B14" s="20" t="str">
        <v/>
      </c>
      <c r="C14" s="20" t="str">
        <v/>
      </c>
      <c r="D14" s="20" t="str">
        <v/>
      </c>
      <c r="E14" s="20" t="str">
        <v/>
      </c>
      <c r="F14" s="20" t="str">
        <v/>
      </c>
      <c r="G14" s="20" t="str">
        <v/>
      </c>
      <c r="H14" s="20" t="str">
        <v/>
      </c>
      <c r="I14" s="20" t="str">
        <v/>
      </c>
      <c r="J14" s="20" t="str">
        <v/>
      </c>
    </row>
    <row r="15" ht="26" customHeight="1">
      <c r="A15" s="9" t="str">
        <v>지역</v>
      </c>
      <c r="B15" s="10" t="str">
        <v>매매거래</v>
      </c>
      <c r="C15" s="10" t="str">
        <v>매매전월비</v>
      </c>
      <c r="D15" s="10" t="str">
        <v>전세거래</v>
      </c>
      <c r="E15" s="10" t="str">
        <v>전세전월비</v>
      </c>
      <c r="F15" s="10" t="str">
        <v>주간매매</v>
      </c>
      <c r="G15" s="10" t="str">
        <v>주간전세</v>
      </c>
      <c r="H15" s="10" t="str">
        <v>공급물량</v>
      </c>
      <c r="I15" s="10" t="str">
        <v>미분양</v>
      </c>
      <c r="J15" s="10" t="str">
        <v>인구증감</v>
      </c>
    </row>
    <row r="16" ht="22" customHeight="1">
      <c r="A16" s="21" t="str">
        <v>남양주시 다산동</v>
      </c>
      <c r="B16" s="18">
        <v>268</v>
      </c>
      <c r="C16" s="15">
        <v>92.41379310344827</v>
      </c>
      <c r="D16" s="18">
        <v>206</v>
      </c>
      <c r="E16" s="15">
        <v>97.16981132075472</v>
      </c>
      <c r="F16" s="15">
        <v>0.18339642662130728</v>
      </c>
      <c r="G16" s="15">
        <v>0.22515015647712744</v>
      </c>
      <c r="H16" s="18">
        <v>20962</v>
      </c>
      <c r="I16" s="18">
        <v>322</v>
      </c>
      <c r="J16" s="15">
        <v>-0.05144757984946297</v>
      </c>
    </row>
    <row r="17" ht="22" customHeight="1">
      <c r="A17" s="22" t="str">
        <v>남양주시 별내동</v>
      </c>
      <c r="B17" s="12">
        <v>137</v>
      </c>
      <c r="C17" s="13">
        <v>117.0940170940171</v>
      </c>
      <c r="D17" s="12">
        <v>63</v>
      </c>
      <c r="E17" s="13">
        <v>105</v>
      </c>
      <c r="F17" s="13">
        <v>0.18339642662130728</v>
      </c>
      <c r="G17" s="13">
        <v>0.22515015647712744</v>
      </c>
      <c r="H17" s="12">
        <v>20962</v>
      </c>
      <c r="I17" s="12">
        <v>322</v>
      </c>
      <c r="J17" s="13">
        <v>0.16285269672002606</v>
      </c>
    </row>
    <row r="18" ht="22" customHeight="1">
      <c r="A18" s="21" t="str">
        <v>남양주시 와부읍 덕소리</v>
      </c>
      <c r="B18" s="18">
        <v>83</v>
      </c>
      <c r="C18" s="15">
        <v>153.7037037037037</v>
      </c>
      <c r="D18" s="18">
        <v>35</v>
      </c>
      <c r="E18" s="15">
        <v>89.74358974358975</v>
      </c>
      <c r="F18" s="15">
        <v>0.18339642662130728</v>
      </c>
      <c r="G18" s="15">
        <v>0.22515015647712744</v>
      </c>
      <c r="H18" s="18">
        <v>20962</v>
      </c>
      <c r="I18" s="18">
        <v>322</v>
      </c>
      <c r="J18" s="16" t="str">
        <v/>
      </c>
    </row>
    <row r="19" ht="22" customHeight="1">
      <c r="A19" s="22" t="str">
        <v>남양주시 평내동</v>
      </c>
      <c r="B19" s="12">
        <v>81</v>
      </c>
      <c r="C19" s="13">
        <v>112.5</v>
      </c>
      <c r="D19" s="12">
        <v>62</v>
      </c>
      <c r="E19" s="13">
        <v>95.38461538461539</v>
      </c>
      <c r="F19" s="13">
        <v>0.18339642662130728</v>
      </c>
      <c r="G19" s="13">
        <v>0.22515015647712744</v>
      </c>
      <c r="H19" s="12">
        <v>20962</v>
      </c>
      <c r="I19" s="12">
        <v>322</v>
      </c>
      <c r="J19" s="13">
        <v>-0.390625</v>
      </c>
    </row>
    <row r="20" ht="22" customHeight="1">
      <c r="A20" s="21" t="str">
        <v>남양주시 호평동</v>
      </c>
      <c r="B20" s="18">
        <v>61</v>
      </c>
      <c r="C20" s="15">
        <v>88.40579710144928</v>
      </c>
      <c r="D20" s="18">
        <v>84</v>
      </c>
      <c r="E20" s="15">
        <v>155.55555555555557</v>
      </c>
      <c r="F20" s="15">
        <v>0.18339642662130728</v>
      </c>
      <c r="G20" s="15">
        <v>0.22515015647712744</v>
      </c>
      <c r="H20" s="18">
        <v>20962</v>
      </c>
      <c r="I20" s="18">
        <v>322</v>
      </c>
      <c r="J20" s="15">
        <v>-0.5990070513742984</v>
      </c>
    </row>
    <row r="21" ht="22" customHeight="1">
      <c r="A21" s="22" t="str">
        <v>남양주시 오남읍 오남리</v>
      </c>
      <c r="B21" s="12">
        <v>47</v>
      </c>
      <c r="C21" s="13">
        <v>109.30232558139534</v>
      </c>
      <c r="D21" s="12">
        <v>29</v>
      </c>
      <c r="E21" s="13">
        <v>111.53846153846155</v>
      </c>
      <c r="F21" s="13">
        <v>0.18339642662130728</v>
      </c>
      <c r="G21" s="13">
        <v>0.22515015647712744</v>
      </c>
      <c r="H21" s="12">
        <v>20962</v>
      </c>
      <c r="I21" s="12">
        <v>322</v>
      </c>
      <c r="J21" s="17" t="str">
        <v/>
      </c>
    </row>
    <row r="22" ht="22" customHeight="1">
      <c r="A22" s="21" t="str">
        <v>남양주시 와부읍 도곡리</v>
      </c>
      <c r="B22" s="18">
        <v>41</v>
      </c>
      <c r="C22" s="15">
        <v>82</v>
      </c>
      <c r="D22" s="18">
        <v>26</v>
      </c>
      <c r="E22" s="15">
        <v>86.66666666666667</v>
      </c>
      <c r="F22" s="15">
        <v>0.18339642662130728</v>
      </c>
      <c r="G22" s="15">
        <v>0.22515015647712744</v>
      </c>
      <c r="H22" s="18">
        <v>20962</v>
      </c>
      <c r="I22" s="18">
        <v>322</v>
      </c>
      <c r="J22" s="16" t="str">
        <v/>
      </c>
    </row>
    <row r="23" ht="22" customHeight="1">
      <c r="A23" s="22" t="str">
        <v>남양주시 진접읍 금곡리</v>
      </c>
      <c r="B23" s="12">
        <v>39</v>
      </c>
      <c r="C23" s="13">
        <v>97.5</v>
      </c>
      <c r="D23" s="12">
        <v>26</v>
      </c>
      <c r="E23" s="13">
        <v>81.25</v>
      </c>
      <c r="F23" s="13">
        <v>0.18339642662130728</v>
      </c>
      <c r="G23" s="13">
        <v>0.22515015647712744</v>
      </c>
      <c r="H23" s="12">
        <v>20962</v>
      </c>
      <c r="I23" s="12">
        <v>322</v>
      </c>
      <c r="J23" s="17" t="str">
        <v/>
      </c>
    </row>
    <row r="24" ht="22" customHeight="1">
      <c r="A24" s="21" t="str">
        <v>남양주시 화도읍 묵현리</v>
      </c>
      <c r="B24" s="18">
        <v>31</v>
      </c>
      <c r="C24" s="15">
        <v>119.23076923076923</v>
      </c>
      <c r="D24" s="18">
        <v>20</v>
      </c>
      <c r="E24" s="15">
        <v>142.85714285714286</v>
      </c>
      <c r="F24" s="15">
        <v>0.18339642662130728</v>
      </c>
      <c r="G24" s="15">
        <v>0.22515015647712744</v>
      </c>
      <c r="H24" s="18">
        <v>20962</v>
      </c>
      <c r="I24" s="18">
        <v>322</v>
      </c>
      <c r="J24" s="16" t="str">
        <v/>
      </c>
    </row>
    <row r="25" ht="22" customHeight="1">
      <c r="A25" s="22" t="str">
        <v>남양주시 별내면 청학리</v>
      </c>
      <c r="B25" s="12">
        <v>30</v>
      </c>
      <c r="C25" s="13">
        <v>157.89473684210526</v>
      </c>
      <c r="D25" s="12">
        <v>5</v>
      </c>
      <c r="E25" s="13">
        <v>38.46153846153847</v>
      </c>
      <c r="F25" s="13">
        <v>0.18339642662130728</v>
      </c>
      <c r="G25" s="13">
        <v>0.22515015647712744</v>
      </c>
      <c r="H25" s="12">
        <v>20962</v>
      </c>
      <c r="I25" s="12">
        <v>322</v>
      </c>
      <c r="J25" s="17" t="str">
        <v/>
      </c>
    </row>
    <row r="26" ht="22" customHeight="1">
      <c r="A26" s="21" t="str">
        <v>남양주시 퇴계원읍 퇴계원리</v>
      </c>
      <c r="B26" s="18">
        <v>29</v>
      </c>
      <c r="C26" s="15">
        <v>90.625</v>
      </c>
      <c r="D26" s="18">
        <v>10</v>
      </c>
      <c r="E26" s="15">
        <v>62.5</v>
      </c>
      <c r="F26" s="15">
        <v>0.18339642662130728</v>
      </c>
      <c r="G26" s="15">
        <v>0.22515015647712744</v>
      </c>
      <c r="H26" s="18">
        <v>20962</v>
      </c>
      <c r="I26" s="18">
        <v>322</v>
      </c>
      <c r="J26" s="16" t="str">
        <v/>
      </c>
    </row>
    <row r="27" ht="22" customHeight="1">
      <c r="A27" s="22" t="str">
        <v>남양주시 진접읍 부평리</v>
      </c>
      <c r="B27" s="12">
        <v>26</v>
      </c>
      <c r="C27" s="13">
        <v>113.04347826086956</v>
      </c>
      <c r="D27" s="12">
        <v>15</v>
      </c>
      <c r="E27" s="13">
        <v>107.14285714285714</v>
      </c>
      <c r="F27" s="13">
        <v>0.18339642662130728</v>
      </c>
      <c r="G27" s="13">
        <v>0.22515015647712744</v>
      </c>
      <c r="H27" s="12">
        <v>20962</v>
      </c>
      <c r="I27" s="12">
        <v>322</v>
      </c>
      <c r="J27" s="17" t="str">
        <v/>
      </c>
    </row>
    <row r="28" ht="22" customHeight="1">
      <c r="A28" s="21" t="str">
        <v>남양주시 금곡동</v>
      </c>
      <c r="B28" s="18">
        <v>21</v>
      </c>
      <c r="C28" s="15">
        <v>175</v>
      </c>
      <c r="D28" s="18">
        <v>4</v>
      </c>
      <c r="E28" s="15">
        <v>66.66666666666666</v>
      </c>
      <c r="F28" s="15">
        <v>0.18339642662130728</v>
      </c>
      <c r="G28" s="15">
        <v>0.22515015647712744</v>
      </c>
      <c r="H28" s="18">
        <v>20962</v>
      </c>
      <c r="I28" s="18">
        <v>322</v>
      </c>
      <c r="J28" s="15">
        <v>-0.9321533923303834</v>
      </c>
    </row>
    <row r="29" ht="22" customHeight="1">
      <c r="A29" s="22" t="str">
        <v>남양주시 진접읍 장현리</v>
      </c>
      <c r="B29" s="12">
        <v>20</v>
      </c>
      <c r="C29" s="13">
        <v>83.33333333333334</v>
      </c>
      <c r="D29" s="12">
        <v>18</v>
      </c>
      <c r="E29" s="13">
        <v>94.73684210526315</v>
      </c>
      <c r="F29" s="13">
        <v>0.18339642662130728</v>
      </c>
      <c r="G29" s="13">
        <v>0.22515015647712744</v>
      </c>
      <c r="H29" s="12">
        <v>20962</v>
      </c>
      <c r="I29" s="12">
        <v>322</v>
      </c>
      <c r="J29" s="17" t="str">
        <v/>
      </c>
    </row>
    <row r="30" ht="22" customHeight="1">
      <c r="A30" s="21" t="str">
        <v>남양주시 진건읍 용정리</v>
      </c>
      <c r="B30" s="18">
        <v>19</v>
      </c>
      <c r="C30" s="15">
        <v>86.36363636363636</v>
      </c>
      <c r="D30" s="18">
        <v>4</v>
      </c>
      <c r="E30" s="15">
        <v>400</v>
      </c>
      <c r="F30" s="15">
        <v>0.18339642662130728</v>
      </c>
      <c r="G30" s="15">
        <v>0.22515015647712744</v>
      </c>
      <c r="H30" s="18">
        <v>20962</v>
      </c>
      <c r="I30" s="18">
        <v>322</v>
      </c>
      <c r="J30" s="16" t="str">
        <v/>
      </c>
    </row>
    <row r="31" ht="22" customHeight="1">
      <c r="A31" s="22" t="str">
        <v>남양주시 화도읍 창현리</v>
      </c>
      <c r="B31" s="12">
        <v>19</v>
      </c>
      <c r="C31" s="13">
        <v>111.76470588235294</v>
      </c>
      <c r="D31" s="12">
        <v>18</v>
      </c>
      <c r="E31" s="13">
        <v>120</v>
      </c>
      <c r="F31" s="13">
        <v>0.18339642662130728</v>
      </c>
      <c r="G31" s="13">
        <v>0.22515015647712744</v>
      </c>
      <c r="H31" s="12">
        <v>20962</v>
      </c>
      <c r="I31" s="12">
        <v>322</v>
      </c>
      <c r="J31" s="17" t="str">
        <v/>
      </c>
    </row>
    <row r="32" ht="22" customHeight="1">
      <c r="A32" s="21" t="str">
        <v>남양주시 오남읍 양지리</v>
      </c>
      <c r="B32" s="18">
        <v>18</v>
      </c>
      <c r="C32" s="15">
        <v>85.71428571428571</v>
      </c>
      <c r="D32" s="18">
        <v>10</v>
      </c>
      <c r="E32" s="15">
        <v>50</v>
      </c>
      <c r="F32" s="15">
        <v>0.18339642662130728</v>
      </c>
      <c r="G32" s="15">
        <v>0.22515015647712744</v>
      </c>
      <c r="H32" s="18">
        <v>20962</v>
      </c>
      <c r="I32" s="18">
        <v>322</v>
      </c>
      <c r="J32" s="16" t="str">
        <v/>
      </c>
    </row>
    <row r="33" ht="22" customHeight="1">
      <c r="A33" s="22" t="str">
        <v>남양주시 화도읍 녹촌리</v>
      </c>
      <c r="B33" s="12">
        <v>15</v>
      </c>
      <c r="C33" s="13">
        <v>150</v>
      </c>
      <c r="D33" s="12">
        <v>13</v>
      </c>
      <c r="E33" s="13">
        <v>144.44444444444443</v>
      </c>
      <c r="F33" s="13">
        <v>0.18339642662130728</v>
      </c>
      <c r="G33" s="13">
        <v>0.22515015647712744</v>
      </c>
      <c r="H33" s="12">
        <v>20962</v>
      </c>
      <c r="I33" s="12">
        <v>322</v>
      </c>
      <c r="J33" s="17" t="str">
        <v/>
      </c>
    </row>
    <row r="34" ht="22" customHeight="1">
      <c r="A34" s="21" t="str">
        <v>남양주시 화도읍 마석우리</v>
      </c>
      <c r="B34" s="18">
        <v>10</v>
      </c>
      <c r="C34" s="15">
        <v>83.33333333333334</v>
      </c>
      <c r="D34" s="18">
        <v>17</v>
      </c>
      <c r="E34" s="15">
        <v>94.44444444444444</v>
      </c>
      <c r="F34" s="15">
        <v>0.18339642662130728</v>
      </c>
      <c r="G34" s="15">
        <v>0.22515015647712744</v>
      </c>
      <c r="H34" s="18">
        <v>20962</v>
      </c>
      <c r="I34" s="18">
        <v>322</v>
      </c>
      <c r="J34" s="16" t="str">
        <v/>
      </c>
    </row>
    <row r="35" ht="22" customHeight="1">
      <c r="A35" s="22" t="str">
        <v>남양주시 진접읍 내각리</v>
      </c>
      <c r="B35" s="12">
        <v>5</v>
      </c>
      <c r="C35" s="13">
        <v>250</v>
      </c>
      <c r="D35" s="17" t="str">
        <v/>
      </c>
      <c r="E35" s="17" t="str">
        <v/>
      </c>
      <c r="F35" s="13">
        <v>0.18339642662130728</v>
      </c>
      <c r="G35" s="13">
        <v>0.22515015647712744</v>
      </c>
      <c r="H35" s="12">
        <v>20962</v>
      </c>
      <c r="I35" s="12">
        <v>322</v>
      </c>
      <c r="J35" s="17" t="str">
        <v/>
      </c>
    </row>
    <row r="36" ht="22" customHeight="1">
      <c r="A36" s="21" t="str">
        <v>남양주시 화도읍 월산리</v>
      </c>
      <c r="B36" s="18">
        <v>5</v>
      </c>
      <c r="C36" s="15">
        <v>100</v>
      </c>
      <c r="D36" s="18">
        <v>63</v>
      </c>
      <c r="E36" s="15">
        <v>103.27868852459017</v>
      </c>
      <c r="F36" s="15">
        <v>0.18339642662130728</v>
      </c>
      <c r="G36" s="15">
        <v>0.22515015647712744</v>
      </c>
      <c r="H36" s="18">
        <v>20962</v>
      </c>
      <c r="I36" s="18">
        <v>322</v>
      </c>
      <c r="J36" s="16" t="str">
        <v/>
      </c>
    </row>
    <row r="37" ht="22" customHeight="1">
      <c r="A37" s="22" t="str">
        <v>남양주시 화도읍 차산리</v>
      </c>
      <c r="B37" s="12">
        <v>3</v>
      </c>
      <c r="C37" s="13">
        <v>50</v>
      </c>
      <c r="D37" s="12">
        <v>1</v>
      </c>
      <c r="E37" s="13">
        <v>50</v>
      </c>
      <c r="F37" s="13">
        <v>0.18339642662130728</v>
      </c>
      <c r="G37" s="13">
        <v>0.22515015647712744</v>
      </c>
      <c r="H37" s="12">
        <v>20962</v>
      </c>
      <c r="I37" s="12">
        <v>322</v>
      </c>
      <c r="J37" s="17" t="str">
        <v/>
      </c>
    </row>
    <row r="38" ht="22" customHeight="1">
      <c r="A38" s="21" t="str">
        <v>남양주시 진건읍 신월리</v>
      </c>
      <c r="B38" s="18">
        <v>2</v>
      </c>
      <c r="C38" s="15">
        <v>200</v>
      </c>
      <c r="D38" s="16" t="str">
        <v/>
      </c>
      <c r="E38" s="16" t="str">
        <v/>
      </c>
      <c r="F38" s="15">
        <v>0.18339642662130728</v>
      </c>
      <c r="G38" s="15">
        <v>0.22515015647712744</v>
      </c>
      <c r="H38" s="18">
        <v>20962</v>
      </c>
      <c r="I38" s="18">
        <v>322</v>
      </c>
      <c r="J38" s="16" t="str">
        <v/>
      </c>
    </row>
    <row r="39" ht="22" customHeight="1">
      <c r="A39" s="22" t="str">
        <v>남양주시 진건읍 진관리</v>
      </c>
      <c r="B39" s="12">
        <v>2</v>
      </c>
      <c r="C39" s="13">
        <v>200</v>
      </c>
      <c r="D39" s="17" t="str">
        <v/>
      </c>
      <c r="E39" s="17" t="str">
        <v/>
      </c>
      <c r="F39" s="13">
        <v>0.18339642662130728</v>
      </c>
      <c r="G39" s="13">
        <v>0.22515015647712744</v>
      </c>
      <c r="H39" s="12">
        <v>20962</v>
      </c>
      <c r="I39" s="12">
        <v>322</v>
      </c>
      <c r="J39" s="17" t="str">
        <v/>
      </c>
    </row>
    <row r="40" ht="22" customHeight="1">
      <c r="A40" s="21" t="str">
        <v>남양주시 진접읍 진벌리</v>
      </c>
      <c r="B40" s="18">
        <v>2</v>
      </c>
      <c r="C40" s="15">
        <v>50</v>
      </c>
      <c r="D40" s="18">
        <v>2</v>
      </c>
      <c r="E40" s="15">
        <v>100</v>
      </c>
      <c r="F40" s="15">
        <v>0.18339642662130728</v>
      </c>
      <c r="G40" s="15">
        <v>0.22515015647712744</v>
      </c>
      <c r="H40" s="18">
        <v>20962</v>
      </c>
      <c r="I40" s="18">
        <v>322</v>
      </c>
      <c r="J40" s="16" t="str">
        <v/>
      </c>
    </row>
    <row r="41" ht="22" customHeight="1">
      <c r="A41" s="22" t="str">
        <v>남양주시 진접읍 연평리</v>
      </c>
      <c r="B41" s="12">
        <v>1</v>
      </c>
      <c r="C41" s="13">
        <v>100</v>
      </c>
      <c r="D41" s="12">
        <v>1</v>
      </c>
      <c r="E41" s="13">
        <v>100</v>
      </c>
      <c r="F41" s="13">
        <v>0.18339642662130728</v>
      </c>
      <c r="G41" s="13">
        <v>0.22515015647712744</v>
      </c>
      <c r="H41" s="12">
        <v>20962</v>
      </c>
      <c r="I41" s="12">
        <v>322</v>
      </c>
      <c r="J41" s="17" t="str">
        <v/>
      </c>
    </row>
    <row r="42" ht="22" customHeight="1">
      <c r="A42" s="21" t="str">
        <v>남양주시 진접읍 팔야리</v>
      </c>
      <c r="B42" s="18">
        <v>1</v>
      </c>
      <c r="C42" s="15">
        <v>50</v>
      </c>
      <c r="D42" s="16" t="str">
        <v/>
      </c>
      <c r="E42" s="16" t="str">
        <v/>
      </c>
      <c r="F42" s="15">
        <v>0.18339642662130728</v>
      </c>
      <c r="G42" s="15">
        <v>0.22515015647712744</v>
      </c>
      <c r="H42" s="18">
        <v>20962</v>
      </c>
      <c r="I42" s="18">
        <v>322</v>
      </c>
      <c r="J42" s="16" t="str">
        <v/>
      </c>
    </row>
    <row r="43" ht="22" customHeight="1">
      <c r="A43" s="22" t="str">
        <v>남양주시 화도읍 가곡리</v>
      </c>
      <c r="B43" s="12">
        <v>1</v>
      </c>
      <c r="C43" s="13">
        <v>50</v>
      </c>
      <c r="D43" s="12">
        <v>1</v>
      </c>
      <c r="E43" s="17" t="str">
        <v/>
      </c>
      <c r="F43" s="13">
        <v>0.18339642662130728</v>
      </c>
      <c r="G43" s="13">
        <v>0.22515015647712744</v>
      </c>
      <c r="H43" s="12">
        <v>20962</v>
      </c>
      <c r="I43" s="12">
        <v>322</v>
      </c>
      <c r="J43" s="17" t="str">
        <v/>
      </c>
    </row>
    <row r="44" ht="22" customHeight="1">
      <c r="A44" s="21" t="str">
        <v>남양주시 화도읍 답내리</v>
      </c>
      <c r="B44" s="18">
        <v>1</v>
      </c>
      <c r="C44" s="16" t="str">
        <v/>
      </c>
      <c r="D44" s="18">
        <v>23</v>
      </c>
      <c r="E44" s="15">
        <v>104.54545454545455</v>
      </c>
      <c r="F44" s="15">
        <v>0.18339642662130728</v>
      </c>
      <c r="G44" s="15">
        <v>0.22515015647712744</v>
      </c>
      <c r="H44" s="18">
        <v>20962</v>
      </c>
      <c r="I44" s="18">
        <v>322</v>
      </c>
      <c r="J44" s="16" t="str">
        <v/>
      </c>
    </row>
    <row r="46">
      <c r="A46" s="23" t="str">
        <v>원문 보기</v>
      </c>
      <c r="B46" s="24" t="str">
        <v>https://easyautomation.co.kr/realty/real-transactions/region-analysis</v>
      </c>
    </row>
  </sheetData>
  <autoFilter ref="A15:J44"/>
  <mergeCells count="2">
    <mergeCell ref="A1:J1"/>
    <mergeCell ref="A14:J14"/>
  </mergeCells>
  <ignoredErrors>
    <ignoredError numberStoredAsText="1" sqref="A1:J46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</cols>
  <sheetData>
    <row r="1" ht="32" customHeight="1">
      <c r="A1" s="45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</row>
    <row r="2" ht="24" customHeight="1">
      <c r="A2" s="47" t="str">
        <v>최근 거래 수준, 유형 모멘텀, 거래방식 전환과 지역별 차이를 한눈에 보는 요약입니다.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</row>
    <row r="3" ht="20" customHeight="1">
      <c r="A3" s="49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</row>
    <row r="5" ht="8" customHeight="1"/>
    <row r="6" ht="25" customHeight="1">
      <c r="A6" s="51" t="str">
        <v>핵심 지표</v>
      </c>
      <c r="B6" s="52" t="str">
        <v/>
      </c>
      <c r="C6" s="52" t="str">
        <v/>
      </c>
      <c r="D6" s="52" t="str">
        <v/>
      </c>
      <c r="E6" s="52" t="str">
        <v/>
      </c>
      <c r="F6" s="52" t="str">
        <v/>
      </c>
      <c r="G6" s="52" t="str">
        <v/>
      </c>
      <c r="H6" s="52" t="str">
        <v/>
      </c>
      <c r="I6" s="52" t="str">
        <v/>
      </c>
      <c r="J6" s="52" t="str">
        <v/>
      </c>
    </row>
    <row r="7" ht="28" customHeight="1">
      <c r="A7" s="53" t="str">
        <v>표시 12개월 거래건수</v>
      </c>
      <c r="B7" s="54" t="str">
        <v/>
      </c>
      <c r="C7" s="54" t="str">
        <v>최근 비교기간 · 2026.04~06 월평균</v>
      </c>
      <c r="D7" s="54" t="str">
        <v/>
      </c>
      <c r="E7" s="54" t="str">
        <v>직전 비교기간 · 2026.01~03 대비</v>
      </c>
      <c r="F7" s="54" t="str">
        <v/>
      </c>
      <c r="G7" s="54" t="str">
        <v>최근 거래 수준 지수</v>
      </c>
      <c r="H7" s="54" t="str">
        <v/>
      </c>
      <c r="I7" s="54" t="str">
        <v>고점근접도</v>
      </c>
      <c r="J7" s="54" t="str">
        <v/>
      </c>
    </row>
    <row r="8" ht="36" customHeight="1">
      <c r="A8" s="55">
        <f>SUM('실거래_전체추이'!$D$7:$D$18)</f>
        <v>50022</v>
      </c>
      <c r="B8" s="56" t="str">
        <v/>
      </c>
      <c r="C8" s="57">
        <f>IF('실거래_집계기준'!$B$7=0,0,SUMIFS('실거래_전체추이'!$D$7:$D$18,'실거래_전체추이'!$C$7:$C$18,"최근 비교기간")/'실거래_집계기준'!$B$7)</f>
        <v>4611.666666666667</v>
      </c>
      <c r="D8" s="56" t="str">
        <v/>
      </c>
      <c r="E8" s="58">
        <f>IF(SUMIFS('실거래_전체추이'!$D$7:$D$18,'실거래_전체추이'!$C$7:$C$18,"직전 비교기간")=0,0,(SUMIFS('실거래_전체추이'!$D$7:$D$18,'실거래_전체추이'!$C$7:$C$18,"최근 비교기간")/'실거래_집계기준'!$B$7)/(SUMIFS('실거래_전체추이'!$D$7:$D$18,'실거래_전체추이'!$C$7:$C$18,"직전 비교기간")/'실거래_집계기준'!$B$8)-1)</f>
        <v>0.18633167552735386</v>
      </c>
      <c r="F8" s="56" t="str">
        <v/>
      </c>
      <c r="G8" s="59">
        <f>IF(COUNTIF('실거래_전체추이'!$B$7:$B$18,"비교 반영")=0,0,(SUMIFS('실거래_전체추이'!$D$7:$D$18,'실거래_전체추이'!$C$7:$C$18,"최근 비교기간")/'실거래_집계기준'!$B$7)/(SUMIFS('실거래_전체추이'!$D$7:$D$18,'실거래_전체추이'!$B$7:$B$18,"비교 반영")/COUNTIF('실거래_전체추이'!$B$7:$B$18,"비교 반영"))*100)</f>
        <v>109.2341372380132</v>
      </c>
      <c r="H8" s="56" t="str">
        <v/>
      </c>
      <c r="I8" s="59">
        <v>100</v>
      </c>
      <c r="J8" s="56" t="str">
        <v/>
      </c>
    </row>
    <row r="9" ht="28" customHeight="1">
      <c r="A9" s="60" t="str">
        <v>최근 비교 반영월</v>
      </c>
      <c r="B9" s="61" t="str">
        <v/>
      </c>
      <c r="C9" s="61" t="str">
        <v>집계 중 월</v>
      </c>
      <c r="D9" s="61" t="str">
        <v/>
      </c>
      <c r="E9" s="61" t="str">
        <v>최근 비교기간</v>
      </c>
      <c r="F9" s="61" t="str">
        <v/>
      </c>
      <c r="G9" s="61" t="str">
        <v>직전 비교기간</v>
      </c>
      <c r="H9" s="61" t="str">
        <v/>
      </c>
      <c r="I9" s="61" t="str">
        <v>최근 거래 수준</v>
      </c>
      <c r="J9" s="61" t="str">
        <v/>
      </c>
    </row>
    <row r="10" ht="34" customHeight="1">
      <c r="A10" s="62" t="str">
        <v>2026-06</v>
      </c>
      <c r="B10" s="63" t="str">
        <v/>
      </c>
      <c r="C10" s="63" t="str">
        <v>2026-07</v>
      </c>
      <c r="D10" s="63" t="str">
        <v/>
      </c>
      <c r="E10" s="63" t="str">
        <v>2026-04~2026-06</v>
      </c>
      <c r="F10" s="63" t="str">
        <v/>
      </c>
      <c r="G10" s="63" t="str">
        <v>2026-01~2026-03</v>
      </c>
      <c r="H10" s="63" t="str">
        <v/>
      </c>
      <c r="I10" s="63" t="str">
        <v>평균 상회</v>
      </c>
      <c r="J10" s="63" t="str">
        <v/>
      </c>
    </row>
    <row r="12">
      <c r="A12" s="52" t="str">
        <v>핵심 분석</v>
      </c>
      <c r="B12" s="52" t="str">
        <v/>
      </c>
      <c r="C12" s="52" t="str">
        <v/>
      </c>
      <c r="D12" s="52" t="str">
        <v/>
      </c>
      <c r="E12" s="52" t="str">
        <v/>
      </c>
      <c r="F12" s="52" t="str">
        <v/>
      </c>
      <c r="G12" s="52" t="str">
        <v/>
      </c>
      <c r="H12" s="52" t="str">
        <v/>
      </c>
      <c r="I12" s="52" t="str">
        <v/>
      </c>
      <c r="J12" s="52" t="str">
        <v/>
      </c>
    </row>
    <row r="13">
      <c r="A13" s="61" t="str">
        <v>분류</v>
      </c>
      <c r="B13" s="61" t="str">
        <v/>
      </c>
      <c r="C13" s="61" t="str">
        <v/>
      </c>
      <c r="D13" s="61" t="str">
        <v>해석</v>
      </c>
      <c r="E13" s="61" t="str">
        <v/>
      </c>
      <c r="F13" s="61" t="str">
        <v/>
      </c>
      <c r="G13" s="61" t="str">
        <v/>
      </c>
      <c r="H13" s="61" t="str">
        <v/>
      </c>
      <c r="I13" s="61" t="str">
        <v/>
      </c>
      <c r="J13" s="61" t="str">
        <v/>
      </c>
    </row>
    <row r="14">
      <c r="A14" s="64" t="str">
        <v>최근 거래 수준</v>
      </c>
      <c r="B14" s="65" t="str">
        <v/>
      </c>
      <c r="C14" s="66" t="str">
        <v/>
      </c>
      <c r="D14" s="66" t="str">
        <v>최근 비교기간 3개월 (2026-04~2026-06) 월평균은 4,612건이며, 최근 거래 수준은 평균 상회입니다.</v>
      </c>
      <c r="E14" s="66" t="str">
        <v/>
      </c>
      <c r="F14" s="66" t="str">
        <v/>
      </c>
      <c r="G14" s="66" t="str">
        <v/>
      </c>
      <c r="H14" s="66" t="str">
        <v/>
      </c>
      <c r="I14" s="66" t="str">
        <v/>
      </c>
      <c r="J14" s="66" t="str">
        <v/>
      </c>
    </row>
    <row r="15">
      <c r="A15" s="64" t="str">
        <v>최근 거래집중 유형</v>
      </c>
      <c r="B15" s="66" t="str">
        <v/>
      </c>
      <c r="C15" s="66" t="str">
        <v/>
      </c>
      <c r="D15" s="66" t="str">
        <v>아파트 전월세 · 최근 비교기간 3개월 (2026-04~2026-06) 7,155건 · 점유율 51.7%</v>
      </c>
      <c r="E15" s="66" t="str">
        <v/>
      </c>
      <c r="F15" s="66" t="str">
        <v/>
      </c>
      <c r="G15" s="66" t="str">
        <v/>
      </c>
      <c r="H15" s="66" t="str">
        <v/>
      </c>
      <c r="I15" s="66" t="str">
        <v/>
      </c>
      <c r="J15" s="66" t="str">
        <v/>
      </c>
    </row>
    <row r="16">
      <c r="A16" s="64" t="str">
        <v>부상 유형</v>
      </c>
      <c r="B16" s="66" t="str">
        <v/>
      </c>
      <c r="C16" s="66" t="str">
        <v/>
      </c>
      <c r="D16" s="66" t="str">
        <v>아파트 전월세 · 점유율 10.7%p 변화 · 거래·비중 동반 확대</v>
      </c>
      <c r="E16" s="66" t="str">
        <v/>
      </c>
      <c r="F16" s="66" t="str">
        <v/>
      </c>
      <c r="G16" s="66" t="str">
        <v/>
      </c>
      <c r="H16" s="66" t="str">
        <v/>
      </c>
      <c r="I16" s="66" t="str">
        <v/>
      </c>
      <c r="J16" s="66" t="str">
        <v/>
      </c>
    </row>
    <row r="17">
      <c r="A17" s="64" t="str">
        <v>거래방식 전환</v>
      </c>
      <c r="B17" s="66" t="str">
        <v/>
      </c>
      <c r="C17" s="66" t="str">
        <v/>
      </c>
      <c r="D17" s="66" t="str">
        <v>임대 비중 확대·월세화</v>
      </c>
      <c r="E17" s="66" t="str">
        <v/>
      </c>
      <c r="F17" s="66" t="str">
        <v/>
      </c>
      <c r="G17" s="66" t="str">
        <v/>
      </c>
      <c r="H17" s="66" t="str">
        <v/>
      </c>
      <c r="I17" s="66" t="str">
        <v/>
      </c>
      <c r="J17" s="66" t="str">
        <v/>
      </c>
    </row>
    <row r="18">
      <c r="A18" s="64" t="str">
        <v>지역 차이</v>
      </c>
      <c r="B18" s="66" t="str">
        <v/>
      </c>
      <c r="C18" s="66" t="str">
        <v/>
      </c>
      <c r="D18" s="66" t="str">
        <v>다산동 · 임대 비중 확대·월세화 · 부상 유형 아파트 전월세</v>
      </c>
      <c r="E18" s="66" t="str">
        <v/>
      </c>
      <c r="F18" s="66" t="str">
        <v/>
      </c>
      <c r="G18" s="66" t="str">
        <v/>
      </c>
      <c r="H18" s="66" t="str">
        <v/>
      </c>
      <c r="I18" s="66" t="str">
        <v/>
      </c>
      <c r="J18" s="66" t="str">
        <v/>
      </c>
    </row>
    <row r="20">
      <c r="A20" s="52" t="str">
        <v>출처 및 활용</v>
      </c>
      <c r="B20" s="52" t="str">
        <v/>
      </c>
      <c r="C20" s="52" t="str">
        <v/>
      </c>
      <c r="D20" s="52" t="str">
        <v/>
      </c>
      <c r="E20" s="52" t="str">
        <v/>
      </c>
      <c r="F20" s="52" t="str">
        <v/>
      </c>
      <c r="G20" s="52" t="str">
        <v/>
      </c>
      <c r="H20" s="52" t="str">
        <v/>
      </c>
      <c r="I20" s="52" t="str">
        <v/>
      </c>
      <c r="J20" s="52" t="str">
        <v/>
      </c>
    </row>
    <row r="21">
      <c r="A21" s="67" t="str">
        <v>https://easyautomation.co.kr/realty/real-transactions/property-analysis?cancelled=exclude&amp;category=all&amp;city=41360&amp;dong=all&amp;level=dong&amp;metro=41&amp;startMonth=2025-08&amp;endMonth=2026-07</v>
      </c>
      <c r="B21" s="50" t="str">
        <v/>
      </c>
      <c r="C21" s="50" t="str">
        <v/>
      </c>
      <c r="D21" s="50" t="str">
        <v/>
      </c>
      <c r="E21" s="50" t="str">
        <v/>
      </c>
      <c r="F21" s="50" t="str">
        <v/>
      </c>
      <c r="G21" s="50" t="str">
        <v/>
      </c>
      <c r="H21" s="50" t="str">
        <v/>
      </c>
      <c r="I21" s="50" t="str">
        <v/>
      </c>
      <c r="J21" s="50" t="str">
        <v/>
      </c>
    </row>
    <row r="22">
      <c r="A22" s="50" t="str">
        <v>집계 중 월 (2026-07, 비교 계산 제외). 흐름 확인용으로만 표시하며 최근·직전 비교 신호, 최근 거래 수준, TOP10 변화 계산에서는 제외합니다.</v>
      </c>
      <c r="B22" s="50" t="str">
        <v/>
      </c>
      <c r="C22" s="50" t="str">
        <v/>
      </c>
      <c r="D22" s="50" t="str">
        <v/>
      </c>
      <c r="E22" s="50" t="str">
        <v/>
      </c>
      <c r="F22" s="50" t="str">
        <v/>
      </c>
      <c r="G22" s="50" t="str">
        <v/>
      </c>
      <c r="H22" s="50" t="str">
        <v/>
      </c>
      <c r="I22" s="50" t="str">
        <v/>
      </c>
      <c r="J22" s="50" t="str">
        <v/>
      </c>
    </row>
  </sheetData>
  <mergeCells count="41">
    <mergeCell ref="A1:J1"/>
    <mergeCell ref="A2:J2"/>
    <mergeCell ref="A3:J3"/>
    <mergeCell ref="A4:J4"/>
    <mergeCell ref="A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2:J12"/>
    <mergeCell ref="A13:C13"/>
    <mergeCell ref="D13:J13"/>
    <mergeCell ref="A14:C14"/>
    <mergeCell ref="D14:J14"/>
    <mergeCell ref="A15:C15"/>
    <mergeCell ref="D15:J15"/>
    <mergeCell ref="A16:C16"/>
    <mergeCell ref="D16:J16"/>
    <mergeCell ref="A17:C17"/>
    <mergeCell ref="D17:J17"/>
    <mergeCell ref="A18:C18"/>
    <mergeCell ref="D18:J18"/>
    <mergeCell ref="A20:J20"/>
    <mergeCell ref="A21:J21"/>
    <mergeCell ref="A22:J22"/>
  </mergeCells>
  <hyperlinks>
    <hyperlink ref="A21" r:id="rId1"/>
  </hyperlinks>
  <pageMargins bottom="0.5" footer="0.3" header="0.3" left="0.4" right="0.4" top="0.5"/>
  <ignoredErrors>
    <ignoredError numberStoredAsText="1" sqref="A1:J2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cols>
    <col min="1" max="1" width="11.83203125" customWidth="1"/>
    <col min="2" max="2" width="11.83203125" customWidth="1"/>
    <col min="3" max="3" width="18.83203125" customWidth="1"/>
    <col min="4" max="4" width="13.83203125" customWidth="1"/>
    <col min="5" max="5" width="19.83203125" customWidth="1"/>
    <col min="6" max="6" width="19.83203125" customWidth="1"/>
    <col min="7" max="7" width="18.83203125" customWidth="1"/>
    <col min="8" max="8" width="13.83203125" customWidth="1"/>
    <col min="9" max="9" width="16.83203125" customWidth="1"/>
    <col min="10" max="10" width="28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</row>
    <row r="2" ht="24" customHeight="1">
      <c r="A2" s="48" t="str">
        <v>표시 12개월(2025-08~2026-07)의 전체 거래 흐름입니다. 집계 중 월 2026.07 · 비교 제외.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</row>
    <row r="5" ht="8" customHeight="1"/>
    <row r="6" ht="28" customHeight="1">
      <c r="A6" s="61" t="str">
        <v>기준월</v>
      </c>
      <c r="B6" s="61" t="str">
        <v>데이터상태</v>
      </c>
      <c r="C6" s="61" t="str">
        <v>분석구간</v>
      </c>
      <c r="D6" s="61" t="str">
        <v>거래건수</v>
      </c>
      <c r="E6" s="61" t="str">
        <v>총거래금액(원)</v>
      </c>
      <c r="F6" s="61" t="str">
        <v>평균거래금액(원)</v>
      </c>
      <c r="G6" s="61" t="str">
        <v>평균평당가(원)</v>
      </c>
      <c r="H6" s="61" t="str">
        <v>전월대비</v>
      </c>
      <c r="I6" s="61" t="str">
        <v>3개월이동평균</v>
      </c>
      <c r="J6" s="61" t="str">
        <v>비고</v>
      </c>
    </row>
    <row r="7">
      <c r="A7" s="66" t="str">
        <v>2025-08</v>
      </c>
      <c r="B7" s="66" t="str">
        <v>비교 반영</v>
      </c>
      <c r="C7" s="66" t="str">
        <v>그 외 비교 반영월</v>
      </c>
      <c r="D7" s="68">
        <f>SUMIFS('실거래_분석집계원자료'!$E$7:$E$2839,'실거래_분석집계원자료'!$A$7:$A$2839,A7)</f>
        <v>3169</v>
      </c>
      <c r="E7" s="69">
        <f>SUMIFS('실거래_분석집계원자료'!$L$7:$L$2839,'실거래_분석집계원자료'!$A$7:$A$2839,A7)</f>
        <v>686960400000</v>
      </c>
      <c r="F7" s="69">
        <f>IF(D7=0,0,E7/D7)</f>
        <v>216775134.11170715</v>
      </c>
      <c r="G7" s="69">
        <f>IF(SUMIFS('실거래_분석집계원자료'!$M$7:$M$2839,'실거래_분석집계원자료'!$A$7:$A$2839,A7)=0,0,E7/(SUMIFS('실거래_분석집계원자료'!$M$7:$M$2839,'실거래_분석집계원자료'!$A$7:$A$2839,A7)/3.305785))</f>
        <v>8602190</v>
      </c>
      <c r="H7" s="70" t="str">
        <v/>
      </c>
      <c r="I7" s="71" t="str">
        <v/>
      </c>
      <c r="J7" s="66" t="str">
        <v/>
      </c>
    </row>
    <row r="8">
      <c r="A8" s="66" t="str">
        <v>2025-09</v>
      </c>
      <c r="B8" s="66" t="str">
        <v>비교 반영</v>
      </c>
      <c r="C8" s="66" t="str">
        <v>그 외 비교 반영월</v>
      </c>
      <c r="D8" s="68">
        <f>SUMIFS('실거래_분석집계원자료'!$E$7:$E$2839,'실거래_분석집계원자료'!$A$7:$A$2839,A8)</f>
        <v>5000</v>
      </c>
      <c r="E8" s="69">
        <f>SUMIFS('실거래_분석집계원자료'!$L$7:$L$2839,'실거래_분석집계원자료'!$A$7:$A$2839,A8)</f>
        <v>871758540000</v>
      </c>
      <c r="F8" s="69">
        <f>IF(D8=0,0,E8/D8)</f>
        <v>174351708</v>
      </c>
      <c r="G8" s="69">
        <f>IF(SUMIFS('실거래_분석집계원자료'!$M$7:$M$2839,'실거래_분석집계원자료'!$A$7:$A$2839,A8)=0,0,E8/(SUMIFS('실거래_분석집계원자료'!$M$7:$M$2839,'실거래_분석집계원자료'!$A$7:$A$2839,A8)/3.305785))</f>
        <v>6822606</v>
      </c>
      <c r="H8" s="70">
        <f>IF(D7=0,0,D8/D7-1)</f>
        <v>0.5777847901546229</v>
      </c>
      <c r="I8" s="71" t="str">
        <v/>
      </c>
      <c r="J8" s="66" t="str">
        <v/>
      </c>
    </row>
    <row r="9">
      <c r="A9" s="66" t="str">
        <v>2025-10</v>
      </c>
      <c r="B9" s="66" t="str">
        <v>비교 반영</v>
      </c>
      <c r="C9" s="66" t="str">
        <v>그 외 비교 반영월</v>
      </c>
      <c r="D9" s="68">
        <f>SUMIFS('실거래_분석집계원자료'!$E$7:$E$2839,'실거래_분석집계원자료'!$A$7:$A$2839,A9)</f>
        <v>3984</v>
      </c>
      <c r="E9" s="69">
        <f>SUMIFS('실거래_분석집계원자료'!$L$7:$L$2839,'실거래_분석집계원자료'!$A$7:$A$2839,A9)</f>
        <v>945267560000</v>
      </c>
      <c r="F9" s="69">
        <f>IF(D9=0,0,E9/D9)</f>
        <v>237265953.81526104</v>
      </c>
      <c r="G9" s="69">
        <f>IF(SUMIFS('실거래_분석집계원자료'!$M$7:$M$2839,'실거래_분석집계원자료'!$A$7:$A$2839,A9)=0,0,E9/(SUMIFS('실거래_분석집계원자료'!$M$7:$M$2839,'실거래_분석집계원자료'!$A$7:$A$2839,A9)/3.305785))</f>
        <v>9334738</v>
      </c>
      <c r="H9" s="70">
        <f>IF(D8=0,0,D9/D8-1)</f>
        <v>-0.20320000000000005</v>
      </c>
      <c r="I9" s="71">
        <f>AVERAGE(D7:D9)</f>
        <v>4051</v>
      </c>
      <c r="J9" s="66" t="str">
        <v/>
      </c>
    </row>
    <row r="10">
      <c r="A10" s="66" t="str">
        <v>2025-11</v>
      </c>
      <c r="B10" s="66" t="str">
        <v>비교 반영</v>
      </c>
      <c r="C10" s="66" t="str">
        <v>그 외 비교 반영월</v>
      </c>
      <c r="D10" s="68">
        <f>SUMIFS('실거래_분석집계원자료'!$E$7:$E$2839,'실거래_분석집계원자료'!$A$7:$A$2839,A10)</f>
        <v>4585</v>
      </c>
      <c r="E10" s="69">
        <f>SUMIFS('실거래_분석집계원자료'!$L$7:$L$2839,'실거래_분석집계원자료'!$A$7:$A$2839,A10)</f>
        <v>996001970000</v>
      </c>
      <c r="F10" s="69">
        <f>IF(D10=0,0,E10/D10)</f>
        <v>217230527.8080698</v>
      </c>
      <c r="G10" s="69">
        <f>IF(SUMIFS('실거래_분석집계원자료'!$M$7:$M$2839,'실거래_분석집계원자료'!$A$7:$A$2839,A10)=0,0,E10/(SUMIFS('실거래_분석집계원자료'!$M$7:$M$2839,'실거래_분석집계원자료'!$A$7:$A$2839,A10)/3.305785))</f>
        <v>8027147</v>
      </c>
      <c r="H10" s="70">
        <f>IF(D9=0,0,D10/D9-1)</f>
        <v>0.15085341365461846</v>
      </c>
      <c r="I10" s="71">
        <f>AVERAGE(D8:D10)</f>
        <v>4523</v>
      </c>
      <c r="J10" s="66" t="str">
        <v/>
      </c>
    </row>
    <row r="11">
      <c r="A11" s="66" t="str">
        <v>2025-12</v>
      </c>
      <c r="B11" s="66" t="str">
        <v>비교 반영</v>
      </c>
      <c r="C11" s="66" t="str">
        <v>그 외 비교 반영월</v>
      </c>
      <c r="D11" s="68">
        <f>SUMIFS('실거래_분석집계원자료'!$E$7:$E$2839,'실거래_분석집계원자료'!$A$7:$A$2839,A11)</f>
        <v>4205</v>
      </c>
      <c r="E11" s="69">
        <f>SUMIFS('실거래_분석집계원자료'!$L$7:$L$2839,'실거래_분석집계원자료'!$A$7:$A$2839,A11)</f>
        <v>1233401720000</v>
      </c>
      <c r="F11" s="69">
        <f>IF(D11=0,0,E11/D11)</f>
        <v>293317888.2282996</v>
      </c>
      <c r="G11" s="69">
        <f>IF(SUMIFS('실거래_분석집계원자료'!$M$7:$M$2839,'실거래_분석집계원자료'!$A$7:$A$2839,A11)=0,0,E11/(SUMIFS('실거래_분석집계원자료'!$M$7:$M$2839,'실거래_분석집계원자료'!$A$7:$A$2839,A11)/3.305785))</f>
        <v>6591393</v>
      </c>
      <c r="H11" s="70">
        <f>IF(D10=0,0,D11/D10-1)</f>
        <v>-0.08287895310796078</v>
      </c>
      <c r="I11" s="71">
        <f>AVERAGE(D9:D11)</f>
        <v>4258</v>
      </c>
      <c r="J11" s="66" t="str">
        <v/>
      </c>
    </row>
    <row r="12">
      <c r="A12" s="66" t="str">
        <v>2026-01</v>
      </c>
      <c r="B12" s="66" t="str">
        <v>비교 반영</v>
      </c>
      <c r="C12" s="66" t="str">
        <v>직전 비교기간</v>
      </c>
      <c r="D12" s="68">
        <f>SUMIFS('실거래_분석집계원자료'!$E$7:$E$2839,'실거래_분석집계원자료'!$A$7:$A$2839,A12)</f>
        <v>4237</v>
      </c>
      <c r="E12" s="69">
        <f>SUMIFS('실거래_분석집계원자료'!$L$7:$L$2839,'실거래_분석집계원자료'!$A$7:$A$2839,A12)</f>
        <v>1162262410000</v>
      </c>
      <c r="F12" s="69">
        <f>IF(D12=0,0,E12/D12)</f>
        <v>274312582.0155771</v>
      </c>
      <c r="G12" s="69">
        <f>IF(SUMIFS('실거래_분석집계원자료'!$M$7:$M$2839,'실거래_분석집계원자료'!$A$7:$A$2839,A12)=0,0,E12/(SUMIFS('실거래_분석집계원자료'!$M$7:$M$2839,'실거래_분석집계원자료'!$A$7:$A$2839,A12)/3.305785))</f>
        <v>9104933</v>
      </c>
      <c r="H12" s="70">
        <f>IF(D11=0,0,D12/D11-1)</f>
        <v>0.007609988109393617</v>
      </c>
      <c r="I12" s="71">
        <f>AVERAGE(D10:D12)</f>
        <v>4342.333333333333</v>
      </c>
      <c r="J12" s="66" t="str">
        <v/>
      </c>
    </row>
    <row r="13">
      <c r="A13" s="66" t="str">
        <v>2026-02</v>
      </c>
      <c r="B13" s="66" t="str">
        <v>비교 반영</v>
      </c>
      <c r="C13" s="66" t="str">
        <v>직전 비교기간</v>
      </c>
      <c r="D13" s="68">
        <f>SUMIFS('실거래_분석집계원자료'!$E$7:$E$2839,'실거래_분석집계원자료'!$A$7:$A$2839,A13)</f>
        <v>3427</v>
      </c>
      <c r="E13" s="69">
        <f>SUMIFS('실거래_분석집계원자료'!$L$7:$L$2839,'실거래_분석집계원자료'!$A$7:$A$2839,A13)</f>
        <v>934509060000</v>
      </c>
      <c r="F13" s="69">
        <f>IF(D13=0,0,E13/D13)</f>
        <v>272690125.4741757</v>
      </c>
      <c r="G13" s="69">
        <f>IF(SUMIFS('실거래_분석집계원자료'!$M$7:$M$2839,'실거래_분석집계원자료'!$A$7:$A$2839,A13)=0,0,E13/(SUMIFS('실거래_분석집계원자료'!$M$7:$M$2839,'실거래_분석집계원자료'!$A$7:$A$2839,A13)/3.305785))</f>
        <v>7933209</v>
      </c>
      <c r="H13" s="70">
        <f>IF(D12=0,0,D13/D12-1)</f>
        <v>-0.19117299976398394</v>
      </c>
      <c r="I13" s="71">
        <f>AVERAGE(D11:D13)</f>
        <v>3956.3333333333335</v>
      </c>
      <c r="J13" s="66" t="str">
        <v/>
      </c>
    </row>
    <row r="14">
      <c r="A14" s="66" t="str">
        <v>2026-03</v>
      </c>
      <c r="B14" s="66" t="str">
        <v>비교 반영</v>
      </c>
      <c r="C14" s="66" t="str">
        <v>직전 비교기간</v>
      </c>
      <c r="D14" s="68">
        <f>SUMIFS('실거래_분석집계원자료'!$E$7:$E$2839,'실거래_분석집계원자료'!$A$7:$A$2839,A14)</f>
        <v>3998</v>
      </c>
      <c r="E14" s="69">
        <f>SUMIFS('실거래_분석집계원자료'!$L$7:$L$2839,'실거래_분석집계원자료'!$A$7:$A$2839,A14)</f>
        <v>1043807860000</v>
      </c>
      <c r="F14" s="69">
        <f>IF(D14=0,0,E14/D14)</f>
        <v>261082506.25312656</v>
      </c>
      <c r="G14" s="69">
        <f>IF(SUMIFS('실거래_분석집계원자료'!$M$7:$M$2839,'실거래_분석집계원자료'!$A$7:$A$2839,A14)=0,0,E14/(SUMIFS('실거래_분석집계원자료'!$M$7:$M$2839,'실거래_분석집계원자료'!$A$7:$A$2839,A14)/3.305785))</f>
        <v>8335924</v>
      </c>
      <c r="H14" s="70">
        <f>IF(D13=0,0,D14/D13-1)</f>
        <v>0.1666180332652465</v>
      </c>
      <c r="I14" s="71">
        <f>AVERAGE(D12:D14)</f>
        <v>3887.3333333333335</v>
      </c>
      <c r="J14" s="66" t="str">
        <v/>
      </c>
    </row>
    <row r="15">
      <c r="A15" s="66" t="str">
        <v>2026-04</v>
      </c>
      <c r="B15" s="66" t="str">
        <v>비교 반영</v>
      </c>
      <c r="C15" s="66" t="str">
        <v>최근 비교기간</v>
      </c>
      <c r="D15" s="68">
        <f>SUMIFS('실거래_분석집계원자료'!$E$7:$E$2839,'실거래_분석집계원자료'!$A$7:$A$2839,A15)</f>
        <v>3799</v>
      </c>
      <c r="E15" s="69">
        <f>SUMIFS('실거래_분석집계원자료'!$L$7:$L$2839,'실거래_분석집계원자료'!$A$7:$A$2839,A15)</f>
        <v>945478390000</v>
      </c>
      <c r="F15" s="69">
        <f>IF(D15=0,0,E15/D15)</f>
        <v>248875596.20952883</v>
      </c>
      <c r="G15" s="69">
        <f>IF(SUMIFS('실거래_분석집계원자료'!$M$7:$M$2839,'실거래_분석집계원자료'!$A$7:$A$2839,A15)=0,0,E15/(SUMIFS('실거래_분석집계원자료'!$M$7:$M$2839,'실거래_분석집계원자료'!$A$7:$A$2839,A15)/3.305785))</f>
        <v>9104662</v>
      </c>
      <c r="H15" s="70">
        <f>IF(D14=0,0,D15/D14-1)</f>
        <v>-0.04977488744372183</v>
      </c>
      <c r="I15" s="71">
        <f>AVERAGE(D13:D15)</f>
        <v>3741.3333333333335</v>
      </c>
      <c r="J15" s="66" t="str">
        <v/>
      </c>
    </row>
    <row r="16">
      <c r="A16" s="66" t="str">
        <v>2026-05</v>
      </c>
      <c r="B16" s="66" t="str">
        <v>비교 반영</v>
      </c>
      <c r="C16" s="66" t="str">
        <v>최근 비교기간</v>
      </c>
      <c r="D16" s="68">
        <f>SUMIFS('실거래_분석집계원자료'!$E$7:$E$2839,'실거래_분석집계원자료'!$A$7:$A$2839,A16)</f>
        <v>5724</v>
      </c>
      <c r="E16" s="69">
        <f>SUMIFS('실거래_분석집계원자료'!$L$7:$L$2839,'실거래_분석집계원자료'!$A$7:$A$2839,A16)</f>
        <v>1199801070000</v>
      </c>
      <c r="F16" s="69">
        <f>IF(D16=0,0,E16/D16)</f>
        <v>209608852.20125785</v>
      </c>
      <c r="G16" s="69">
        <f>IF(SUMIFS('실거래_분석집계원자료'!$M$7:$M$2839,'실거래_분석집계원자료'!$A$7:$A$2839,A16)=0,0,E16/(SUMIFS('실거래_분석집계원자료'!$M$7:$M$2839,'실거래_분석집계원자료'!$A$7:$A$2839,A16)/3.305785))</f>
        <v>9434305</v>
      </c>
      <c r="H16" s="70">
        <f>IF(D15=0,0,D16/D15-1)</f>
        <v>0.5067122927086076</v>
      </c>
      <c r="I16" s="71">
        <f>AVERAGE(D14:D16)</f>
        <v>4507</v>
      </c>
      <c r="J16" s="66" t="str">
        <v/>
      </c>
    </row>
    <row r="17">
      <c r="A17" s="66" t="str">
        <v>2026-06</v>
      </c>
      <c r="B17" s="66" t="str">
        <v>비교 반영</v>
      </c>
      <c r="C17" s="66" t="str">
        <v>최근 비교기간</v>
      </c>
      <c r="D17" s="68">
        <f>SUMIFS('실거래_분석집계원자료'!$E$7:$E$2839,'실거래_분석집계원자료'!$A$7:$A$2839,A17)</f>
        <v>4312</v>
      </c>
      <c r="E17" s="69">
        <f>SUMIFS('실거래_분석집계원자료'!$L$7:$L$2839,'실거래_분석집계원자료'!$A$7:$A$2839,A17)</f>
        <v>1173737260000</v>
      </c>
      <c r="F17" s="69">
        <f>IF(D17=0,0,E17/D17)</f>
        <v>272202518.5528757</v>
      </c>
      <c r="G17" s="69">
        <f>IF(SUMIFS('실거래_분석집계원자료'!$M$7:$M$2839,'실거래_분석집계원자료'!$A$7:$A$2839,A17)=0,0,E17/(SUMIFS('실거래_분석집계원자료'!$M$7:$M$2839,'실거래_분석집계원자료'!$A$7:$A$2839,A17)/3.305785))</f>
        <v>8315652</v>
      </c>
      <c r="H17" s="70">
        <f>IF(D16=0,0,D17/D16-1)</f>
        <v>-0.24668064290705805</v>
      </c>
      <c r="I17" s="71">
        <f>AVERAGE(D15:D17)</f>
        <v>4611.666666666667</v>
      </c>
      <c r="J17" s="66" t="str">
        <v/>
      </c>
    </row>
    <row r="18">
      <c r="A18" s="72" t="str">
        <v>2026-07</v>
      </c>
      <c r="B18" s="73" t="str">
        <v>집계 중</v>
      </c>
      <c r="C18" s="73" t="str">
        <v>집계 중 월</v>
      </c>
      <c r="D18" s="74">
        <f>SUMIFS('실거래_분석집계원자료'!$E$7:$E$2839,'실거래_분석집계원자료'!$A$7:$A$2839,A18)</f>
        <v>3582</v>
      </c>
      <c r="E18" s="75">
        <f>SUMIFS('실거래_분석집계원자료'!$L$7:$L$2839,'실거래_분석집계원자료'!$A$7:$A$2839,A18)</f>
        <v>1079264680000</v>
      </c>
      <c r="F18" s="75">
        <f>IF(D18=0,0,E18/D18)</f>
        <v>301302255.7230597</v>
      </c>
      <c r="G18" s="75">
        <f>IF(SUMIFS('실거래_분석집계원자료'!$M$7:$M$2839,'실거래_분석집계원자료'!$A$7:$A$2839,A18)=0,0,E18/(SUMIFS('실거래_분석집계원자료'!$M$7:$M$2839,'실거래_분석집계원자료'!$A$7:$A$2839,A18)/3.305785))</f>
        <v>10961705</v>
      </c>
      <c r="H18" s="76">
        <f>IF(D17=0,0,D18/D17-1)</f>
        <v>-0.16929499072356213</v>
      </c>
      <c r="I18" s="77">
        <f>AVERAGE(D16:D18)</f>
        <v>4539.333333333333</v>
      </c>
      <c r="J18" s="73" t="str">
        <v>집계 중 월 2026.07 · 비교 제외</v>
      </c>
    </row>
  </sheetData>
  <autoFilter ref="A6:J18"/>
  <mergeCells count="4">
    <mergeCell ref="A1:J1"/>
    <mergeCell ref="A2:J2"/>
    <mergeCell ref="A3:J3"/>
    <mergeCell ref="A4:J4"/>
  </mergeCells>
  <pageMargins bottom="0.5" footer="0.3" header="0.3" left="0.4" right="0.4" top="0.5"/>
  <ignoredErrors>
    <ignoredError numberStoredAsText="1" sqref="A1:J1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8.83203125" customWidth="1"/>
    <col min="2" max="2" width="18.83203125" customWidth="1"/>
    <col min="3" max="3" width="16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6.83203125" customWidth="1"/>
    <col min="10" max="10" width="15.83203125" customWidth="1"/>
    <col min="11" max="11" width="15.83203125" customWidth="1"/>
    <col min="12" max="12" width="13.83203125" customWidth="1"/>
    <col min="13" max="13" width="14.83203125" customWidth="1"/>
    <col min="14" max="14" width="10.83203125" customWidth="1"/>
    <col min="15" max="15" width="24.83203125" customWidth="1"/>
    <col min="16" max="16" width="9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  <c r="M1" s="46" t="str">
        <v/>
      </c>
      <c r="N1" s="46" t="str">
        <v/>
      </c>
      <c r="O1" s="46" t="str">
        <v/>
      </c>
      <c r="P1" s="46" t="str">
        <v/>
      </c>
    </row>
    <row r="2" ht="24" customHeight="1">
      <c r="A2" s="48" t="str">
        <v>최근 비교기간 3개월 (2026-04~2026-06)과 직전 비교기간 3개월 (2026-01~2026-03)을 비교해 거래량·점유율·최근 거래 수준을 함께 판정합니다.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  <c r="M2" s="48" t="str">
        <v/>
      </c>
      <c r="N2" s="48" t="str">
        <v/>
      </c>
      <c r="O2" s="48" t="str">
        <v/>
      </c>
      <c r="P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  <c r="M3" s="50" t="str">
        <v/>
      </c>
      <c r="N3" s="50" t="str">
        <v/>
      </c>
      <c r="O3" s="50" t="str">
        <v/>
      </c>
      <c r="P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  <c r="M4" s="50" t="str">
        <v/>
      </c>
      <c r="N4" s="50" t="str">
        <v/>
      </c>
      <c r="O4" s="50" t="str">
        <v/>
      </c>
      <c r="P4" s="50" t="str">
        <v/>
      </c>
    </row>
    <row r="5" ht="8" customHeight="1"/>
    <row r="6" ht="28" customHeight="1">
      <c r="A6" s="61" t="str">
        <v>순위</v>
      </c>
      <c r="B6" s="61" t="str">
        <v>부동산유형</v>
      </c>
      <c r="C6" s="61" t="str">
        <v>최근비교기간건수</v>
      </c>
      <c r="D6" s="61" t="str">
        <v>최근비교기간월평균</v>
      </c>
      <c r="E6" s="61" t="str">
        <v>직전비교기간월평균</v>
      </c>
      <c r="F6" s="61" t="str">
        <v>거래량변화율</v>
      </c>
      <c r="G6" s="61" t="str">
        <v>최근점유율</v>
      </c>
      <c r="H6" s="61" t="str">
        <v>직전점유율</v>
      </c>
      <c r="I6" s="61" t="str">
        <v>점유율변화(%p)</v>
      </c>
      <c r="J6" s="61" t="str">
        <v>전체비교기간월평균</v>
      </c>
      <c r="K6" s="61" t="str">
        <v>최근거래수준지수</v>
      </c>
      <c r="L6" s="61" t="str">
        <v>최근거래수준</v>
      </c>
      <c r="M6" s="61" t="str">
        <v>고점근접도</v>
      </c>
      <c r="N6" s="61" t="str">
        <v>표본</v>
      </c>
      <c r="O6" s="61" t="str">
        <v>신호</v>
      </c>
      <c r="P6" s="61" t="str">
        <v>강도</v>
      </c>
    </row>
    <row r="7">
      <c r="A7" s="68">
        <v>1</v>
      </c>
      <c r="B7" s="66" t="str">
        <v>아파트 매매</v>
      </c>
      <c r="C7" s="68">
        <f>SUMIFS('실거래_유형별월간'!$E$7:$E$126,'실거래_유형별월간'!$A$7:$A$126,B7,'실거래_유형별월간'!$D$7:$D$126,"최근 비교기간")</f>
        <v>2579</v>
      </c>
      <c r="D7" s="68">
        <f>IF('실거래_집계기준'!$B$7=0,0,C7/'실거래_집계기준'!$B$7)</f>
        <v>859.6666666666666</v>
      </c>
      <c r="E7" s="68">
        <f>IF('실거래_집계기준'!$B$8=0,0,SUMIFS('실거래_유형별월간'!$E$7:$E$126,'실거래_유형별월간'!$A$7:$A$126,B7,'실거래_유형별월간'!$D$7:$D$126,"직전 비교기간")/'실거래_집계기준'!$B$8)</f>
        <v>809.6666666666666</v>
      </c>
      <c r="F7" s="78">
        <f>IF(E7=0,0,D7/E7-1)</f>
        <v>0.061753808151502776</v>
      </c>
      <c r="G7" s="79">
        <f>IF(SUMIFS('실거래_유형별월간'!$E$7:$E$126,'실거래_유형별월간'!$D$7:$D$126,"최근 비교기간")=0,0,C7/SUMIFS('실거래_유형별월간'!$E$7:$E$126,'실거래_유형별월간'!$D$7:$D$126,"최근 비교기간"))</f>
        <v>0.18641127574990965</v>
      </c>
      <c r="H7" s="79">
        <f>IF(SUMIFS('실거래_유형별월간'!$E$7:$E$126,'실거래_유형별월간'!$D$7:$D$126,"직전 비교기간")=0,0,SUMIFS('실거래_유형별월간'!$E$7:$E$126,'실거래_유형별월간'!$A$7:$A$126,B7,'실거래_유형별월간'!$D$7:$D$126,"직전 비교기간")/SUMIFS('실거래_유형별월간'!$E$7:$E$126,'실거래_유형별월간'!$D$7:$D$126,"직전 비교기간"))</f>
        <v>0.20828331332533012</v>
      </c>
      <c r="I7" s="80">
        <f>(G7-H7)*100</f>
        <v>-2.187203757542047</v>
      </c>
      <c r="J7" s="68">
        <f>IF(COUNTIFS('실거래_유형별월간'!$A$7:$A$126,B7,'실거래_유형별월간'!$C$7:$C$126,"비교 반영")=0,0,SUMIFS('실거래_유형별월간'!$E$7:$E$126,'실거래_유형별월간'!$A$7:$A$126,B7,'실거래_유형별월간'!$C$7:$C$126,"비교 반영")/COUNTIFS('실거래_유형별월간'!$A$7:$A$126,B7,'실거래_유형별월간'!$C$7:$C$126,"비교 반영"))</f>
        <v>741.1818181818181</v>
      </c>
      <c r="K7" s="81">
        <f>IF(J7=0,0,D7/J7*100)</f>
        <v>115.98593564740996</v>
      </c>
      <c r="L7" s="66" t="str">
        <v>고수준</v>
      </c>
      <c r="M7" s="81">
        <v>100</v>
      </c>
      <c r="N7" s="66" t="str">
        <v>충족</v>
      </c>
      <c r="O7" s="82" t="str">
        <v>거래 증가·비중 약화</v>
      </c>
      <c r="P7" s="66" t="str">
        <v>강</v>
      </c>
    </row>
    <row r="8">
      <c r="A8" s="68">
        <v>2</v>
      </c>
      <c r="B8" s="66" t="str">
        <v>아파트 전월세</v>
      </c>
      <c r="C8" s="68">
        <f>SUMIFS('실거래_유형별월간'!$E$7:$E$126,'실거래_유형별월간'!$A$7:$A$126,B8,'실거래_유형별월간'!$D$7:$D$126,"최근 비교기간")</f>
        <v>7155</v>
      </c>
      <c r="D8" s="68">
        <f>IF('실거래_집계기준'!$B$7=0,0,C8/'실거래_집계기준'!$B$7)</f>
        <v>2385</v>
      </c>
      <c r="E8" s="68">
        <f>IF('실거래_집계기준'!$B$8=0,0,SUMIFS('실거래_유형별월간'!$E$7:$E$126,'실거래_유형별월간'!$A$7:$A$126,B8,'실거래_유형별월간'!$D$7:$D$126,"직전 비교기간")/'실거래_집계기준'!$B$8)</f>
        <v>1593.6666666666667</v>
      </c>
      <c r="F8" s="78">
        <f>IF(E8=0,0,D8/E8-1)</f>
        <v>0.4965488391549886</v>
      </c>
      <c r="G8" s="79">
        <f>IF(SUMIFS('실거래_유형별월간'!$E$7:$E$126,'실거래_유형별월간'!$D$7:$D$126,"최근 비교기간")=0,0,C8/SUMIFS('실거래_유형별월간'!$E$7:$E$126,'실거래_유형별월간'!$D$7:$D$126,"최근 비교기간"))</f>
        <v>0.5171666064329599</v>
      </c>
      <c r="H8" s="79">
        <f>IF(SUMIFS('실거래_유형별월간'!$E$7:$E$126,'실거래_유형별월간'!$D$7:$D$126,"직전 비교기간")=0,0,SUMIFS('실거래_유형별월간'!$E$7:$E$126,'실거래_유형별월간'!$A$7:$A$126,B8,'실거래_유형별월간'!$D$7:$D$126,"직전 비교기간")/SUMIFS('실거래_유형별월간'!$E$7:$E$126,'실거래_유형별월간'!$D$7:$D$126,"직전 비교기간"))</f>
        <v>0.4099639855942377</v>
      </c>
      <c r="I8" s="83">
        <f>(G8-H8)*100</f>
        <v>10.720262083872218</v>
      </c>
      <c r="J8" s="68">
        <f>IF(COUNTIFS('실거래_유형별월간'!$A$7:$A$126,B8,'실거래_유형별월간'!$C$7:$C$126,"비교 반영")=0,0,SUMIFS('실거래_유형별월간'!$E$7:$E$126,'실거래_유형별월간'!$A$7:$A$126,B8,'실거래_유형별월간'!$C$7:$C$126,"비교 반영")/COUNTIFS('실거래_유형별월간'!$A$7:$A$126,B8,'실거래_유형별월간'!$C$7:$C$126,"비교 반영"))</f>
        <v>2120.6363636363635</v>
      </c>
      <c r="K8" s="81">
        <f>IF(J8=0,0,D8/J8*100)</f>
        <v>112.46624083679858</v>
      </c>
      <c r="L8" s="66" t="str">
        <v>평균 상회</v>
      </c>
      <c r="M8" s="81">
        <v>93.04291287386215</v>
      </c>
      <c r="N8" s="66" t="str">
        <v>충족</v>
      </c>
      <c r="O8" s="82" t="str">
        <v>거래·비중 동반 확대</v>
      </c>
      <c r="P8" s="66" t="str">
        <v>강</v>
      </c>
    </row>
    <row r="9">
      <c r="A9" s="68">
        <v>3</v>
      </c>
      <c r="B9" s="66" t="str">
        <v>다가구 매매</v>
      </c>
      <c r="C9" s="68">
        <f>SUMIFS('실거래_유형별월간'!$E$7:$E$126,'실거래_유형별월간'!$A$7:$A$126,B9,'실거래_유형별월간'!$D$7:$D$126,"최근 비교기간")</f>
        <v>39</v>
      </c>
      <c r="D9" s="68">
        <f>IF('실거래_집계기준'!$B$7=0,0,C9/'실거래_집계기준'!$B$7)</f>
        <v>13</v>
      </c>
      <c r="E9" s="68">
        <f>IF('실거래_집계기준'!$B$8=0,0,SUMIFS('실거래_유형별월간'!$E$7:$E$126,'실거래_유형별월간'!$A$7:$A$126,B9,'실거래_유형별월간'!$D$7:$D$126,"직전 비교기간")/'실거래_집계기준'!$B$8)</f>
        <v>13.333333333333334</v>
      </c>
      <c r="F9" s="84">
        <f>IF(E9=0,0,D9/E9-1)</f>
        <v>-0.025000000000000022</v>
      </c>
      <c r="G9" s="79">
        <f>IF(SUMIFS('실거래_유형별월간'!$E$7:$E$126,'실거래_유형별월간'!$D$7:$D$126,"최근 비교기간")=0,0,C9/SUMIFS('실거래_유형별월간'!$E$7:$E$126,'실거래_유형별월간'!$D$7:$D$126,"최근 비교기간"))</f>
        <v>0.00281893747741236</v>
      </c>
      <c r="H9" s="79">
        <f>IF(SUMIFS('실거래_유형별월간'!$E$7:$E$126,'실거래_유형별월간'!$D$7:$D$126,"직전 비교기간")=0,0,SUMIFS('실거래_유형별월간'!$E$7:$E$126,'실거래_유형별월간'!$A$7:$A$126,B9,'실거래_유형별월간'!$D$7:$D$126,"직전 비교기간")/SUMIFS('실거래_유형별월간'!$E$7:$E$126,'실거래_유형별월간'!$D$7:$D$126,"직전 비교기간"))</f>
        <v>0.003429943405933802</v>
      </c>
      <c r="I9" s="80">
        <f>(G9-H9)*100</f>
        <v>-0.0611005928521442</v>
      </c>
      <c r="J9" s="68">
        <f>IF(COUNTIFS('실거래_유형별월간'!$A$7:$A$126,B9,'실거래_유형별월간'!$C$7:$C$126,"비교 반영")=0,0,SUMIFS('실거래_유형별월간'!$E$7:$E$126,'실거래_유형별월간'!$A$7:$A$126,B9,'실거래_유형별월간'!$C$7:$C$126,"비교 반영")/COUNTIFS('실거래_유형별월간'!$A$7:$A$126,B9,'실거래_유형별월간'!$C$7:$C$126,"비교 반영"))</f>
        <v>12.636363636363637</v>
      </c>
      <c r="K9" s="81">
        <f>IF(J9=0,0,D9/J9*100)</f>
        <v>102.87769784172663</v>
      </c>
      <c r="L9" s="66" t="str">
        <v>평균권</v>
      </c>
      <c r="M9" s="81">
        <v>90.69767441860465</v>
      </c>
      <c r="N9" s="66" t="str">
        <v>참고</v>
      </c>
      <c r="O9" s="66" t="str">
        <v>보합·혼조</v>
      </c>
      <c r="P9" s="66" t="str">
        <v>약</v>
      </c>
    </row>
    <row r="10">
      <c r="A10" s="68">
        <v>4</v>
      </c>
      <c r="B10" s="66" t="str">
        <v>다가구 전월세</v>
      </c>
      <c r="C10" s="68">
        <f>SUMIFS('실거래_유형별월간'!$E$7:$E$126,'실거래_유형별월간'!$A$7:$A$126,B10,'실거래_유형별월간'!$D$7:$D$126,"최근 비교기간")</f>
        <v>1256</v>
      </c>
      <c r="D10" s="68">
        <f>IF('실거래_집계기준'!$B$7=0,0,C10/'실거래_집계기준'!$B$7)</f>
        <v>418.6666666666667</v>
      </c>
      <c r="E10" s="68">
        <f>IF('실거래_집계기준'!$B$8=0,0,SUMIFS('실거래_유형별월간'!$E$7:$E$126,'실거래_유형별월간'!$A$7:$A$126,B10,'실거래_유형별월간'!$D$7:$D$126,"직전 비교기간")/'실거래_집계기준'!$B$8)</f>
        <v>469.3333333333333</v>
      </c>
      <c r="F10" s="84">
        <f>IF(E10=0,0,D10/E10-1)</f>
        <v>-0.10795454545454541</v>
      </c>
      <c r="G10" s="79">
        <f>IF(SUMIFS('실거래_유형별월간'!$E$7:$E$126,'실거래_유형별월간'!$D$7:$D$126,"최근 비교기간")=0,0,C10/SUMIFS('실거래_유형별월간'!$E$7:$E$126,'실거래_유형별월간'!$D$7:$D$126,"최근 비교기간"))</f>
        <v>0.09078424286230574</v>
      </c>
      <c r="H10" s="79">
        <f>IF(SUMIFS('실거래_유형별월간'!$E$7:$E$126,'실거래_유형별월간'!$D$7:$D$126,"직전 비교기간")=0,0,SUMIFS('실거래_유형별월간'!$E$7:$E$126,'실거래_유형별월간'!$A$7:$A$126,B10,'실거래_유형별월간'!$D$7:$D$126,"직전 비교기간")/SUMIFS('실거래_유형별월간'!$E$7:$E$126,'실거래_유형별월간'!$D$7:$D$126,"직전 비교기간"))</f>
        <v>0.12073400788886983</v>
      </c>
      <c r="I10" s="80">
        <f>(G10-H10)*100</f>
        <v>-2.994976502656409</v>
      </c>
      <c r="J10" s="68">
        <f>IF(COUNTIFS('실거래_유형별월간'!$A$7:$A$126,B10,'실거래_유형별월간'!$C$7:$C$126,"비교 반영")=0,0,SUMIFS('실거래_유형별월간'!$E$7:$E$126,'실거래_유형별월간'!$A$7:$A$126,B10,'실거래_유형별월간'!$C$7:$C$126,"비교 반영")/COUNTIFS('실거래_유형별월간'!$A$7:$A$126,B10,'실거래_유형별월간'!$C$7:$C$126,"비교 반영"))</f>
        <v>430.09090909090907</v>
      </c>
      <c r="K10" s="81">
        <f>IF(J10=0,0,D10/J10*100)</f>
        <v>97.34376100894808</v>
      </c>
      <c r="L10" s="66" t="str">
        <v>평균권</v>
      </c>
      <c r="M10" s="81">
        <v>89.20454545454545</v>
      </c>
      <c r="N10" s="66" t="str">
        <v>충족</v>
      </c>
      <c r="O10" s="82" t="str">
        <v>거래·비중 동반 둔화</v>
      </c>
      <c r="P10" s="66" t="str">
        <v>강</v>
      </c>
    </row>
    <row r="11">
      <c r="A11" s="68">
        <v>5</v>
      </c>
      <c r="B11" s="66" t="str">
        <v>오피스텔 매매</v>
      </c>
      <c r="C11" s="68">
        <f>SUMIFS('실거래_유형별월간'!$E$7:$E$126,'실거래_유형별월간'!$A$7:$A$126,B11,'실거래_유형별월간'!$D$7:$D$126,"최근 비교기간")</f>
        <v>65</v>
      </c>
      <c r="D11" s="68">
        <f>IF('실거래_집계기준'!$B$7=0,0,C11/'실거래_집계기준'!$B$7)</f>
        <v>21.666666666666668</v>
      </c>
      <c r="E11" s="68">
        <f>IF('실거래_집계기준'!$B$8=0,0,SUMIFS('실거래_유형별월간'!$E$7:$E$126,'실거래_유형별월간'!$A$7:$A$126,B11,'실거래_유형별월간'!$D$7:$D$126,"직전 비교기간")/'실거래_집계기준'!$B$8)</f>
        <v>33</v>
      </c>
      <c r="F11" s="84">
        <f>IF(E11=0,0,D11/E11-1)</f>
        <v>-0.3434343434343434</v>
      </c>
      <c r="G11" s="79">
        <f>IF(SUMIFS('실거래_유형별월간'!$E$7:$E$126,'실거래_유형별월간'!$D$7:$D$126,"최근 비교기간")=0,0,C11/SUMIFS('실거래_유형별월간'!$E$7:$E$126,'실거래_유형별월간'!$D$7:$D$126,"최근 비교기간"))</f>
        <v>0.0046982291290206</v>
      </c>
      <c r="H11" s="79">
        <f>IF(SUMIFS('실거래_유형별월간'!$E$7:$E$126,'실거래_유형별월간'!$D$7:$D$126,"직전 비교기간")=0,0,SUMIFS('실거래_유형별월간'!$E$7:$E$126,'실거래_유형별월간'!$A$7:$A$126,B11,'실거래_유형별월간'!$D$7:$D$126,"직전 비교기간")/SUMIFS('실거래_유형별월간'!$E$7:$E$126,'실거래_유형별월간'!$D$7:$D$126,"직전 비교기간"))</f>
        <v>0.00848910992968616</v>
      </c>
      <c r="I11" s="80">
        <f>(G11-H11)*100</f>
        <v>-0.379088080066556</v>
      </c>
      <c r="J11" s="68">
        <f>IF(COUNTIFS('실거래_유형별월간'!$A$7:$A$126,B11,'실거래_유형별월간'!$C$7:$C$126,"비교 반영")=0,0,SUMIFS('실거래_유형별월간'!$E$7:$E$126,'실거래_유형별월간'!$A$7:$A$126,B11,'실거래_유형별월간'!$C$7:$C$126,"비교 반영")/COUNTIFS('실거래_유형별월간'!$A$7:$A$126,B11,'실거래_유형별월간'!$C$7:$C$126,"비교 반영"))</f>
        <v>22</v>
      </c>
      <c r="K11" s="81">
        <f>IF(J11=0,0,D11/J11*100)</f>
        <v>98.48484848484848</v>
      </c>
      <c r="L11" s="66" t="str">
        <v>평균권</v>
      </c>
      <c r="M11" s="81">
        <v>65.65656565656566</v>
      </c>
      <c r="N11" s="66" t="str">
        <v>참고</v>
      </c>
      <c r="O11" s="82" t="str">
        <v>거래·비중 동반 둔화</v>
      </c>
      <c r="P11" s="66" t="str">
        <v>강</v>
      </c>
    </row>
    <row r="12">
      <c r="A12" s="68">
        <v>6</v>
      </c>
      <c r="B12" s="66" t="str">
        <v>오피스텔 전월세</v>
      </c>
      <c r="C12" s="68">
        <f>SUMIFS('실거래_유형별월간'!$E$7:$E$126,'실거래_유형별월간'!$A$7:$A$126,B12,'실거래_유형별월간'!$D$7:$D$126,"최근 비교기간")</f>
        <v>629</v>
      </c>
      <c r="D12" s="68">
        <f>IF('실거래_집계기준'!$B$7=0,0,C12/'실거래_집계기준'!$B$7)</f>
        <v>209.66666666666666</v>
      </c>
      <c r="E12" s="68">
        <f>IF('실거래_집계기준'!$B$8=0,0,SUMIFS('실거래_유형별월간'!$E$7:$E$126,'실거래_유형별월간'!$A$7:$A$126,B12,'실거래_유형별월간'!$D$7:$D$126,"직전 비교기간")/'실거래_집계기준'!$B$8)</f>
        <v>302</v>
      </c>
      <c r="F12" s="84">
        <f>IF(E12=0,0,D12/E12-1)</f>
        <v>-0.3057395143487859</v>
      </c>
      <c r="G12" s="79">
        <f>IF(SUMIFS('실거래_유형별월간'!$E$7:$E$126,'실거래_유형별월간'!$D$7:$D$126,"최근 비교기간")=0,0,C12/SUMIFS('실거래_유형별월간'!$E$7:$E$126,'실거래_유형별월간'!$D$7:$D$126,"최근 비교기간"))</f>
        <v>0.045464401879291655</v>
      </c>
      <c r="H12" s="79">
        <f>IF(SUMIFS('실거래_유형별월간'!$E$7:$E$126,'실거래_유형별월간'!$D$7:$D$126,"직전 비교기간")=0,0,SUMIFS('실거래_유형별월간'!$E$7:$E$126,'실거래_유형별월간'!$A$7:$A$126,B12,'실거래_유형별월간'!$D$7:$D$126,"직전 비교기간")/SUMIFS('실거래_유형별월간'!$E$7:$E$126,'실거래_유형별월간'!$D$7:$D$126,"직전 비교기간"))</f>
        <v>0.07768821814440062</v>
      </c>
      <c r="I12" s="80">
        <f>(G12-H12)*100</f>
        <v>-3.2223816265108964</v>
      </c>
      <c r="J12" s="68">
        <f>IF(COUNTIFS('실거래_유형별월간'!$A$7:$A$126,B12,'실거래_유형별월간'!$C$7:$C$126,"비교 반영")=0,0,SUMIFS('실거래_유형별월간'!$E$7:$E$126,'실거래_유형별월간'!$A$7:$A$126,B12,'실거래_유형별월간'!$C$7:$C$126,"비교 반영")/COUNTIFS('실거래_유형별월간'!$A$7:$A$126,B12,'실거래_유형별월간'!$C$7:$C$126,"비교 반영"))</f>
        <v>233.9090909090909</v>
      </c>
      <c r="K12" s="81">
        <f>IF(J12=0,0,D12/J12*100)</f>
        <v>89.63596320766939</v>
      </c>
      <c r="L12" s="66" t="str">
        <v>평균 하회</v>
      </c>
      <c r="M12" s="81">
        <v>69.4260485651214</v>
      </c>
      <c r="N12" s="66" t="str">
        <v>충족</v>
      </c>
      <c r="O12" s="82" t="str">
        <v>거래·비중 동반 둔화</v>
      </c>
      <c r="P12" s="66" t="str">
        <v>강</v>
      </c>
    </row>
    <row r="13">
      <c r="A13" s="68">
        <v>7</v>
      </c>
      <c r="B13" s="66" t="str">
        <v>분양권</v>
      </c>
      <c r="C13" s="68">
        <f>SUMIFS('실거래_유형별월간'!$E$7:$E$126,'실거래_유형별월간'!$A$7:$A$126,B13,'실거래_유형별월간'!$D$7:$D$126,"최근 비교기간")</f>
        <v>24</v>
      </c>
      <c r="D13" s="68">
        <f>IF('실거래_집계기준'!$B$7=0,0,C13/'실거래_집계기준'!$B$7)</f>
        <v>8</v>
      </c>
      <c r="E13" s="68">
        <f>IF('실거래_집계기준'!$B$8=0,0,SUMIFS('실거래_유형별월간'!$E$7:$E$126,'실거래_유형별월간'!$A$7:$A$126,B13,'실거래_유형별월간'!$D$7:$D$126,"직전 비교기간")/'실거래_집계기준'!$B$8)</f>
        <v>5</v>
      </c>
      <c r="F13" s="78">
        <f>IF(E13=0,0,D13/E13-1)</f>
        <v>0.6000000000000001</v>
      </c>
      <c r="G13" s="79">
        <f>IF(SUMIFS('실거래_유형별월간'!$E$7:$E$126,'실거래_유형별월간'!$D$7:$D$126,"최근 비교기간")=0,0,C13/SUMIFS('실거래_유형별월간'!$E$7:$E$126,'실거래_유형별월간'!$D$7:$D$126,"최근 비교기간"))</f>
        <v>0.001734730755330683</v>
      </c>
      <c r="H13" s="79">
        <f>IF(SUMIFS('실거래_유형별월간'!$E$7:$E$126,'실거래_유형별월간'!$D$7:$D$126,"직전 비교기간")=0,0,SUMIFS('실거래_유형별월간'!$E$7:$E$126,'실거래_유형별월간'!$A$7:$A$126,B13,'실거래_유형별월간'!$D$7:$D$126,"직전 비교기간")/SUMIFS('실거래_유형별월간'!$E$7:$E$126,'실거래_유형별월간'!$D$7:$D$126,"직전 비교기간"))</f>
        <v>0.0012862287772251759</v>
      </c>
      <c r="I13" s="83">
        <f>(G13-H13)*100</f>
        <v>0.04485019781055072</v>
      </c>
      <c r="J13" s="68">
        <f>IF(COUNTIFS('실거래_유형별월간'!$A$7:$A$126,B13,'실거래_유형별월간'!$C$7:$C$126,"비교 반영")=0,0,SUMIFS('실거래_유형별월간'!$E$7:$E$126,'실거래_유형별월간'!$A$7:$A$126,B13,'실거래_유형별월간'!$C$7:$C$126,"비교 반영")/COUNTIFS('실거래_유형별월간'!$A$7:$A$126,B13,'실거래_유형별월간'!$C$7:$C$126,"비교 반영"))</f>
        <v>6.545454545454546</v>
      </c>
      <c r="K13" s="81">
        <f>IF(J13=0,0,D13/J13*100)</f>
        <v>122.22222222222221</v>
      </c>
      <c r="L13" s="66" t="str">
        <v>고수준</v>
      </c>
      <c r="M13" s="81">
        <v>100</v>
      </c>
      <c r="N13" s="66" t="str">
        <v>참고</v>
      </c>
      <c r="O13" s="82" t="str">
        <v>거래 증가</v>
      </c>
      <c r="P13" s="66" t="str">
        <v>강</v>
      </c>
    </row>
    <row r="14">
      <c r="A14" s="68">
        <v>8</v>
      </c>
      <c r="B14" s="66" t="str">
        <v>토지</v>
      </c>
      <c r="C14" s="68">
        <f>SUMIFS('실거래_유형별월간'!$E$7:$E$126,'실거래_유형별월간'!$A$7:$A$126,B14,'실거래_유형별월간'!$D$7:$D$126,"최근 비교기간")</f>
        <v>827</v>
      </c>
      <c r="D14" s="68">
        <f>IF('실거래_집계기준'!$B$7=0,0,C14/'실거래_집계기준'!$B$7)</f>
        <v>275.6666666666667</v>
      </c>
      <c r="E14" s="68">
        <f>IF('실거래_집계기준'!$B$8=0,0,SUMIFS('실거래_유형별월간'!$E$7:$E$126,'실거래_유형별월간'!$A$7:$A$126,B14,'실거래_유형별월간'!$D$7:$D$126,"직전 비교기간")/'실거래_집계기준'!$B$8)</f>
        <v>263.3333333333333</v>
      </c>
      <c r="F14" s="78">
        <f>IF(E14=0,0,D14/E14-1)</f>
        <v>0.04683544303797471</v>
      </c>
      <c r="G14" s="79">
        <f>IF(SUMIFS('실거래_유형별월간'!$E$7:$E$126,'실거래_유형별월간'!$D$7:$D$126,"최근 비교기간")=0,0,C14/SUMIFS('실거래_유형별월간'!$E$7:$E$126,'실거래_유형별월간'!$D$7:$D$126,"최근 비교기간"))</f>
        <v>0.05977593061076979</v>
      </c>
      <c r="H14" s="79">
        <f>IF(SUMIFS('실거래_유형별월간'!$E$7:$E$126,'실거래_유형별월간'!$D$7:$D$126,"직전 비교기간")=0,0,SUMIFS('실거래_유형별월간'!$E$7:$E$126,'실거래_유형별월간'!$A$7:$A$126,B14,'실거래_유형별월간'!$D$7:$D$126,"직전 비교기간")/SUMIFS('실거래_유형별월간'!$E$7:$E$126,'실거래_유형별월간'!$D$7:$D$126,"직전 비교기간"))</f>
        <v>0.06774138226719259</v>
      </c>
      <c r="I14" s="80">
        <f>(G14-H14)*100</f>
        <v>-0.7965451656422804</v>
      </c>
      <c r="J14" s="68">
        <f>IF(COUNTIFS('실거래_유형별월간'!$A$7:$A$126,B14,'실거래_유형별월간'!$C$7:$C$126,"비교 반영")=0,0,SUMIFS('실거래_유형별월간'!$E$7:$E$126,'실거래_유형별월간'!$A$7:$A$126,B14,'실거래_유형별월간'!$C$7:$C$126,"비교 반영")/COUNTIFS('실거래_유형별월간'!$A$7:$A$126,B14,'실거래_유형별월간'!$C$7:$C$126,"비교 반영"))</f>
        <v>260</v>
      </c>
      <c r="K14" s="81">
        <f>IF(J14=0,0,D14/J14*100)</f>
        <v>106.02564102564102</v>
      </c>
      <c r="L14" s="66" t="str">
        <v>평균 상회</v>
      </c>
      <c r="M14" s="81">
        <v>92.81705948372615</v>
      </c>
      <c r="N14" s="66" t="str">
        <v>충족</v>
      </c>
      <c r="O14" s="66" t="str">
        <v>비중 축소</v>
      </c>
      <c r="P14" s="66" t="str">
        <v>보통</v>
      </c>
    </row>
    <row r="15">
      <c r="A15" s="68">
        <v>9</v>
      </c>
      <c r="B15" s="66" t="str">
        <v>상가</v>
      </c>
      <c r="C15" s="68">
        <f>SUMIFS('실거래_유형별월간'!$E$7:$E$126,'실거래_유형별월간'!$A$7:$A$126,B15,'실거래_유형별월간'!$D$7:$D$126,"최근 비교기간")</f>
        <v>100</v>
      </c>
      <c r="D15" s="68">
        <f>IF('실거래_집계기준'!$B$7=0,0,C15/'실거래_집계기준'!$B$7)</f>
        <v>33.333333333333336</v>
      </c>
      <c r="E15" s="68">
        <f>IF('실거래_집계기준'!$B$8=0,0,SUMIFS('실거래_유형별월간'!$E$7:$E$126,'실거래_유형별월간'!$A$7:$A$126,B15,'실거래_유형별월간'!$D$7:$D$126,"직전 비교기간")/'실거래_집계기준'!$B$8)</f>
        <v>45.333333333333336</v>
      </c>
      <c r="F15" s="84">
        <f>IF(E15=0,0,D15/E15-1)</f>
        <v>-0.2647058823529411</v>
      </c>
      <c r="G15" s="79">
        <f>IF(SUMIFS('실거래_유형별월간'!$E$7:$E$126,'실거래_유형별월간'!$D$7:$D$126,"최근 비교기간")=0,0,C15/SUMIFS('실거래_유형별월간'!$E$7:$E$126,'실거래_유형별월간'!$D$7:$D$126,"최근 비교기간"))</f>
        <v>0.007228044813877846</v>
      </c>
      <c r="H15" s="79">
        <f>IF(SUMIFS('실거래_유형별월간'!$E$7:$E$126,'실거래_유형별월간'!$D$7:$D$126,"직전 비교기간")=0,0,SUMIFS('실거래_유형별월간'!$E$7:$E$126,'실거래_유형별월간'!$A$7:$A$126,B15,'실거래_유형별월간'!$D$7:$D$126,"직전 비교기간")/SUMIFS('실거래_유형별월간'!$E$7:$E$126,'실거래_유형별월간'!$D$7:$D$126,"직전 비교기간"))</f>
        <v>0.011661807580174927</v>
      </c>
      <c r="I15" s="80">
        <f>(G15-H15)*100</f>
        <v>-0.44337627662970813</v>
      </c>
      <c r="J15" s="68">
        <f>IF(COUNTIFS('실거래_유형별월간'!$A$7:$A$126,B15,'실거래_유형별월간'!$C$7:$C$126,"비교 반영")=0,0,SUMIFS('실거래_유형별월간'!$E$7:$E$126,'실거래_유형별월간'!$A$7:$A$126,B15,'실거래_유형별월간'!$C$7:$C$126,"비교 반영")/COUNTIFS('실거래_유형별월간'!$A$7:$A$126,B15,'실거래_유형별월간'!$C$7:$C$126,"비교 반영"))</f>
        <v>39.09090909090909</v>
      </c>
      <c r="K15" s="81">
        <f>IF(J15=0,0,D15/J15*100)</f>
        <v>85.27131782945736</v>
      </c>
      <c r="L15" s="66" t="str">
        <v>평균 하회</v>
      </c>
      <c r="M15" s="81">
        <v>73.52941176470588</v>
      </c>
      <c r="N15" s="66" t="str">
        <v>충족</v>
      </c>
      <c r="O15" s="82" t="str">
        <v>거래·비중 동반 둔화</v>
      </c>
      <c r="P15" s="66" t="str">
        <v>강</v>
      </c>
    </row>
    <row r="16">
      <c r="A16" s="68">
        <v>10</v>
      </c>
      <c r="B16" s="66" t="str">
        <v>공장창고</v>
      </c>
      <c r="C16" s="68">
        <f>SUMIFS('실거래_유형별월간'!$E$7:$E$126,'실거래_유형별월간'!$A$7:$A$126,B16,'실거래_유형별월간'!$D$7:$D$126,"최근 비교기간")</f>
        <v>49</v>
      </c>
      <c r="D16" s="68">
        <f>IF('실거래_집계기준'!$B$7=0,0,C16/'실거래_집계기준'!$B$7)</f>
        <v>16.333333333333332</v>
      </c>
      <c r="E16" s="68">
        <f>IF('실거래_집계기준'!$B$8=0,0,SUMIFS('실거래_유형별월간'!$E$7:$E$126,'실거래_유형별월간'!$A$7:$A$126,B16,'실거래_유형별월간'!$D$7:$D$126,"직전 비교기간")/'실거래_집계기준'!$B$8)</f>
        <v>9.666666666666666</v>
      </c>
      <c r="F16" s="78">
        <f>IF(E16=0,0,D16/E16-1)</f>
        <v>0.6896551724137931</v>
      </c>
      <c r="G16" s="79">
        <f>IF(SUMIFS('실거래_유형별월간'!$E$7:$E$126,'실거래_유형별월간'!$D$7:$D$126,"최근 비교기간")=0,0,C16/SUMIFS('실거래_유형별월간'!$E$7:$E$126,'실거래_유형별월간'!$D$7:$D$126,"최근 비교기간"))</f>
        <v>0.0035417419588001445</v>
      </c>
      <c r="H16" s="79">
        <f>IF(SUMIFS('실거래_유형별월간'!$E$7:$E$126,'실거래_유형별월간'!$D$7:$D$126,"직전 비교기간")=0,0,SUMIFS('실거래_유형별월간'!$E$7:$E$126,'실거래_유형별월간'!$A$7:$A$126,B16,'실거래_유형별월간'!$D$7:$D$126,"직전 비교기간")/SUMIFS('실거래_유형별월간'!$E$7:$E$126,'실거래_유형별월간'!$D$7:$D$126,"직전 비교기간"))</f>
        <v>0.0024867089693020065</v>
      </c>
      <c r="I16" s="83">
        <f>(G16-H16)*100</f>
        <v>0.10550329894981379</v>
      </c>
      <c r="J16" s="68">
        <f>IF(COUNTIFS('실거래_유형별월간'!$A$7:$A$126,B16,'실거래_유형별월간'!$C$7:$C$126,"비교 반영")=0,0,SUMIFS('실거래_유형별월간'!$E$7:$E$126,'실거래_유형별월간'!$A$7:$A$126,B16,'실거래_유형별월간'!$C$7:$C$126,"비교 반영")/COUNTIFS('실거래_유형별월간'!$A$7:$A$126,B16,'실거래_유형별월간'!$C$7:$C$126,"비교 반영"))</f>
        <v>13</v>
      </c>
      <c r="K16" s="81">
        <f>IF(J16=0,0,D16/J16*100)</f>
        <v>125.64102564102564</v>
      </c>
      <c r="L16" s="66" t="str">
        <v>고수준</v>
      </c>
      <c r="M16" s="81">
        <v>100</v>
      </c>
      <c r="N16" s="66" t="str">
        <v>참고</v>
      </c>
      <c r="O16" s="82" t="str">
        <v>거래 증가</v>
      </c>
      <c r="P16" s="66" t="str">
        <v>강</v>
      </c>
    </row>
  </sheetData>
  <autoFilter ref="A6:P16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16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H126"/>
  <sheetViews>
    <sheetView workbookViewId="0"/>
  </sheetViews>
  <cols>
    <col min="1" max="1" width="18.83203125" customWidth="1"/>
    <col min="2" max="2" width="11.83203125" customWidth="1"/>
    <col min="3" max="3" width="11.83203125" customWidth="1"/>
    <col min="4" max="4" width="18.83203125" customWidth="1"/>
    <col min="5" max="5" width="13.83203125" customWidth="1"/>
    <col min="6" max="6" width="13.83203125" customWidth="1"/>
    <col min="7" max="7" width="16.83203125" customWidth="1"/>
    <col min="8" max="8" width="16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</row>
    <row r="2" ht="24" customHeight="1">
      <c r="A2" s="48" t="str">
        <v>부동산 유형별 최근 12개월 거래량·점유율 원계열입니다.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</row>
    <row r="5" ht="8" customHeight="1"/>
    <row r="6" ht="28" customHeight="1">
      <c r="A6" s="61" t="str">
        <v>부동산유형</v>
      </c>
      <c r="B6" s="61" t="str">
        <v>기준월</v>
      </c>
      <c r="C6" s="61" t="str">
        <v>데이터상태</v>
      </c>
      <c r="D6" s="61" t="str">
        <v>분석구간</v>
      </c>
      <c r="E6" s="61" t="str">
        <v>거래건수</v>
      </c>
      <c r="F6" s="61" t="str">
        <v>월점유율</v>
      </c>
      <c r="G6" s="61" t="str">
        <v>유형내전월대비</v>
      </c>
      <c r="H6" s="61" t="str">
        <v>3개월이동평균</v>
      </c>
    </row>
    <row r="7">
      <c r="A7" s="66" t="str">
        <v>아파트 매매</v>
      </c>
      <c r="B7" s="66" t="str">
        <v>2025-08</v>
      </c>
      <c r="C7" s="66" t="str">
        <v>비교 반영</v>
      </c>
      <c r="D7" s="66" t="str">
        <v>그 외 비교 반영월</v>
      </c>
      <c r="E7" s="68">
        <f>SUMIFS('실거래_분석집계원자료'!$E$7:$E$2839,'실거래_분석집계원자료'!$A$7:$A$2839,B7,'실거래_분석집계원자료'!$D$7:$D$2839,A7)</f>
        <v>465</v>
      </c>
      <c r="F7" s="79">
        <f>IF(SUMIFS('실거래_전체추이'!$D$7:$D$18,'실거래_전체추이'!$A$7:$A$18,B7)=0,0,E7/SUMIFS('실거래_전체추이'!$D$7:$D$18,'실거래_전체추이'!$A$7:$A$18,B7))</f>
        <v>0.14673398548437994</v>
      </c>
      <c r="G7" s="70" t="str">
        <v/>
      </c>
      <c r="H7" s="71" t="str">
        <v/>
      </c>
    </row>
    <row r="8">
      <c r="A8" s="66" t="str">
        <v>아파트 매매</v>
      </c>
      <c r="B8" s="66" t="str">
        <v>2025-09</v>
      </c>
      <c r="C8" s="66" t="str">
        <v>비교 반영</v>
      </c>
      <c r="D8" s="66" t="str">
        <v>그 외 비교 반영월</v>
      </c>
      <c r="E8" s="68">
        <f>SUMIFS('실거래_분석집계원자료'!$E$7:$E$2839,'실거래_분석집계원자료'!$A$7:$A$2839,B8,'실거래_분석집계원자료'!$D$7:$D$2839,A8)</f>
        <v>535</v>
      </c>
      <c r="F8" s="79">
        <f>IF(SUMIFS('실거래_전체추이'!$D$7:$D$18,'실거래_전체추이'!$A$7:$A$18,B8)=0,0,E8/SUMIFS('실거래_전체추이'!$D$7:$D$18,'실거래_전체추이'!$A$7:$A$18,B8))</f>
        <v>0.107</v>
      </c>
      <c r="G8" s="70">
        <f>IF(E7=0,0,E8/E7-1)</f>
        <v>0.15053763440860224</v>
      </c>
      <c r="H8" s="71" t="str">
        <v/>
      </c>
    </row>
    <row r="9">
      <c r="A9" s="66" t="str">
        <v>아파트 매매</v>
      </c>
      <c r="B9" s="66" t="str">
        <v>2025-10</v>
      </c>
      <c r="C9" s="66" t="str">
        <v>비교 반영</v>
      </c>
      <c r="D9" s="66" t="str">
        <v>그 외 비교 반영월</v>
      </c>
      <c r="E9" s="68">
        <f>SUMIFS('실거래_분석집계원자료'!$E$7:$E$2839,'실거래_분석집계원자료'!$A$7:$A$2839,B9,'실거래_분석집계원자료'!$D$7:$D$2839,A9)</f>
        <v>738</v>
      </c>
      <c r="F9" s="79">
        <f>IF(SUMIFS('실거래_전체추이'!$D$7:$D$18,'실거래_전체추이'!$A$7:$A$18,B9)=0,0,E9/SUMIFS('실거래_전체추이'!$D$7:$D$18,'실거래_전체추이'!$A$7:$A$18,B9))</f>
        <v>0.1852409638554217</v>
      </c>
      <c r="G9" s="70">
        <f>IF(E8=0,0,E9/E8-1)</f>
        <v>0.3794392523364487</v>
      </c>
      <c r="H9" s="71">
        <f>AVERAGE(E7:E9)</f>
        <v>579.3333333333334</v>
      </c>
    </row>
    <row r="10">
      <c r="A10" s="66" t="str">
        <v>아파트 매매</v>
      </c>
      <c r="B10" s="66" t="str">
        <v>2025-11</v>
      </c>
      <c r="C10" s="66" t="str">
        <v>비교 반영</v>
      </c>
      <c r="D10" s="66" t="str">
        <v>그 외 비교 반영월</v>
      </c>
      <c r="E10" s="68">
        <f>SUMIFS('실거래_분석집계원자료'!$E$7:$E$2839,'실거래_분석집계원자료'!$A$7:$A$2839,B10,'실거래_분석집계원자료'!$D$7:$D$2839,A10)</f>
        <v>753</v>
      </c>
      <c r="F10" s="79">
        <f>IF(SUMIFS('실거래_전체추이'!$D$7:$D$18,'실거래_전체추이'!$A$7:$A$18,B10)=0,0,E10/SUMIFS('실거래_전체추이'!$D$7:$D$18,'실거래_전체추이'!$A$7:$A$18,B10))</f>
        <v>0.16423118865866956</v>
      </c>
      <c r="G10" s="70">
        <f>IF(E9=0,0,E10/E9-1)</f>
        <v>0.020325203252032464</v>
      </c>
      <c r="H10" s="71">
        <f>AVERAGE(E8:E10)</f>
        <v>675.3333333333334</v>
      </c>
    </row>
    <row r="11">
      <c r="A11" s="66" t="str">
        <v>아파트 매매</v>
      </c>
      <c r="B11" s="66" t="str">
        <v>2025-12</v>
      </c>
      <c r="C11" s="66" t="str">
        <v>비교 반영</v>
      </c>
      <c r="D11" s="66" t="str">
        <v>그 외 비교 반영월</v>
      </c>
      <c r="E11" s="68">
        <f>SUMIFS('실거래_분석집계원자료'!$E$7:$E$2839,'실거래_분석집계원자료'!$A$7:$A$2839,B11,'실거래_분석집계원자료'!$D$7:$D$2839,A11)</f>
        <v>654</v>
      </c>
      <c r="F11" s="79">
        <f>IF(SUMIFS('실거래_전체추이'!$D$7:$D$18,'실거래_전체추이'!$A$7:$A$18,B11)=0,0,E11/SUMIFS('실거래_전체추이'!$D$7:$D$18,'실거래_전체추이'!$A$7:$A$18,B11))</f>
        <v>0.15552913198573126</v>
      </c>
      <c r="G11" s="70">
        <f>IF(E10=0,0,E11/E10-1)</f>
        <v>-0.13147410358565736</v>
      </c>
      <c r="H11" s="71">
        <f>AVERAGE(E9:E11)</f>
        <v>715</v>
      </c>
    </row>
    <row r="12">
      <c r="A12" s="66" t="str">
        <v>아파트 매매</v>
      </c>
      <c r="B12" s="66" t="str">
        <v>2026-01</v>
      </c>
      <c r="C12" s="66" t="str">
        <v>비교 반영</v>
      </c>
      <c r="D12" s="66" t="str">
        <v>직전 비교기간</v>
      </c>
      <c r="E12" s="68">
        <f>SUMIFS('실거래_분석집계원자료'!$E$7:$E$2839,'실거래_분석집계원자료'!$A$7:$A$2839,B12,'실거래_분석집계원자료'!$D$7:$D$2839,A12)</f>
        <v>905</v>
      </c>
      <c r="F12" s="79">
        <f>IF(SUMIFS('실거래_전체추이'!$D$7:$D$18,'실거래_전체추이'!$A$7:$A$18,B12)=0,0,E12/SUMIFS('실거래_전체추이'!$D$7:$D$18,'실거래_전체추이'!$A$7:$A$18,B12))</f>
        <v>0.21359452442766108</v>
      </c>
      <c r="G12" s="70">
        <f>IF(E11=0,0,E12/E11-1)</f>
        <v>0.38379204892966357</v>
      </c>
      <c r="H12" s="71">
        <f>AVERAGE(E10:E12)</f>
        <v>770.6666666666666</v>
      </c>
    </row>
    <row r="13">
      <c r="A13" s="66" t="str">
        <v>아파트 매매</v>
      </c>
      <c r="B13" s="66" t="str">
        <v>2026-02</v>
      </c>
      <c r="C13" s="66" t="str">
        <v>비교 반영</v>
      </c>
      <c r="D13" s="66" t="str">
        <v>직전 비교기간</v>
      </c>
      <c r="E13" s="68">
        <f>SUMIFS('실거래_분석집계원자료'!$E$7:$E$2839,'실거래_분석집계원자료'!$A$7:$A$2839,B13,'실거래_분석집계원자료'!$D$7:$D$2839,A13)</f>
        <v>681</v>
      </c>
      <c r="F13" s="79">
        <f>IF(SUMIFS('실거래_전체추이'!$D$7:$D$18,'실거래_전체추이'!$A$7:$A$18,B13)=0,0,E13/SUMIFS('실거래_전체추이'!$D$7:$D$18,'실거래_전체추이'!$A$7:$A$18,B13))</f>
        <v>0.19871607820250947</v>
      </c>
      <c r="G13" s="70">
        <f>IF(E12=0,0,E13/E12-1)</f>
        <v>-0.24751381215469614</v>
      </c>
      <c r="H13" s="71">
        <f>AVERAGE(E11:E13)</f>
        <v>746.6666666666666</v>
      </c>
    </row>
    <row r="14">
      <c r="A14" s="66" t="str">
        <v>아파트 매매</v>
      </c>
      <c r="B14" s="66" t="str">
        <v>2026-03</v>
      </c>
      <c r="C14" s="66" t="str">
        <v>비교 반영</v>
      </c>
      <c r="D14" s="66" t="str">
        <v>직전 비교기간</v>
      </c>
      <c r="E14" s="68">
        <f>SUMIFS('실거래_분석집계원자료'!$E$7:$E$2839,'실거래_분석집계원자료'!$A$7:$A$2839,B14,'실거래_분석집계원자료'!$D$7:$D$2839,A14)</f>
        <v>843</v>
      </c>
      <c r="F14" s="79">
        <f>IF(SUMIFS('실거래_전체추이'!$D$7:$D$18,'실거래_전체추이'!$A$7:$A$18,B14)=0,0,E14/SUMIFS('실거래_전체추이'!$D$7:$D$18,'실거래_전체추이'!$A$7:$A$18,B14))</f>
        <v>0.21085542771385693</v>
      </c>
      <c r="G14" s="70">
        <f>IF(E13=0,0,E14/E13-1)</f>
        <v>0.23788546255506615</v>
      </c>
      <c r="H14" s="71">
        <f>AVERAGE(E12:E14)</f>
        <v>809.6666666666666</v>
      </c>
    </row>
    <row r="15">
      <c r="A15" s="66" t="str">
        <v>아파트 매매</v>
      </c>
      <c r="B15" s="66" t="str">
        <v>2026-04</v>
      </c>
      <c r="C15" s="66" t="str">
        <v>비교 반영</v>
      </c>
      <c r="D15" s="66" t="str">
        <v>최근 비교기간</v>
      </c>
      <c r="E15" s="68">
        <f>SUMIFS('실거래_분석집계원자료'!$E$7:$E$2839,'실거래_분석집계원자료'!$A$7:$A$2839,B15,'실거래_분석집계원자료'!$D$7:$D$2839,A15)</f>
        <v>673</v>
      </c>
      <c r="F15" s="79">
        <f>IF(SUMIFS('실거래_전체추이'!$D$7:$D$18,'실거래_전체추이'!$A$7:$A$18,B15)=0,0,E15/SUMIFS('실거래_전체추이'!$D$7:$D$18,'실거래_전체추이'!$A$7:$A$18,B15))</f>
        <v>0.17715188207423005</v>
      </c>
      <c r="G15" s="70">
        <f>IF(E14=0,0,E15/E14-1)</f>
        <v>-0.20166073546856467</v>
      </c>
      <c r="H15" s="71">
        <f>AVERAGE(E13:E15)</f>
        <v>732.3333333333334</v>
      </c>
    </row>
    <row r="16">
      <c r="A16" s="66" t="str">
        <v>아파트 매매</v>
      </c>
      <c r="B16" s="66" t="str">
        <v>2026-05</v>
      </c>
      <c r="C16" s="66" t="str">
        <v>비교 반영</v>
      </c>
      <c r="D16" s="66" t="str">
        <v>최근 비교기간</v>
      </c>
      <c r="E16" s="68">
        <f>SUMIFS('실거래_분석집계원자료'!$E$7:$E$2839,'실거래_분석집계원자료'!$A$7:$A$2839,B16,'실거래_분석집계원자료'!$D$7:$D$2839,A16)</f>
        <v>929</v>
      </c>
      <c r="F16" s="79">
        <f>IF(SUMIFS('실거래_전체추이'!$D$7:$D$18,'실거래_전체추이'!$A$7:$A$18,B16)=0,0,E16/SUMIFS('실거래_전체추이'!$D$7:$D$18,'실거래_전체추이'!$A$7:$A$18,B16))</f>
        <v>0.16229909154437455</v>
      </c>
      <c r="G16" s="70">
        <f>IF(E15=0,0,E16/E15-1)</f>
        <v>0.3803863298662704</v>
      </c>
      <c r="H16" s="71">
        <f>AVERAGE(E14:E16)</f>
        <v>815</v>
      </c>
    </row>
    <row r="17">
      <c r="A17" s="66" t="str">
        <v>아파트 매매</v>
      </c>
      <c r="B17" s="66" t="str">
        <v>2026-06</v>
      </c>
      <c r="C17" s="66" t="str">
        <v>비교 반영</v>
      </c>
      <c r="D17" s="66" t="str">
        <v>최근 비교기간</v>
      </c>
      <c r="E17" s="68">
        <f>SUMIFS('실거래_분석집계원자료'!$E$7:$E$2839,'실거래_분석집계원자료'!$A$7:$A$2839,B17,'실거래_분석집계원자료'!$D$7:$D$2839,A17)</f>
        <v>977</v>
      </c>
      <c r="F17" s="79">
        <f>IF(SUMIFS('실거래_전체추이'!$D$7:$D$18,'실거래_전체추이'!$A$7:$A$18,B17)=0,0,E17/SUMIFS('실거래_전체추이'!$D$7:$D$18,'실거래_전체추이'!$A$7:$A$18,B17))</f>
        <v>0.22657699443413729</v>
      </c>
      <c r="G17" s="70">
        <f>IF(E16=0,0,E17/E16-1)</f>
        <v>0.0516684607104414</v>
      </c>
      <c r="H17" s="71">
        <f>AVERAGE(E15:E17)</f>
        <v>859.6666666666666</v>
      </c>
    </row>
    <row r="18">
      <c r="A18" s="72" t="str">
        <v>아파트 매매</v>
      </c>
      <c r="B18" s="72" t="str">
        <v>2026-07</v>
      </c>
      <c r="C18" s="72" t="str">
        <v>집계 중</v>
      </c>
      <c r="D18" s="72" t="str">
        <v>집계 중 월</v>
      </c>
      <c r="E18" s="74">
        <f>SUMIFS('실거래_분석집계원자료'!$E$7:$E$2839,'실거래_분석집계원자료'!$A$7:$A$2839,B18,'실거래_분석집계원자료'!$D$7:$D$2839,A18)</f>
        <v>1018</v>
      </c>
      <c r="F18" s="85">
        <f>IF(SUMIFS('실거래_전체추이'!$D$7:$D$18,'실거래_전체추이'!$A$7:$A$18,B18)=0,0,E18/SUMIFS('실거래_전체추이'!$D$7:$D$18,'실거래_전체추이'!$A$7:$A$18,B18))</f>
        <v>0.2841987716359576</v>
      </c>
      <c r="G18" s="76">
        <f>IF(E17=0,0,E18/E17-1)</f>
        <v>0.041965199590583424</v>
      </c>
      <c r="H18" s="77">
        <f>AVERAGE(E16:E18)</f>
        <v>974.6666666666666</v>
      </c>
    </row>
    <row r="19">
      <c r="A19" s="66" t="str">
        <v>아파트 전월세</v>
      </c>
      <c r="B19" s="66" t="str">
        <v>2025-08</v>
      </c>
      <c r="C19" s="66" t="str">
        <v>비교 반영</v>
      </c>
      <c r="D19" s="66" t="str">
        <v>그 외 비교 반영월</v>
      </c>
      <c r="E19" s="68">
        <f>SUMIFS('실거래_분석집계원자료'!$E$7:$E$2839,'실거래_분석집계원자료'!$A$7:$A$2839,B19,'실거래_분석집계원자료'!$D$7:$D$2839,A19)</f>
        <v>1516</v>
      </c>
      <c r="F19" s="79">
        <f>IF(SUMIFS('실거래_전체추이'!$D$7:$D$18,'실거래_전체추이'!$A$7:$A$18,B19)=0,0,E19/SUMIFS('실거래_전체추이'!$D$7:$D$18,'실거래_전체추이'!$A$7:$A$18,B19))</f>
        <v>0.47838434837488164</v>
      </c>
      <c r="G19" s="70" t="str">
        <v/>
      </c>
      <c r="H19" s="71" t="str">
        <v/>
      </c>
    </row>
    <row r="20">
      <c r="A20" s="66" t="str">
        <v>아파트 전월세</v>
      </c>
      <c r="B20" s="66" t="str">
        <v>2025-09</v>
      </c>
      <c r="C20" s="66" t="str">
        <v>비교 반영</v>
      </c>
      <c r="D20" s="66" t="str">
        <v>그 외 비교 반영월</v>
      </c>
      <c r="E20" s="68">
        <f>SUMIFS('실거래_분석집계원자료'!$E$7:$E$2839,'실거래_분석집계원자료'!$A$7:$A$2839,B20,'실거래_분석집계원자료'!$D$7:$D$2839,A20)</f>
        <v>3037</v>
      </c>
      <c r="F20" s="79">
        <f>IF(SUMIFS('실거래_전체추이'!$D$7:$D$18,'실거래_전체추이'!$A$7:$A$18,B20)=0,0,E20/SUMIFS('실거래_전체추이'!$D$7:$D$18,'실거래_전체추이'!$A$7:$A$18,B20))</f>
        <v>0.6074</v>
      </c>
      <c r="G20" s="70">
        <f>IF(E19=0,0,E20/E19-1)</f>
        <v>1.0032981530343008</v>
      </c>
      <c r="H20" s="71" t="str">
        <v/>
      </c>
    </row>
    <row r="21">
      <c r="A21" s="66" t="str">
        <v>아파트 전월세</v>
      </c>
      <c r="B21" s="66" t="str">
        <v>2025-10</v>
      </c>
      <c r="C21" s="66" t="str">
        <v>비교 반영</v>
      </c>
      <c r="D21" s="66" t="str">
        <v>그 외 비교 반영월</v>
      </c>
      <c r="E21" s="68">
        <f>SUMIFS('실거래_분석집계원자료'!$E$7:$E$2839,'실거래_분석집계원자료'!$A$7:$A$2839,B21,'실거래_분석집계원자료'!$D$7:$D$2839,A21)</f>
        <v>2100</v>
      </c>
      <c r="F21" s="79">
        <f>IF(SUMIFS('실거래_전체추이'!$D$7:$D$18,'실거래_전체추이'!$A$7:$A$18,B21)=0,0,E21/SUMIFS('실거래_전체추이'!$D$7:$D$18,'실거래_전체추이'!$A$7:$A$18,B21))</f>
        <v>0.5271084337349398</v>
      </c>
      <c r="G21" s="70">
        <f>IF(E20=0,0,E21/E20-1)</f>
        <v>-0.308528152782351</v>
      </c>
      <c r="H21" s="71">
        <f>AVERAGE(E19:E21)</f>
        <v>2217.6666666666665</v>
      </c>
    </row>
    <row r="22">
      <c r="A22" s="66" t="str">
        <v>아파트 전월세</v>
      </c>
      <c r="B22" s="66" t="str">
        <v>2025-11</v>
      </c>
      <c r="C22" s="66" t="str">
        <v>비교 반영</v>
      </c>
      <c r="D22" s="66" t="str">
        <v>그 외 비교 반영월</v>
      </c>
      <c r="E22" s="68">
        <f>SUMIFS('실거래_분석집계원자료'!$E$7:$E$2839,'실거래_분석집계원자료'!$A$7:$A$2839,B22,'실거래_분석집계원자료'!$D$7:$D$2839,A22)</f>
        <v>2553</v>
      </c>
      <c r="F22" s="79">
        <f>IF(SUMIFS('실거래_전체추이'!$D$7:$D$18,'실거래_전체추이'!$A$7:$A$18,B22)=0,0,E22/SUMIFS('실거래_전체추이'!$D$7:$D$18,'실거래_전체추이'!$A$7:$A$18,B22))</f>
        <v>0.5568157033805888</v>
      </c>
      <c r="G22" s="70">
        <f>IF(E21=0,0,E22/E21-1)</f>
        <v>0.21571428571428575</v>
      </c>
      <c r="H22" s="71">
        <f>AVERAGE(E20:E22)</f>
        <v>2563.3333333333335</v>
      </c>
    </row>
    <row r="23">
      <c r="A23" s="66" t="str">
        <v>아파트 전월세</v>
      </c>
      <c r="B23" s="66" t="str">
        <v>2025-12</v>
      </c>
      <c r="C23" s="66" t="str">
        <v>비교 반영</v>
      </c>
      <c r="D23" s="66" t="str">
        <v>그 외 비교 반영월</v>
      </c>
      <c r="E23" s="68">
        <f>SUMIFS('실거래_분석집계원자료'!$E$7:$E$2839,'실거래_분석집계원자료'!$A$7:$A$2839,B23,'실거래_분석집계원자료'!$D$7:$D$2839,A23)</f>
        <v>2185</v>
      </c>
      <c r="F23" s="79">
        <f>IF(SUMIFS('실거래_전체추이'!$D$7:$D$18,'실거래_전체추이'!$A$7:$A$18,B23)=0,0,E23/SUMIFS('실거래_전체추이'!$D$7:$D$18,'실거래_전체추이'!$A$7:$A$18,B23))</f>
        <v>0.5196195005945303</v>
      </c>
      <c r="G23" s="70">
        <f>IF(E22=0,0,E23/E22-1)</f>
        <v>-0.14414414414414412</v>
      </c>
      <c r="H23" s="71">
        <f>AVERAGE(E21:E23)</f>
        <v>2279.3333333333335</v>
      </c>
    </row>
    <row r="24">
      <c r="A24" s="66" t="str">
        <v>아파트 전월세</v>
      </c>
      <c r="B24" s="66" t="str">
        <v>2026-01</v>
      </c>
      <c r="C24" s="66" t="str">
        <v>비교 반영</v>
      </c>
      <c r="D24" s="66" t="str">
        <v>직전 비교기간</v>
      </c>
      <c r="E24" s="68">
        <f>SUMIFS('실거래_분석집계원자료'!$E$7:$E$2839,'실거래_분석집계원자료'!$A$7:$A$2839,B24,'실거래_분석집계원자료'!$D$7:$D$2839,A24)</f>
        <v>1733</v>
      </c>
      <c r="F24" s="79">
        <f>IF(SUMIFS('실거래_전체추이'!$D$7:$D$18,'실거래_전체추이'!$A$7:$A$18,B24)=0,0,E24/SUMIFS('실거래_전체추이'!$D$7:$D$18,'실거래_전체추이'!$A$7:$A$18,B24))</f>
        <v>0.4090158130752891</v>
      </c>
      <c r="G24" s="70">
        <f>IF(E23=0,0,E24/E23-1)</f>
        <v>-0.20686498855835245</v>
      </c>
      <c r="H24" s="71">
        <f>AVERAGE(E22:E24)</f>
        <v>2157</v>
      </c>
    </row>
    <row r="25">
      <c r="A25" s="66" t="str">
        <v>아파트 전월세</v>
      </c>
      <c r="B25" s="66" t="str">
        <v>2026-02</v>
      </c>
      <c r="C25" s="66" t="str">
        <v>비교 반영</v>
      </c>
      <c r="D25" s="66" t="str">
        <v>직전 비교기간</v>
      </c>
      <c r="E25" s="68">
        <f>SUMIFS('실거래_분석집계원자료'!$E$7:$E$2839,'실거래_분석집계원자료'!$A$7:$A$2839,B25,'실거래_분석집계원자료'!$D$7:$D$2839,A25)</f>
        <v>1443</v>
      </c>
      <c r="F25" s="79">
        <f>IF(SUMIFS('실거래_전체추이'!$D$7:$D$18,'실거래_전체추이'!$A$7:$A$18,B25)=0,0,E25/SUMIFS('실거래_전체추이'!$D$7:$D$18,'실거래_전체추이'!$A$7:$A$18,B25))</f>
        <v>0.4210679894951853</v>
      </c>
      <c r="G25" s="70">
        <f>IF(E24=0,0,E25/E24-1)</f>
        <v>-0.16733987305251008</v>
      </c>
      <c r="H25" s="71">
        <f>AVERAGE(E23:E25)</f>
        <v>1787</v>
      </c>
    </row>
    <row r="26">
      <c r="A26" s="66" t="str">
        <v>아파트 전월세</v>
      </c>
      <c r="B26" s="66" t="str">
        <v>2026-03</v>
      </c>
      <c r="C26" s="66" t="str">
        <v>비교 반영</v>
      </c>
      <c r="D26" s="66" t="str">
        <v>직전 비교기간</v>
      </c>
      <c r="E26" s="68">
        <f>SUMIFS('실거래_분석집계원자료'!$E$7:$E$2839,'실거래_분석집계원자료'!$A$7:$A$2839,B26,'실거래_분석집계원자료'!$D$7:$D$2839,A26)</f>
        <v>1605</v>
      </c>
      <c r="F26" s="79">
        <f>IF(SUMIFS('실거래_전체추이'!$D$7:$D$18,'실거래_전체추이'!$A$7:$A$18,B26)=0,0,E26/SUMIFS('실거래_전체추이'!$D$7:$D$18,'실거래_전체추이'!$A$7:$A$18,B26))</f>
        <v>0.40145072536268134</v>
      </c>
      <c r="G26" s="70">
        <f>IF(E25=0,0,E26/E25-1)</f>
        <v>0.11226611226611216</v>
      </c>
      <c r="H26" s="71">
        <f>AVERAGE(E24:E26)</f>
        <v>1593.6666666666667</v>
      </c>
    </row>
    <row r="27">
      <c r="A27" s="66" t="str">
        <v>아파트 전월세</v>
      </c>
      <c r="B27" s="66" t="str">
        <v>2026-04</v>
      </c>
      <c r="C27" s="66" t="str">
        <v>비교 반영</v>
      </c>
      <c r="D27" s="66" t="str">
        <v>최근 비교기간</v>
      </c>
      <c r="E27" s="68">
        <f>SUMIFS('실거래_분석집계원자료'!$E$7:$E$2839,'실거래_분석집계원자료'!$A$7:$A$2839,B27,'실거래_분석집계원자료'!$D$7:$D$2839,A27)</f>
        <v>1576</v>
      </c>
      <c r="F27" s="79">
        <f>IF(SUMIFS('실거래_전체추이'!$D$7:$D$18,'실거래_전체추이'!$A$7:$A$18,B27)=0,0,E27/SUMIFS('실거래_전체추이'!$D$7:$D$18,'실거래_전체추이'!$A$7:$A$18,B27))</f>
        <v>0.41484601210844957</v>
      </c>
      <c r="G27" s="70">
        <f>IF(E26=0,0,E27/E26-1)</f>
        <v>-0.01806853582554513</v>
      </c>
      <c r="H27" s="71">
        <f>AVERAGE(E25:E27)</f>
        <v>1541.3333333333333</v>
      </c>
    </row>
    <row r="28">
      <c r="A28" s="66" t="str">
        <v>아파트 전월세</v>
      </c>
      <c r="B28" s="66" t="str">
        <v>2026-05</v>
      </c>
      <c r="C28" s="66" t="str">
        <v>비교 반영</v>
      </c>
      <c r="D28" s="66" t="str">
        <v>최근 비교기간</v>
      </c>
      <c r="E28" s="68">
        <f>SUMIFS('실거래_분석집계원자료'!$E$7:$E$2839,'실거래_분석집계원자료'!$A$7:$A$2839,B28,'실거래_분석집계원자료'!$D$7:$D$2839,A28)</f>
        <v>3549</v>
      </c>
      <c r="F28" s="79">
        <f>IF(SUMIFS('실거래_전체추이'!$D$7:$D$18,'실거래_전체추이'!$A$7:$A$18,B28)=0,0,E28/SUMIFS('실거래_전체추이'!$D$7:$D$18,'실거래_전체추이'!$A$7:$A$18,B28))</f>
        <v>0.620020964360587</v>
      </c>
      <c r="G28" s="70">
        <f>IF(E27=0,0,E28/E27-1)</f>
        <v>1.2519035532994924</v>
      </c>
      <c r="H28" s="71">
        <f>AVERAGE(E26:E28)</f>
        <v>2243.3333333333335</v>
      </c>
    </row>
    <row r="29">
      <c r="A29" s="66" t="str">
        <v>아파트 전월세</v>
      </c>
      <c r="B29" s="66" t="str">
        <v>2026-06</v>
      </c>
      <c r="C29" s="66" t="str">
        <v>비교 반영</v>
      </c>
      <c r="D29" s="66" t="str">
        <v>최근 비교기간</v>
      </c>
      <c r="E29" s="68">
        <f>SUMIFS('실거래_분석집계원자료'!$E$7:$E$2839,'실거래_분석집계원자료'!$A$7:$A$2839,B29,'실거래_분석집계원자료'!$D$7:$D$2839,A29)</f>
        <v>2030</v>
      </c>
      <c r="F29" s="79">
        <f>IF(SUMIFS('실거래_전체추이'!$D$7:$D$18,'실거래_전체추이'!$A$7:$A$18,B29)=0,0,E29/SUMIFS('실거래_전체추이'!$D$7:$D$18,'실거래_전체추이'!$A$7:$A$18,B29))</f>
        <v>0.4707792207792208</v>
      </c>
      <c r="G29" s="70">
        <f>IF(E28=0,0,E29/E28-1)</f>
        <v>-0.42800788954635105</v>
      </c>
      <c r="H29" s="71">
        <f>AVERAGE(E27:E29)</f>
        <v>2385</v>
      </c>
    </row>
    <row r="30">
      <c r="A30" s="72" t="str">
        <v>아파트 전월세</v>
      </c>
      <c r="B30" s="72" t="str">
        <v>2026-07</v>
      </c>
      <c r="C30" s="72" t="str">
        <v>집계 중</v>
      </c>
      <c r="D30" s="72" t="str">
        <v>집계 중 월</v>
      </c>
      <c r="E30" s="74">
        <f>SUMIFS('실거래_분석집계원자료'!$E$7:$E$2839,'실거래_분석집계원자료'!$A$7:$A$2839,B30,'실거래_분석집계원자료'!$D$7:$D$2839,A30)</f>
        <v>1537</v>
      </c>
      <c r="F30" s="85">
        <f>IF(SUMIFS('실거래_전체추이'!$D$7:$D$18,'실거래_전체추이'!$A$7:$A$18,B30)=0,0,E30/SUMIFS('실거래_전체추이'!$D$7:$D$18,'실거래_전체추이'!$A$7:$A$18,B30))</f>
        <v>0.42908989391401453</v>
      </c>
      <c r="G30" s="76">
        <f>IF(E29=0,0,E30/E29-1)</f>
        <v>-0.24285714285714288</v>
      </c>
      <c r="H30" s="77">
        <f>AVERAGE(E28:E30)</f>
        <v>2372</v>
      </c>
    </row>
    <row r="31">
      <c r="A31" s="66" t="str">
        <v>다가구 매매</v>
      </c>
      <c r="B31" s="66" t="str">
        <v>2025-08</v>
      </c>
      <c r="C31" s="66" t="str">
        <v>비교 반영</v>
      </c>
      <c r="D31" s="66" t="str">
        <v>그 외 비교 반영월</v>
      </c>
      <c r="E31" s="68">
        <f>SUMIFS('실거래_분석집계원자료'!$E$7:$E$2839,'실거래_분석집계원자료'!$A$7:$A$2839,B31,'실거래_분석집계원자료'!$D$7:$D$2839,A31)</f>
        <v>14</v>
      </c>
      <c r="F31" s="79">
        <f>IF(SUMIFS('실거래_전체추이'!$D$7:$D$18,'실거래_전체추이'!$A$7:$A$18,B31)=0,0,E31/SUMIFS('실거래_전체추이'!$D$7:$D$18,'실거래_전체추이'!$A$7:$A$18,B31))</f>
        <v>0.004417797412432944</v>
      </c>
      <c r="G31" s="70" t="str">
        <v/>
      </c>
      <c r="H31" s="71" t="str">
        <v/>
      </c>
    </row>
    <row r="32">
      <c r="A32" s="66" t="str">
        <v>다가구 매매</v>
      </c>
      <c r="B32" s="66" t="str">
        <v>2025-09</v>
      </c>
      <c r="C32" s="66" t="str">
        <v>비교 반영</v>
      </c>
      <c r="D32" s="66" t="str">
        <v>그 외 비교 반영월</v>
      </c>
      <c r="E32" s="68">
        <f>SUMIFS('실거래_분석집계원자료'!$E$7:$E$2839,'실거래_분석집계원자료'!$A$7:$A$2839,B32,'실거래_분석집계원자료'!$D$7:$D$2839,A32)</f>
        <v>15</v>
      </c>
      <c r="F32" s="79">
        <f>IF(SUMIFS('실거래_전체추이'!$D$7:$D$18,'실거래_전체추이'!$A$7:$A$18,B32)=0,0,E32/SUMIFS('실거래_전체추이'!$D$7:$D$18,'실거래_전체추이'!$A$7:$A$18,B32))</f>
        <v>0.003</v>
      </c>
      <c r="G32" s="70">
        <f>IF(E31=0,0,E32/E31-1)</f>
        <v>0.0714285714285714</v>
      </c>
      <c r="H32" s="71" t="str">
        <v/>
      </c>
    </row>
    <row r="33">
      <c r="A33" s="66" t="str">
        <v>다가구 매매</v>
      </c>
      <c r="B33" s="66" t="str">
        <v>2025-10</v>
      </c>
      <c r="C33" s="66" t="str">
        <v>비교 반영</v>
      </c>
      <c r="D33" s="66" t="str">
        <v>그 외 비교 반영월</v>
      </c>
      <c r="E33" s="68">
        <f>SUMIFS('실거래_분석집계원자료'!$E$7:$E$2839,'실거래_분석집계원자료'!$A$7:$A$2839,B33,'실거래_분석집계원자료'!$D$7:$D$2839,A33)</f>
        <v>13</v>
      </c>
      <c r="F33" s="79">
        <f>IF(SUMIFS('실거래_전체추이'!$D$7:$D$18,'실거래_전체추이'!$A$7:$A$18,B33)=0,0,E33/SUMIFS('실거래_전체추이'!$D$7:$D$18,'실거래_전체추이'!$A$7:$A$18,B33))</f>
        <v>0.003263052208835341</v>
      </c>
      <c r="G33" s="70">
        <f>IF(E32=0,0,E33/E32-1)</f>
        <v>-0.1333333333333333</v>
      </c>
      <c r="H33" s="71">
        <f>AVERAGE(E31:E33)</f>
        <v>14</v>
      </c>
    </row>
    <row r="34">
      <c r="A34" s="66" t="str">
        <v>다가구 매매</v>
      </c>
      <c r="B34" s="66" t="str">
        <v>2025-11</v>
      </c>
      <c r="C34" s="66" t="str">
        <v>비교 반영</v>
      </c>
      <c r="D34" s="66" t="str">
        <v>그 외 비교 반영월</v>
      </c>
      <c r="E34" s="68">
        <f>SUMIFS('실거래_분석집계원자료'!$E$7:$E$2839,'실거래_분석집계원자료'!$A$7:$A$2839,B34,'실거래_분석집계원자료'!$D$7:$D$2839,A34)</f>
        <v>10</v>
      </c>
      <c r="F34" s="79">
        <f>IF(SUMIFS('실거래_전체추이'!$D$7:$D$18,'실거래_전체추이'!$A$7:$A$18,B34)=0,0,E34/SUMIFS('실거래_전체추이'!$D$7:$D$18,'실거래_전체추이'!$A$7:$A$18,B34))</f>
        <v>0.0021810250817884407</v>
      </c>
      <c r="G34" s="70">
        <f>IF(E33=0,0,E34/E33-1)</f>
        <v>-0.23076923076923073</v>
      </c>
      <c r="H34" s="71">
        <f>AVERAGE(E32:E34)</f>
        <v>12.666666666666666</v>
      </c>
    </row>
    <row r="35">
      <c r="A35" s="66" t="str">
        <v>다가구 매매</v>
      </c>
      <c r="B35" s="66" t="str">
        <v>2025-12</v>
      </c>
      <c r="C35" s="66" t="str">
        <v>비교 반영</v>
      </c>
      <c r="D35" s="66" t="str">
        <v>그 외 비교 반영월</v>
      </c>
      <c r="E35" s="68">
        <f>SUMIFS('실거래_분석집계원자료'!$E$7:$E$2839,'실거래_분석집계원자료'!$A$7:$A$2839,B35,'실거래_분석집계원자료'!$D$7:$D$2839,A35)</f>
        <v>8</v>
      </c>
      <c r="F35" s="79">
        <f>IF(SUMIFS('실거래_전체추이'!$D$7:$D$18,'실거래_전체추이'!$A$7:$A$18,B35)=0,0,E35/SUMIFS('실거래_전체추이'!$D$7:$D$18,'실거래_전체추이'!$A$7:$A$18,B35))</f>
        <v>0.0019024970273483948</v>
      </c>
      <c r="G35" s="70">
        <f>IF(E34=0,0,E35/E34-1)</f>
        <v>-0.19999999999999996</v>
      </c>
      <c r="H35" s="71">
        <f>AVERAGE(E33:E35)</f>
        <v>10.333333333333334</v>
      </c>
    </row>
    <row r="36">
      <c r="A36" s="66" t="str">
        <v>다가구 매매</v>
      </c>
      <c r="B36" s="66" t="str">
        <v>2026-01</v>
      </c>
      <c r="C36" s="66" t="str">
        <v>비교 반영</v>
      </c>
      <c r="D36" s="66" t="str">
        <v>직전 비교기간</v>
      </c>
      <c r="E36" s="68">
        <f>SUMIFS('실거래_분석집계원자료'!$E$7:$E$2839,'실거래_분석집계원자료'!$A$7:$A$2839,B36,'실거래_분석집계원자료'!$D$7:$D$2839,A36)</f>
        <v>20</v>
      </c>
      <c r="F36" s="79">
        <f>IF(SUMIFS('실거래_전체추이'!$D$7:$D$18,'실거래_전체추이'!$A$7:$A$18,B36)=0,0,E36/SUMIFS('실거래_전체추이'!$D$7:$D$18,'실거래_전체추이'!$A$7:$A$18,B36))</f>
        <v>0.004720320981826764</v>
      </c>
      <c r="G36" s="70">
        <f>IF(E35=0,0,E36/E35-1)</f>
        <v>1.5</v>
      </c>
      <c r="H36" s="71">
        <f>AVERAGE(E34:E36)</f>
        <v>12.666666666666666</v>
      </c>
    </row>
    <row r="37">
      <c r="A37" s="66" t="str">
        <v>다가구 매매</v>
      </c>
      <c r="B37" s="66" t="str">
        <v>2026-02</v>
      </c>
      <c r="C37" s="66" t="str">
        <v>비교 반영</v>
      </c>
      <c r="D37" s="66" t="str">
        <v>직전 비교기간</v>
      </c>
      <c r="E37" s="68">
        <f>SUMIFS('실거래_분석집계원자료'!$E$7:$E$2839,'실거래_분석집계원자료'!$A$7:$A$2839,B37,'실거래_분석집계원자료'!$D$7:$D$2839,A37)</f>
        <v>8</v>
      </c>
      <c r="F37" s="79">
        <f>IF(SUMIFS('실거래_전체추이'!$D$7:$D$18,'실거래_전체추이'!$A$7:$A$18,B37)=0,0,E37/SUMIFS('실거래_전체추이'!$D$7:$D$18,'실거래_전체추이'!$A$7:$A$18,B37))</f>
        <v>0.0023344032681645753</v>
      </c>
      <c r="G37" s="70">
        <f>IF(E36=0,0,E37/E36-1)</f>
        <v>-0.6</v>
      </c>
      <c r="H37" s="71">
        <f>AVERAGE(E35:E37)</f>
        <v>12</v>
      </c>
    </row>
    <row r="38">
      <c r="A38" s="66" t="str">
        <v>다가구 매매</v>
      </c>
      <c r="B38" s="66" t="str">
        <v>2026-03</v>
      </c>
      <c r="C38" s="66" t="str">
        <v>비교 반영</v>
      </c>
      <c r="D38" s="66" t="str">
        <v>직전 비교기간</v>
      </c>
      <c r="E38" s="68">
        <f>SUMIFS('실거래_분석집계원자료'!$E$7:$E$2839,'실거래_분석집계원자료'!$A$7:$A$2839,B38,'실거래_분석집계원자료'!$D$7:$D$2839,A38)</f>
        <v>12</v>
      </c>
      <c r="F38" s="79">
        <f>IF(SUMIFS('실거래_전체추이'!$D$7:$D$18,'실거래_전체추이'!$A$7:$A$18,B38)=0,0,E38/SUMIFS('실거래_전체추이'!$D$7:$D$18,'실거래_전체추이'!$A$7:$A$18,B38))</f>
        <v>0.0030015007503751876</v>
      </c>
      <c r="G38" s="70">
        <f>IF(E37=0,0,E38/E37-1)</f>
        <v>0.5</v>
      </c>
      <c r="H38" s="71">
        <f>AVERAGE(E36:E38)</f>
        <v>13.333333333333334</v>
      </c>
    </row>
    <row r="39">
      <c r="A39" s="66" t="str">
        <v>다가구 매매</v>
      </c>
      <c r="B39" s="66" t="str">
        <v>2026-04</v>
      </c>
      <c r="C39" s="66" t="str">
        <v>비교 반영</v>
      </c>
      <c r="D39" s="66" t="str">
        <v>최근 비교기간</v>
      </c>
      <c r="E39" s="68">
        <f>SUMIFS('실거래_분석집계원자료'!$E$7:$E$2839,'실거래_분석집계원자료'!$A$7:$A$2839,B39,'실거래_분석집계원자료'!$D$7:$D$2839,A39)</f>
        <v>19</v>
      </c>
      <c r="F39" s="79">
        <f>IF(SUMIFS('실거래_전체추이'!$D$7:$D$18,'실거래_전체추이'!$A$7:$A$18,B39)=0,0,E39/SUMIFS('실거래_전체추이'!$D$7:$D$18,'실거래_전체추이'!$A$7:$A$18,B39))</f>
        <v>0.005001316135825217</v>
      </c>
      <c r="G39" s="70">
        <f>IF(E38=0,0,E39/E38-1)</f>
        <v>0.5833333333333333</v>
      </c>
      <c r="H39" s="71">
        <f>AVERAGE(E37:E39)</f>
        <v>13</v>
      </c>
    </row>
    <row r="40">
      <c r="A40" s="66" t="str">
        <v>다가구 매매</v>
      </c>
      <c r="B40" s="66" t="str">
        <v>2026-05</v>
      </c>
      <c r="C40" s="66" t="str">
        <v>비교 반영</v>
      </c>
      <c r="D40" s="66" t="str">
        <v>최근 비교기간</v>
      </c>
      <c r="E40" s="68">
        <f>SUMIFS('실거래_분석집계원자료'!$E$7:$E$2839,'실거래_분석집계원자료'!$A$7:$A$2839,B40,'실거래_분석집계원자료'!$D$7:$D$2839,A40)</f>
        <v>12</v>
      </c>
      <c r="F40" s="79">
        <f>IF(SUMIFS('실거래_전체추이'!$D$7:$D$18,'실거래_전체추이'!$A$7:$A$18,B40)=0,0,E40/SUMIFS('실거래_전체추이'!$D$7:$D$18,'실거래_전체추이'!$A$7:$A$18,B40))</f>
        <v>0.0020964360587002098</v>
      </c>
      <c r="G40" s="70">
        <f>IF(E39=0,0,E40/E39-1)</f>
        <v>-0.368421052631579</v>
      </c>
      <c r="H40" s="71">
        <f>AVERAGE(E38:E40)</f>
        <v>14.333333333333334</v>
      </c>
    </row>
    <row r="41">
      <c r="A41" s="66" t="str">
        <v>다가구 매매</v>
      </c>
      <c r="B41" s="66" t="str">
        <v>2026-06</v>
      </c>
      <c r="C41" s="66" t="str">
        <v>비교 반영</v>
      </c>
      <c r="D41" s="66" t="str">
        <v>최근 비교기간</v>
      </c>
      <c r="E41" s="68">
        <f>SUMIFS('실거래_분석집계원자료'!$E$7:$E$2839,'실거래_분석집계원자료'!$A$7:$A$2839,B41,'실거래_분석집계원자료'!$D$7:$D$2839,A41)</f>
        <v>8</v>
      </c>
      <c r="F41" s="79">
        <f>IF(SUMIFS('실거래_전체추이'!$D$7:$D$18,'실거래_전체추이'!$A$7:$A$18,B41)=0,0,E41/SUMIFS('실거래_전체추이'!$D$7:$D$18,'실거래_전체추이'!$A$7:$A$18,B41))</f>
        <v>0.0018552875695732839</v>
      </c>
      <c r="G41" s="70">
        <f>IF(E40=0,0,E41/E40-1)</f>
        <v>-0.33333333333333337</v>
      </c>
      <c r="H41" s="71">
        <f>AVERAGE(E39:E41)</f>
        <v>13</v>
      </c>
    </row>
    <row r="42">
      <c r="A42" s="72" t="str">
        <v>다가구 매매</v>
      </c>
      <c r="B42" s="72" t="str">
        <v>2026-07</v>
      </c>
      <c r="C42" s="72" t="str">
        <v>집계 중</v>
      </c>
      <c r="D42" s="72" t="str">
        <v>집계 중 월</v>
      </c>
      <c r="E42" s="74">
        <f>SUMIFS('실거래_분석집계원자료'!$E$7:$E$2839,'실거래_분석집계원자료'!$A$7:$A$2839,B42,'실거래_분석집계원자료'!$D$7:$D$2839,A42)</f>
        <v>14</v>
      </c>
      <c r="F42" s="85">
        <f>IF(SUMIFS('실거래_전체추이'!$D$7:$D$18,'실거래_전체추이'!$A$7:$A$18,B42)=0,0,E42/SUMIFS('실거래_전체추이'!$D$7:$D$18,'실거래_전체추이'!$A$7:$A$18,B42))</f>
        <v>0.003908431044109436</v>
      </c>
      <c r="G42" s="76">
        <f>IF(E41=0,0,E42/E41-1)</f>
        <v>0.75</v>
      </c>
      <c r="H42" s="77">
        <f>AVERAGE(E40:E42)</f>
        <v>11.333333333333334</v>
      </c>
    </row>
    <row r="43">
      <c r="A43" s="66" t="str">
        <v>다가구 전월세</v>
      </c>
      <c r="B43" s="66" t="str">
        <v>2025-08</v>
      </c>
      <c r="C43" s="66" t="str">
        <v>비교 반영</v>
      </c>
      <c r="D43" s="66" t="str">
        <v>그 외 비교 반영월</v>
      </c>
      <c r="E43" s="68">
        <f>SUMIFS('실거래_분석집계원자료'!$E$7:$E$2839,'실거래_분석집계원자료'!$A$7:$A$2839,B43,'실거래_분석집계원자료'!$D$7:$D$2839,A43)</f>
        <v>415</v>
      </c>
      <c r="F43" s="79">
        <f>IF(SUMIFS('실거래_전체추이'!$D$7:$D$18,'실거래_전체추이'!$A$7:$A$18,B43)=0,0,E43/SUMIFS('실거래_전체추이'!$D$7:$D$18,'실거래_전체추이'!$A$7:$A$18,B43))</f>
        <v>0.1309561375828337</v>
      </c>
      <c r="G43" s="70" t="str">
        <v/>
      </c>
      <c r="H43" s="71" t="str">
        <v/>
      </c>
    </row>
    <row r="44">
      <c r="A44" s="66" t="str">
        <v>다가구 전월세</v>
      </c>
      <c r="B44" s="66" t="str">
        <v>2025-09</v>
      </c>
      <c r="C44" s="66" t="str">
        <v>비교 반영</v>
      </c>
      <c r="D44" s="66" t="str">
        <v>그 외 비교 반영월</v>
      </c>
      <c r="E44" s="68">
        <f>SUMIFS('실거래_분석집계원자료'!$E$7:$E$2839,'실거래_분석집계원자료'!$A$7:$A$2839,B44,'실거래_분석집계원자료'!$D$7:$D$2839,A44)</f>
        <v>423</v>
      </c>
      <c r="F44" s="79">
        <f>IF(SUMIFS('실거래_전체추이'!$D$7:$D$18,'실거래_전체추이'!$A$7:$A$18,B44)=0,0,E44/SUMIFS('실거래_전체추이'!$D$7:$D$18,'실거래_전체추이'!$A$7:$A$18,B44))</f>
        <v>0.0846</v>
      </c>
      <c r="G44" s="70">
        <f>IF(E43=0,0,E44/E43-1)</f>
        <v>0.01927710843373487</v>
      </c>
      <c r="H44" s="71" t="str">
        <v/>
      </c>
    </row>
    <row r="45">
      <c r="A45" s="66" t="str">
        <v>다가구 전월세</v>
      </c>
      <c r="B45" s="66" t="str">
        <v>2025-10</v>
      </c>
      <c r="C45" s="66" t="str">
        <v>비교 반영</v>
      </c>
      <c r="D45" s="66" t="str">
        <v>그 외 비교 반영월</v>
      </c>
      <c r="E45" s="68">
        <f>SUMIFS('실거래_분석집계원자료'!$E$7:$E$2839,'실거래_분석집계원자료'!$A$7:$A$2839,B45,'실거래_분석집계원자료'!$D$7:$D$2839,A45)</f>
        <v>399</v>
      </c>
      <c r="F45" s="79">
        <f>IF(SUMIFS('실거래_전체추이'!$D$7:$D$18,'실거래_전체추이'!$A$7:$A$18,B45)=0,0,E45/SUMIFS('실거래_전체추이'!$D$7:$D$18,'실거래_전체추이'!$A$7:$A$18,B45))</f>
        <v>0.10015060240963855</v>
      </c>
      <c r="G45" s="70">
        <f>IF(E44=0,0,E45/E44-1)</f>
        <v>-0.05673758865248224</v>
      </c>
      <c r="H45" s="71">
        <f>AVERAGE(E43:E45)</f>
        <v>412.3333333333333</v>
      </c>
    </row>
    <row r="46">
      <c r="A46" s="66" t="str">
        <v>다가구 전월세</v>
      </c>
      <c r="B46" s="66" t="str">
        <v>2025-11</v>
      </c>
      <c r="C46" s="66" t="str">
        <v>비교 반영</v>
      </c>
      <c r="D46" s="66" t="str">
        <v>그 외 비교 반영월</v>
      </c>
      <c r="E46" s="68">
        <f>SUMIFS('실거래_분석집계원자료'!$E$7:$E$2839,'실거래_분석집계원자료'!$A$7:$A$2839,B46,'실거래_분석집계원자료'!$D$7:$D$2839,A46)</f>
        <v>404</v>
      </c>
      <c r="F46" s="79">
        <f>IF(SUMIFS('실거래_전체추이'!$D$7:$D$18,'실거래_전체추이'!$A$7:$A$18,B46)=0,0,E46/SUMIFS('실거래_전체추이'!$D$7:$D$18,'실거래_전체추이'!$A$7:$A$18,B46))</f>
        <v>0.088113413304253</v>
      </c>
      <c r="G46" s="70">
        <f>IF(E45=0,0,E46/E45-1)</f>
        <v>0.012531328320801949</v>
      </c>
      <c r="H46" s="71">
        <f>AVERAGE(E44:E46)</f>
        <v>408.6666666666667</v>
      </c>
    </row>
    <row r="47">
      <c r="A47" s="66" t="str">
        <v>다가구 전월세</v>
      </c>
      <c r="B47" s="66" t="str">
        <v>2025-12</v>
      </c>
      <c r="C47" s="66" t="str">
        <v>비교 반영</v>
      </c>
      <c r="D47" s="66" t="str">
        <v>그 외 비교 반영월</v>
      </c>
      <c r="E47" s="68">
        <f>SUMIFS('실거래_분석집계원자료'!$E$7:$E$2839,'실거래_분석집계원자료'!$A$7:$A$2839,B47,'실거래_분석집계원자료'!$D$7:$D$2839,A47)</f>
        <v>426</v>
      </c>
      <c r="F47" s="79">
        <f>IF(SUMIFS('실거래_전체추이'!$D$7:$D$18,'실거래_전체추이'!$A$7:$A$18,B47)=0,0,E47/SUMIFS('실거래_전체추이'!$D$7:$D$18,'실거래_전체추이'!$A$7:$A$18,B47))</f>
        <v>0.10130796670630202</v>
      </c>
      <c r="G47" s="70">
        <f>IF(E46=0,0,E47/E46-1)</f>
        <v>0.054455445544554504</v>
      </c>
      <c r="H47" s="71">
        <f>AVERAGE(E45:E47)</f>
        <v>409.6666666666667</v>
      </c>
    </row>
    <row r="48">
      <c r="A48" s="66" t="str">
        <v>다가구 전월세</v>
      </c>
      <c r="B48" s="66" t="str">
        <v>2026-01</v>
      </c>
      <c r="C48" s="66" t="str">
        <v>비교 반영</v>
      </c>
      <c r="D48" s="66" t="str">
        <v>직전 비교기간</v>
      </c>
      <c r="E48" s="68">
        <f>SUMIFS('실거래_분석집계원자료'!$E$7:$E$2839,'실거래_분석집계원자료'!$A$7:$A$2839,B48,'실거래_분석집계원자료'!$D$7:$D$2839,A48)</f>
        <v>483</v>
      </c>
      <c r="F48" s="79">
        <f>IF(SUMIFS('실거래_전체추이'!$D$7:$D$18,'실거래_전체추이'!$A$7:$A$18,B48)=0,0,E48/SUMIFS('실거래_전체추이'!$D$7:$D$18,'실거래_전체추이'!$A$7:$A$18,B48))</f>
        <v>0.11399575171111635</v>
      </c>
      <c r="G48" s="70">
        <f>IF(E47=0,0,E48/E47-1)</f>
        <v>0.1338028169014085</v>
      </c>
      <c r="H48" s="71">
        <f>AVERAGE(E46:E48)</f>
        <v>437.6666666666667</v>
      </c>
    </row>
    <row r="49">
      <c r="A49" s="66" t="str">
        <v>다가구 전월세</v>
      </c>
      <c r="B49" s="66" t="str">
        <v>2026-02</v>
      </c>
      <c r="C49" s="66" t="str">
        <v>비교 반영</v>
      </c>
      <c r="D49" s="66" t="str">
        <v>직전 비교기간</v>
      </c>
      <c r="E49" s="68">
        <f>SUMIFS('실거래_분석집계원자료'!$E$7:$E$2839,'실거래_분석집계원자료'!$A$7:$A$2839,B49,'실거래_분석집계원자료'!$D$7:$D$2839,A49)</f>
        <v>402</v>
      </c>
      <c r="F49" s="79">
        <f>IF(SUMIFS('실거래_전체추이'!$D$7:$D$18,'실거래_전체추이'!$A$7:$A$18,B49)=0,0,E49/SUMIFS('실거래_전체추이'!$D$7:$D$18,'실거래_전체추이'!$A$7:$A$18,B49))</f>
        <v>0.11730376422526992</v>
      </c>
      <c r="G49" s="70">
        <f>IF(E48=0,0,E49/E48-1)</f>
        <v>-0.16770186335403725</v>
      </c>
      <c r="H49" s="71">
        <f>AVERAGE(E47:E49)</f>
        <v>437</v>
      </c>
    </row>
    <row r="50">
      <c r="A50" s="66" t="str">
        <v>다가구 전월세</v>
      </c>
      <c r="B50" s="66" t="str">
        <v>2026-03</v>
      </c>
      <c r="C50" s="66" t="str">
        <v>비교 반영</v>
      </c>
      <c r="D50" s="66" t="str">
        <v>직전 비교기간</v>
      </c>
      <c r="E50" s="68">
        <f>SUMIFS('실거래_분석집계원자료'!$E$7:$E$2839,'실거래_분석집계원자료'!$A$7:$A$2839,B50,'실거래_분석집계원자료'!$D$7:$D$2839,A50)</f>
        <v>523</v>
      </c>
      <c r="F50" s="79">
        <f>IF(SUMIFS('실거래_전체추이'!$D$7:$D$18,'실거래_전체추이'!$A$7:$A$18,B50)=0,0,E50/SUMIFS('실거래_전체추이'!$D$7:$D$18,'실거래_전체추이'!$A$7:$A$18,B50))</f>
        <v>0.13081540770385192</v>
      </c>
      <c r="G50" s="70">
        <f>IF(E49=0,0,E50/E49-1)</f>
        <v>0.3009950248756219</v>
      </c>
      <c r="H50" s="71">
        <f>AVERAGE(E48:E50)</f>
        <v>469.3333333333333</v>
      </c>
    </row>
    <row r="51">
      <c r="A51" s="66" t="str">
        <v>다가구 전월세</v>
      </c>
      <c r="B51" s="66" t="str">
        <v>2026-04</v>
      </c>
      <c r="C51" s="66" t="str">
        <v>비교 반영</v>
      </c>
      <c r="D51" s="66" t="str">
        <v>최근 비교기간</v>
      </c>
      <c r="E51" s="68">
        <f>SUMIFS('실거래_분석집계원자료'!$E$7:$E$2839,'실거래_분석집계원자료'!$A$7:$A$2839,B51,'실거래_분석집계원자료'!$D$7:$D$2839,A51)</f>
        <v>459</v>
      </c>
      <c r="F51" s="79">
        <f>IF(SUMIFS('실거래_전체추이'!$D$7:$D$18,'실거래_전체추이'!$A$7:$A$18,B51)=0,0,E51/SUMIFS('실거래_전체추이'!$D$7:$D$18,'실거래_전체추이'!$A$7:$A$18,B51))</f>
        <v>0.12082126875493551</v>
      </c>
      <c r="G51" s="70">
        <f>IF(E50=0,0,E51/E50-1)</f>
        <v>-0.12237093690248568</v>
      </c>
      <c r="H51" s="71">
        <f>AVERAGE(E49:E51)</f>
        <v>461.3333333333333</v>
      </c>
    </row>
    <row r="52">
      <c r="A52" s="66" t="str">
        <v>다가구 전월세</v>
      </c>
      <c r="B52" s="66" t="str">
        <v>2026-05</v>
      </c>
      <c r="C52" s="66" t="str">
        <v>비교 반영</v>
      </c>
      <c r="D52" s="66" t="str">
        <v>최근 비교기간</v>
      </c>
      <c r="E52" s="68">
        <f>SUMIFS('실거래_분석집계원자료'!$E$7:$E$2839,'실거래_분석집계원자료'!$A$7:$A$2839,B52,'실거래_분석집계원자료'!$D$7:$D$2839,A52)</f>
        <v>413</v>
      </c>
      <c r="F52" s="79">
        <f>IF(SUMIFS('실거래_전체추이'!$D$7:$D$18,'실거래_전체추이'!$A$7:$A$18,B52)=0,0,E52/SUMIFS('실거래_전체추이'!$D$7:$D$18,'실거래_전체추이'!$A$7:$A$18,B52))</f>
        <v>0.07215234102026555</v>
      </c>
      <c r="G52" s="70">
        <f>IF(E51=0,0,E52/E51-1)</f>
        <v>-0.10021786492374729</v>
      </c>
      <c r="H52" s="71">
        <f>AVERAGE(E50:E52)</f>
        <v>465</v>
      </c>
    </row>
    <row r="53">
      <c r="A53" s="66" t="str">
        <v>다가구 전월세</v>
      </c>
      <c r="B53" s="66" t="str">
        <v>2026-06</v>
      </c>
      <c r="C53" s="66" t="str">
        <v>비교 반영</v>
      </c>
      <c r="D53" s="66" t="str">
        <v>최근 비교기간</v>
      </c>
      <c r="E53" s="68">
        <f>SUMIFS('실거래_분석집계원자료'!$E$7:$E$2839,'실거래_분석집계원자료'!$A$7:$A$2839,B53,'실거래_분석집계원자료'!$D$7:$D$2839,A53)</f>
        <v>384</v>
      </c>
      <c r="F53" s="79">
        <f>IF(SUMIFS('실거래_전체추이'!$D$7:$D$18,'실거래_전체추이'!$A$7:$A$18,B53)=0,0,E53/SUMIFS('실거래_전체추이'!$D$7:$D$18,'실거래_전체추이'!$A$7:$A$18,B53))</f>
        <v>0.08905380333951762</v>
      </c>
      <c r="G53" s="70">
        <f>IF(E52=0,0,E53/E52-1)</f>
        <v>-0.07021791767554475</v>
      </c>
      <c r="H53" s="71">
        <f>AVERAGE(E51:E53)</f>
        <v>418.6666666666667</v>
      </c>
    </row>
    <row r="54">
      <c r="A54" s="72" t="str">
        <v>다가구 전월세</v>
      </c>
      <c r="B54" s="72" t="str">
        <v>2026-07</v>
      </c>
      <c r="C54" s="72" t="str">
        <v>집계 중</v>
      </c>
      <c r="D54" s="72" t="str">
        <v>집계 중 월</v>
      </c>
      <c r="E54" s="74">
        <f>SUMIFS('실거래_분석집계원자료'!$E$7:$E$2839,'실거래_분석집계원자료'!$A$7:$A$2839,B54,'실거래_분석집계원자료'!$D$7:$D$2839,A54)</f>
        <v>335</v>
      </c>
      <c r="F54" s="85">
        <f>IF(SUMIFS('실거래_전체추이'!$D$7:$D$18,'실거래_전체추이'!$A$7:$A$18,B54)=0,0,E54/SUMIFS('실거래_전체추이'!$D$7:$D$18,'실거래_전체추이'!$A$7:$A$18,B54))</f>
        <v>0.09352317141261865</v>
      </c>
      <c r="G54" s="76">
        <f>IF(E53=0,0,E54/E53-1)</f>
        <v>-0.12760416666666663</v>
      </c>
      <c r="H54" s="77">
        <f>AVERAGE(E52:E54)</f>
        <v>377.3333333333333</v>
      </c>
    </row>
    <row r="55">
      <c r="A55" s="66" t="str">
        <v>오피스텔 매매</v>
      </c>
      <c r="B55" s="66" t="str">
        <v>2025-08</v>
      </c>
      <c r="C55" s="66" t="str">
        <v>비교 반영</v>
      </c>
      <c r="D55" s="66" t="str">
        <v>그 외 비교 반영월</v>
      </c>
      <c r="E55" s="68">
        <f>SUMIFS('실거래_분석집계원자료'!$E$7:$E$2839,'실거래_분석집계원자료'!$A$7:$A$2839,B55,'실거래_분석집계원자료'!$D$7:$D$2839,A55)</f>
        <v>11</v>
      </c>
      <c r="F55" s="79">
        <f>IF(SUMIFS('실거래_전체추이'!$D$7:$D$18,'실거래_전체추이'!$A$7:$A$18,B55)=0,0,E55/SUMIFS('실거래_전체추이'!$D$7:$D$18,'실거래_전체추이'!$A$7:$A$18,B55))</f>
        <v>0.0034711265383401703</v>
      </c>
      <c r="G55" s="70" t="str">
        <v/>
      </c>
      <c r="H55" s="71" t="str">
        <v/>
      </c>
    </row>
    <row r="56">
      <c r="A56" s="66" t="str">
        <v>오피스텔 매매</v>
      </c>
      <c r="B56" s="66" t="str">
        <v>2025-09</v>
      </c>
      <c r="C56" s="66" t="str">
        <v>비교 반영</v>
      </c>
      <c r="D56" s="66" t="str">
        <v>그 외 비교 반영월</v>
      </c>
      <c r="E56" s="68">
        <f>SUMIFS('실거래_분석집계원자료'!$E$7:$E$2839,'실거래_분석집계원자료'!$A$7:$A$2839,B56,'실거래_분석집계원자료'!$D$7:$D$2839,A56)</f>
        <v>15</v>
      </c>
      <c r="F56" s="79">
        <f>IF(SUMIFS('실거래_전체추이'!$D$7:$D$18,'실거래_전체추이'!$A$7:$A$18,B56)=0,0,E56/SUMIFS('실거래_전체추이'!$D$7:$D$18,'실거래_전체추이'!$A$7:$A$18,B56))</f>
        <v>0.003</v>
      </c>
      <c r="G56" s="70">
        <f>IF(E55=0,0,E56/E55-1)</f>
        <v>0.36363636363636354</v>
      </c>
      <c r="H56" s="71" t="str">
        <v/>
      </c>
    </row>
    <row r="57">
      <c r="A57" s="66" t="str">
        <v>오피스텔 매매</v>
      </c>
      <c r="B57" s="66" t="str">
        <v>2025-10</v>
      </c>
      <c r="C57" s="66" t="str">
        <v>비교 반영</v>
      </c>
      <c r="D57" s="66" t="str">
        <v>그 외 비교 반영월</v>
      </c>
      <c r="E57" s="68">
        <f>SUMIFS('실거래_분석집계원자료'!$E$7:$E$2839,'실거래_분석집계원자료'!$A$7:$A$2839,B57,'실거래_분석집계원자료'!$D$7:$D$2839,A57)</f>
        <v>16</v>
      </c>
      <c r="F57" s="79">
        <f>IF(SUMIFS('실거래_전체추이'!$D$7:$D$18,'실거래_전체추이'!$A$7:$A$18,B57)=0,0,E57/SUMIFS('실거래_전체추이'!$D$7:$D$18,'실거래_전체추이'!$A$7:$A$18,B57))</f>
        <v>0.004016064257028112</v>
      </c>
      <c r="G57" s="70">
        <f>IF(E56=0,0,E57/E56-1)</f>
        <v>0.06666666666666665</v>
      </c>
      <c r="H57" s="71">
        <f>AVERAGE(E55:E57)</f>
        <v>14</v>
      </c>
    </row>
    <row r="58">
      <c r="A58" s="66" t="str">
        <v>오피스텔 매매</v>
      </c>
      <c r="B58" s="66" t="str">
        <v>2025-11</v>
      </c>
      <c r="C58" s="66" t="str">
        <v>비교 반영</v>
      </c>
      <c r="D58" s="66" t="str">
        <v>그 외 비교 반영월</v>
      </c>
      <c r="E58" s="68">
        <f>SUMIFS('실거래_분석집계원자료'!$E$7:$E$2839,'실거래_분석집계원자료'!$A$7:$A$2839,B58,'실거래_분석집계원자료'!$D$7:$D$2839,A58)</f>
        <v>21</v>
      </c>
      <c r="F58" s="79">
        <f>IF(SUMIFS('실거래_전체추이'!$D$7:$D$18,'실거래_전체추이'!$A$7:$A$18,B58)=0,0,E58/SUMIFS('실거래_전체추이'!$D$7:$D$18,'실거래_전체추이'!$A$7:$A$18,B58))</f>
        <v>0.004580152671755725</v>
      </c>
      <c r="G58" s="70">
        <f>IF(E57=0,0,E58/E57-1)</f>
        <v>0.3125</v>
      </c>
      <c r="H58" s="71">
        <f>AVERAGE(E56:E58)</f>
        <v>17.333333333333332</v>
      </c>
    </row>
    <row r="59">
      <c r="A59" s="66" t="str">
        <v>오피스텔 매매</v>
      </c>
      <c r="B59" s="66" t="str">
        <v>2025-12</v>
      </c>
      <c r="C59" s="66" t="str">
        <v>비교 반영</v>
      </c>
      <c r="D59" s="66" t="str">
        <v>그 외 비교 반영월</v>
      </c>
      <c r="E59" s="68">
        <f>SUMIFS('실거래_분석집계원자료'!$E$7:$E$2839,'실거래_분석집계원자료'!$A$7:$A$2839,B59,'실거래_분석집계원자료'!$D$7:$D$2839,A59)</f>
        <v>15</v>
      </c>
      <c r="F59" s="79">
        <f>IF(SUMIFS('실거래_전체추이'!$D$7:$D$18,'실거래_전체추이'!$A$7:$A$18,B59)=0,0,E59/SUMIFS('실거래_전체추이'!$D$7:$D$18,'실거래_전체추이'!$A$7:$A$18,B59))</f>
        <v>0.0035671819262782403</v>
      </c>
      <c r="G59" s="70">
        <f>IF(E58=0,0,E59/E58-1)</f>
        <v>-0.2857142857142857</v>
      </c>
      <c r="H59" s="71">
        <f>AVERAGE(E57:E59)</f>
        <v>17.333333333333332</v>
      </c>
    </row>
    <row r="60">
      <c r="A60" s="66" t="str">
        <v>오피스텔 매매</v>
      </c>
      <c r="B60" s="66" t="str">
        <v>2026-01</v>
      </c>
      <c r="C60" s="66" t="str">
        <v>비교 반영</v>
      </c>
      <c r="D60" s="66" t="str">
        <v>직전 비교기간</v>
      </c>
      <c r="E60" s="68">
        <f>SUMIFS('실거래_분석집계원자료'!$E$7:$E$2839,'실거래_분석집계원자료'!$A$7:$A$2839,B60,'실거래_분석집계원자료'!$D$7:$D$2839,A60)</f>
        <v>42</v>
      </c>
      <c r="F60" s="79">
        <f>IF(SUMIFS('실거래_전체추이'!$D$7:$D$18,'실거래_전체추이'!$A$7:$A$18,B60)=0,0,E60/SUMIFS('실거래_전체추이'!$D$7:$D$18,'실거래_전체추이'!$A$7:$A$18,B60))</f>
        <v>0.009912674061836204</v>
      </c>
      <c r="G60" s="70">
        <f>IF(E59=0,0,E60/E59-1)</f>
        <v>1.7999999999999998</v>
      </c>
      <c r="H60" s="71">
        <f>AVERAGE(E58:E60)</f>
        <v>26</v>
      </c>
    </row>
    <row r="61">
      <c r="A61" s="66" t="str">
        <v>오피스텔 매매</v>
      </c>
      <c r="B61" s="66" t="str">
        <v>2026-02</v>
      </c>
      <c r="C61" s="66" t="str">
        <v>비교 반영</v>
      </c>
      <c r="D61" s="66" t="str">
        <v>직전 비교기간</v>
      </c>
      <c r="E61" s="68">
        <f>SUMIFS('실거래_분석집계원자료'!$E$7:$E$2839,'실거래_분석집계원자료'!$A$7:$A$2839,B61,'실거래_분석집계원자료'!$D$7:$D$2839,A61)</f>
        <v>29</v>
      </c>
      <c r="F61" s="79">
        <f>IF(SUMIFS('실거래_전체추이'!$D$7:$D$18,'실거래_전체추이'!$A$7:$A$18,B61)=0,0,E61/SUMIFS('실거래_전체추이'!$D$7:$D$18,'실거래_전체추이'!$A$7:$A$18,B61))</f>
        <v>0.008462211847096586</v>
      </c>
      <c r="G61" s="70">
        <f>IF(E60=0,0,E61/E60-1)</f>
        <v>-0.30952380952380953</v>
      </c>
      <c r="H61" s="71">
        <f>AVERAGE(E59:E61)</f>
        <v>28.666666666666668</v>
      </c>
    </row>
    <row r="62">
      <c r="A62" s="66" t="str">
        <v>오피스텔 매매</v>
      </c>
      <c r="B62" s="66" t="str">
        <v>2026-03</v>
      </c>
      <c r="C62" s="66" t="str">
        <v>비교 반영</v>
      </c>
      <c r="D62" s="66" t="str">
        <v>직전 비교기간</v>
      </c>
      <c r="E62" s="68">
        <f>SUMIFS('실거래_분석집계원자료'!$E$7:$E$2839,'실거래_분석집계원자료'!$A$7:$A$2839,B62,'실거래_분석집계원자료'!$D$7:$D$2839,A62)</f>
        <v>28</v>
      </c>
      <c r="F62" s="79">
        <f>IF(SUMIFS('실거래_전체추이'!$D$7:$D$18,'실거래_전체추이'!$A$7:$A$18,B62)=0,0,E62/SUMIFS('실거래_전체추이'!$D$7:$D$18,'실거래_전체추이'!$A$7:$A$18,B62))</f>
        <v>0.007003501750875438</v>
      </c>
      <c r="G62" s="70">
        <f>IF(E61=0,0,E62/E61-1)</f>
        <v>-0.03448275862068961</v>
      </c>
      <c r="H62" s="71">
        <f>AVERAGE(E60:E62)</f>
        <v>33</v>
      </c>
    </row>
    <row r="63">
      <c r="A63" s="66" t="str">
        <v>오피스텔 매매</v>
      </c>
      <c r="B63" s="66" t="str">
        <v>2026-04</v>
      </c>
      <c r="C63" s="66" t="str">
        <v>비교 반영</v>
      </c>
      <c r="D63" s="66" t="str">
        <v>최근 비교기간</v>
      </c>
      <c r="E63" s="68">
        <f>SUMIFS('실거래_분석집계원자료'!$E$7:$E$2839,'실거래_분석집계원자료'!$A$7:$A$2839,B63,'실거래_분석집계원자료'!$D$7:$D$2839,A63)</f>
        <v>22</v>
      </c>
      <c r="F63" s="79">
        <f>IF(SUMIFS('실거래_전체추이'!$D$7:$D$18,'실거래_전체추이'!$A$7:$A$18,B63)=0,0,E63/SUMIFS('실거래_전체추이'!$D$7:$D$18,'실거래_전체추이'!$A$7:$A$18,B63))</f>
        <v>0.005790997630955514</v>
      </c>
      <c r="G63" s="70">
        <f>IF(E62=0,0,E63/E62-1)</f>
        <v>-0.2142857142857143</v>
      </c>
      <c r="H63" s="71">
        <f>AVERAGE(E61:E63)</f>
        <v>26.333333333333332</v>
      </c>
    </row>
    <row r="64">
      <c r="A64" s="66" t="str">
        <v>오피스텔 매매</v>
      </c>
      <c r="B64" s="66" t="str">
        <v>2026-05</v>
      </c>
      <c r="C64" s="66" t="str">
        <v>비교 반영</v>
      </c>
      <c r="D64" s="66" t="str">
        <v>최근 비교기간</v>
      </c>
      <c r="E64" s="68">
        <f>SUMIFS('실거래_분석집계원자료'!$E$7:$E$2839,'실거래_분석집계원자료'!$A$7:$A$2839,B64,'실거래_분석집계원자료'!$D$7:$D$2839,A64)</f>
        <v>24</v>
      </c>
      <c r="F64" s="79">
        <f>IF(SUMIFS('실거래_전체추이'!$D$7:$D$18,'실거래_전체추이'!$A$7:$A$18,B64)=0,0,E64/SUMIFS('실거래_전체추이'!$D$7:$D$18,'실거래_전체추이'!$A$7:$A$18,B64))</f>
        <v>0.0041928721174004195</v>
      </c>
      <c r="G64" s="70">
        <f>IF(E63=0,0,E64/E63-1)</f>
        <v>0.09090909090909083</v>
      </c>
      <c r="H64" s="71">
        <f>AVERAGE(E62:E64)</f>
        <v>24.666666666666668</v>
      </c>
    </row>
    <row r="65">
      <c r="A65" s="66" t="str">
        <v>오피스텔 매매</v>
      </c>
      <c r="B65" s="66" t="str">
        <v>2026-06</v>
      </c>
      <c r="C65" s="66" t="str">
        <v>비교 반영</v>
      </c>
      <c r="D65" s="66" t="str">
        <v>최근 비교기간</v>
      </c>
      <c r="E65" s="68">
        <f>SUMIFS('실거래_분석집계원자료'!$E$7:$E$2839,'실거래_분석집계원자료'!$A$7:$A$2839,B65,'실거래_분석집계원자료'!$D$7:$D$2839,A65)</f>
        <v>19</v>
      </c>
      <c r="F65" s="79">
        <f>IF(SUMIFS('실거래_전체추이'!$D$7:$D$18,'실거래_전체추이'!$A$7:$A$18,B65)=0,0,E65/SUMIFS('실거래_전체추이'!$D$7:$D$18,'실거래_전체추이'!$A$7:$A$18,B65))</f>
        <v>0.004406307977736549</v>
      </c>
      <c r="G65" s="70">
        <f>IF(E64=0,0,E65/E64-1)</f>
        <v>-0.20833333333333337</v>
      </c>
      <c r="H65" s="71">
        <f>AVERAGE(E63:E65)</f>
        <v>21.666666666666668</v>
      </c>
    </row>
    <row r="66">
      <c r="A66" s="72" t="str">
        <v>오피스텔 매매</v>
      </c>
      <c r="B66" s="72" t="str">
        <v>2026-07</v>
      </c>
      <c r="C66" s="72" t="str">
        <v>집계 중</v>
      </c>
      <c r="D66" s="72" t="str">
        <v>집계 중 월</v>
      </c>
      <c r="E66" s="74">
        <f>SUMIFS('실거래_분석집계원자료'!$E$7:$E$2839,'실거래_분석집계원자료'!$A$7:$A$2839,B66,'실거래_분석집계원자료'!$D$7:$D$2839,A66)</f>
        <v>21</v>
      </c>
      <c r="F66" s="85">
        <f>IF(SUMIFS('실거래_전체추이'!$D$7:$D$18,'실거래_전체추이'!$A$7:$A$18,B66)=0,0,E66/SUMIFS('실거래_전체추이'!$D$7:$D$18,'실거래_전체추이'!$A$7:$A$18,B66))</f>
        <v>0.005862646566164154</v>
      </c>
      <c r="G66" s="76">
        <f>IF(E65=0,0,E66/E65-1)</f>
        <v>0.10526315789473695</v>
      </c>
      <c r="H66" s="77">
        <f>AVERAGE(E64:E66)</f>
        <v>21.333333333333332</v>
      </c>
    </row>
    <row r="67">
      <c r="A67" s="66" t="str">
        <v>오피스텔 전월세</v>
      </c>
      <c r="B67" s="66" t="str">
        <v>2025-08</v>
      </c>
      <c r="C67" s="66" t="str">
        <v>비교 반영</v>
      </c>
      <c r="D67" s="66" t="str">
        <v>그 외 비교 반영월</v>
      </c>
      <c r="E67" s="68">
        <f>SUMIFS('실거래_분석집계원자료'!$E$7:$E$2839,'실거래_분석집계원자료'!$A$7:$A$2839,B67,'실거래_분석집계원자료'!$D$7:$D$2839,A67)</f>
        <v>183</v>
      </c>
      <c r="F67" s="79">
        <f>IF(SUMIFS('실거래_전체추이'!$D$7:$D$18,'실거래_전체추이'!$A$7:$A$18,B67)=0,0,E67/SUMIFS('실거래_전체추이'!$D$7:$D$18,'실거래_전체추이'!$A$7:$A$18,B67))</f>
        <v>0.0577469233196592</v>
      </c>
      <c r="G67" s="70" t="str">
        <v/>
      </c>
      <c r="H67" s="71" t="str">
        <v/>
      </c>
    </row>
    <row r="68">
      <c r="A68" s="66" t="str">
        <v>오피스텔 전월세</v>
      </c>
      <c r="B68" s="66" t="str">
        <v>2025-09</v>
      </c>
      <c r="C68" s="66" t="str">
        <v>비교 반영</v>
      </c>
      <c r="D68" s="66" t="str">
        <v>그 외 비교 반영월</v>
      </c>
      <c r="E68" s="68">
        <f>SUMIFS('실거래_분석집계원자료'!$E$7:$E$2839,'실거래_분석집계원자료'!$A$7:$A$2839,B68,'실거래_분석집계원자료'!$D$7:$D$2839,A68)</f>
        <v>221</v>
      </c>
      <c r="F68" s="79">
        <f>IF(SUMIFS('실거래_전체추이'!$D$7:$D$18,'실거래_전체추이'!$A$7:$A$18,B68)=0,0,E68/SUMIFS('실거래_전체추이'!$D$7:$D$18,'실거래_전체추이'!$A$7:$A$18,B68))</f>
        <v>0.0442</v>
      </c>
      <c r="G68" s="70">
        <f>IF(E67=0,0,E68/E67-1)</f>
        <v>0.20765027322404372</v>
      </c>
      <c r="H68" s="71" t="str">
        <v/>
      </c>
    </row>
    <row r="69">
      <c r="A69" s="66" t="str">
        <v>오피스텔 전월세</v>
      </c>
      <c r="B69" s="66" t="str">
        <v>2025-10</v>
      </c>
      <c r="C69" s="66" t="str">
        <v>비교 반영</v>
      </c>
      <c r="D69" s="66" t="str">
        <v>그 외 비교 반영월</v>
      </c>
      <c r="E69" s="68">
        <f>SUMIFS('실거래_분석집계원자료'!$E$7:$E$2839,'실거래_분석집계원자료'!$A$7:$A$2839,B69,'실거래_분석집계원자료'!$D$7:$D$2839,A69)</f>
        <v>185</v>
      </c>
      <c r="F69" s="79">
        <f>IF(SUMIFS('실거래_전체추이'!$D$7:$D$18,'실거래_전체추이'!$A$7:$A$18,B69)=0,0,E69/SUMIFS('실거래_전체추이'!$D$7:$D$18,'실거래_전체추이'!$A$7:$A$18,B69))</f>
        <v>0.04643574297188755</v>
      </c>
      <c r="G69" s="70">
        <f>IF(E68=0,0,E69/E68-1)</f>
        <v>-0.16289592760180993</v>
      </c>
      <c r="H69" s="71">
        <f>AVERAGE(E67:E69)</f>
        <v>196.33333333333334</v>
      </c>
    </row>
    <row r="70">
      <c r="A70" s="66" t="str">
        <v>오피스텔 전월세</v>
      </c>
      <c r="B70" s="66" t="str">
        <v>2025-11</v>
      </c>
      <c r="C70" s="66" t="str">
        <v>비교 반영</v>
      </c>
      <c r="D70" s="66" t="str">
        <v>그 외 비교 반영월</v>
      </c>
      <c r="E70" s="68">
        <f>SUMIFS('실거래_분석집계원자료'!$E$7:$E$2839,'실거래_분석집계원자료'!$A$7:$A$2839,B70,'실거래_분석집계원자료'!$D$7:$D$2839,A70)</f>
        <v>222</v>
      </c>
      <c r="F70" s="79">
        <f>IF(SUMIFS('실거래_전체추이'!$D$7:$D$18,'실거래_전체추이'!$A$7:$A$18,B70)=0,0,E70/SUMIFS('실거래_전체추이'!$D$7:$D$18,'실거래_전체추이'!$A$7:$A$18,B70))</f>
        <v>0.04841875681570338</v>
      </c>
      <c r="G70" s="70">
        <f>IF(E69=0,0,E70/E69-1)</f>
        <v>0.19999999999999996</v>
      </c>
      <c r="H70" s="71">
        <f>AVERAGE(E68:E70)</f>
        <v>209.33333333333334</v>
      </c>
    </row>
    <row r="71">
      <c r="A71" s="66" t="str">
        <v>오피스텔 전월세</v>
      </c>
      <c r="B71" s="66" t="str">
        <v>2025-12</v>
      </c>
      <c r="C71" s="66" t="str">
        <v>비교 반영</v>
      </c>
      <c r="D71" s="66" t="str">
        <v>그 외 비교 반영월</v>
      </c>
      <c r="E71" s="68">
        <f>SUMIFS('실거래_분석집계원자료'!$E$7:$E$2839,'실거래_분석집계원자료'!$A$7:$A$2839,B71,'실거래_분석집계원자료'!$D$7:$D$2839,A71)</f>
        <v>227</v>
      </c>
      <c r="F71" s="79">
        <f>IF(SUMIFS('실거래_전체추이'!$D$7:$D$18,'실거래_전체추이'!$A$7:$A$18,B71)=0,0,E71/SUMIFS('실거래_전체추이'!$D$7:$D$18,'실거래_전체추이'!$A$7:$A$18,B71))</f>
        <v>0.0539833531510107</v>
      </c>
      <c r="G71" s="70">
        <f>IF(E70=0,0,E71/E70-1)</f>
        <v>0.022522522522522515</v>
      </c>
      <c r="H71" s="71">
        <f>AVERAGE(E69:E71)</f>
        <v>211.33333333333334</v>
      </c>
    </row>
    <row r="72">
      <c r="A72" s="66" t="str">
        <v>오피스텔 전월세</v>
      </c>
      <c r="B72" s="66" t="str">
        <v>2026-01</v>
      </c>
      <c r="C72" s="66" t="str">
        <v>비교 반영</v>
      </c>
      <c r="D72" s="66" t="str">
        <v>직전 비교기간</v>
      </c>
      <c r="E72" s="68">
        <f>SUMIFS('실거래_분석집계원자료'!$E$7:$E$2839,'실거래_분석집계원자료'!$A$7:$A$2839,B72,'실거래_분석집계원자료'!$D$7:$D$2839,A72)</f>
        <v>361</v>
      </c>
      <c r="F72" s="79">
        <f>IF(SUMIFS('실거래_전체추이'!$D$7:$D$18,'실거래_전체추이'!$A$7:$A$18,B72)=0,0,E72/SUMIFS('실거래_전체추이'!$D$7:$D$18,'실거래_전체추이'!$A$7:$A$18,B72))</f>
        <v>0.08520179372197309</v>
      </c>
      <c r="G72" s="70">
        <f>IF(E71=0,0,E72/E71-1)</f>
        <v>0.5903083700440528</v>
      </c>
      <c r="H72" s="71">
        <f>AVERAGE(E70:E72)</f>
        <v>270</v>
      </c>
    </row>
    <row r="73">
      <c r="A73" s="66" t="str">
        <v>오피스텔 전월세</v>
      </c>
      <c r="B73" s="66" t="str">
        <v>2026-02</v>
      </c>
      <c r="C73" s="66" t="str">
        <v>비교 반영</v>
      </c>
      <c r="D73" s="66" t="str">
        <v>직전 비교기간</v>
      </c>
      <c r="E73" s="68">
        <f>SUMIFS('실거래_분석집계원자료'!$E$7:$E$2839,'실거래_분석집계원자료'!$A$7:$A$2839,B73,'실거래_분석집계원자료'!$D$7:$D$2839,A73)</f>
        <v>274</v>
      </c>
      <c r="F73" s="79">
        <f>IF(SUMIFS('실거래_전체추이'!$D$7:$D$18,'실거래_전체추이'!$A$7:$A$18,B73)=0,0,E73/SUMIFS('실거래_전체추이'!$D$7:$D$18,'실거래_전체추이'!$A$7:$A$18,B73))</f>
        <v>0.07995331193463671</v>
      </c>
      <c r="G73" s="70">
        <f>IF(E72=0,0,E73/E72-1)</f>
        <v>-0.24099722991689754</v>
      </c>
      <c r="H73" s="71">
        <f>AVERAGE(E71:E73)</f>
        <v>287.3333333333333</v>
      </c>
    </row>
    <row r="74">
      <c r="A74" s="66" t="str">
        <v>오피스텔 전월세</v>
      </c>
      <c r="B74" s="66" t="str">
        <v>2026-03</v>
      </c>
      <c r="C74" s="66" t="str">
        <v>비교 반영</v>
      </c>
      <c r="D74" s="66" t="str">
        <v>직전 비교기간</v>
      </c>
      <c r="E74" s="68">
        <f>SUMIFS('실거래_분석집계원자료'!$E$7:$E$2839,'실거래_분석집계원자료'!$A$7:$A$2839,B74,'실거래_분석집계원자료'!$D$7:$D$2839,A74)</f>
        <v>271</v>
      </c>
      <c r="F74" s="79">
        <f>IF(SUMIFS('실거래_전체추이'!$D$7:$D$18,'실거래_전체추이'!$A$7:$A$18,B74)=0,0,E74/SUMIFS('실거래_전체추이'!$D$7:$D$18,'실거래_전체추이'!$A$7:$A$18,B74))</f>
        <v>0.067783891945973</v>
      </c>
      <c r="G74" s="70">
        <f>IF(E73=0,0,E74/E73-1)</f>
        <v>-0.010948905109489093</v>
      </c>
      <c r="H74" s="71">
        <f>AVERAGE(E72:E74)</f>
        <v>302</v>
      </c>
    </row>
    <row r="75">
      <c r="A75" s="66" t="str">
        <v>오피스텔 전월세</v>
      </c>
      <c r="B75" s="66" t="str">
        <v>2026-04</v>
      </c>
      <c r="C75" s="66" t="str">
        <v>비교 반영</v>
      </c>
      <c r="D75" s="66" t="str">
        <v>최근 비교기간</v>
      </c>
      <c r="E75" s="68">
        <f>SUMIFS('실거래_분석집계원자료'!$E$7:$E$2839,'실거래_분석집계원자료'!$A$7:$A$2839,B75,'실거래_분석집계원자료'!$D$7:$D$2839,A75)</f>
        <v>254</v>
      </c>
      <c r="F75" s="79">
        <f>IF(SUMIFS('실거래_전체추이'!$D$7:$D$18,'실거래_전체추이'!$A$7:$A$18,B75)=0,0,E75/SUMIFS('실거래_전체추이'!$D$7:$D$18,'실거래_전체추이'!$A$7:$A$18,B75))</f>
        <v>0.06685969992103186</v>
      </c>
      <c r="G75" s="70">
        <f>IF(E74=0,0,E75/E74-1)</f>
        <v>-0.0627306273062731</v>
      </c>
      <c r="H75" s="71">
        <f>AVERAGE(E73:E75)</f>
        <v>266.3333333333333</v>
      </c>
    </row>
    <row r="76">
      <c r="A76" s="66" t="str">
        <v>오피스텔 전월세</v>
      </c>
      <c r="B76" s="66" t="str">
        <v>2026-05</v>
      </c>
      <c r="C76" s="66" t="str">
        <v>비교 반영</v>
      </c>
      <c r="D76" s="66" t="str">
        <v>최근 비교기간</v>
      </c>
      <c r="E76" s="68">
        <f>SUMIFS('실거래_분석집계원자료'!$E$7:$E$2839,'실거래_분석집계원자료'!$A$7:$A$2839,B76,'실거래_분석집계원자료'!$D$7:$D$2839,A76)</f>
        <v>197</v>
      </c>
      <c r="F76" s="79">
        <f>IF(SUMIFS('실거래_전체추이'!$D$7:$D$18,'실거래_전체추이'!$A$7:$A$18,B76)=0,0,E76/SUMIFS('실거래_전체추이'!$D$7:$D$18,'실거래_전체추이'!$A$7:$A$18,B76))</f>
        <v>0.034416491963661776</v>
      </c>
      <c r="G76" s="70">
        <f>IF(E75=0,0,E76/E75-1)</f>
        <v>-0.22440944881889768</v>
      </c>
      <c r="H76" s="71">
        <f>AVERAGE(E74:E76)</f>
        <v>240.66666666666666</v>
      </c>
    </row>
    <row r="77">
      <c r="A77" s="66" t="str">
        <v>오피스텔 전월세</v>
      </c>
      <c r="B77" s="66" t="str">
        <v>2026-06</v>
      </c>
      <c r="C77" s="66" t="str">
        <v>비교 반영</v>
      </c>
      <c r="D77" s="66" t="str">
        <v>최근 비교기간</v>
      </c>
      <c r="E77" s="68">
        <f>SUMIFS('실거래_분석집계원자료'!$E$7:$E$2839,'실거래_분석집계원자료'!$A$7:$A$2839,B77,'실거래_분석집계원자료'!$D$7:$D$2839,A77)</f>
        <v>178</v>
      </c>
      <c r="F77" s="79">
        <f>IF(SUMIFS('실거래_전체추이'!$D$7:$D$18,'실거래_전체추이'!$A$7:$A$18,B77)=0,0,E77/SUMIFS('실거래_전체추이'!$D$7:$D$18,'실거래_전체추이'!$A$7:$A$18,B77))</f>
        <v>0.041280148423005564</v>
      </c>
      <c r="G77" s="70">
        <f>IF(E76=0,0,E77/E76-1)</f>
        <v>-0.09644670050761417</v>
      </c>
      <c r="H77" s="71">
        <f>AVERAGE(E75:E77)</f>
        <v>209.66666666666666</v>
      </c>
    </row>
    <row r="78">
      <c r="A78" s="72" t="str">
        <v>오피스텔 전월세</v>
      </c>
      <c r="B78" s="72" t="str">
        <v>2026-07</v>
      </c>
      <c r="C78" s="72" t="str">
        <v>집계 중</v>
      </c>
      <c r="D78" s="72" t="str">
        <v>집계 중 월</v>
      </c>
      <c r="E78" s="74">
        <f>SUMIFS('실거래_분석집계원자료'!$E$7:$E$2839,'실거래_분석집계원자료'!$A$7:$A$2839,B78,'실거래_분석집계원자료'!$D$7:$D$2839,A78)</f>
        <v>161</v>
      </c>
      <c r="F78" s="85">
        <f>IF(SUMIFS('실거래_전체추이'!$D$7:$D$18,'실거래_전체추이'!$A$7:$A$18,B78)=0,0,E78/SUMIFS('실거래_전체추이'!$D$7:$D$18,'실거래_전체추이'!$A$7:$A$18,B78))</f>
        <v>0.044946957007258516</v>
      </c>
      <c r="G78" s="76">
        <f>IF(E77=0,0,E78/E77-1)</f>
        <v>-0.0955056179775281</v>
      </c>
      <c r="H78" s="77">
        <f>AVERAGE(E76:E78)</f>
        <v>178.66666666666666</v>
      </c>
    </row>
    <row r="79">
      <c r="A79" s="66" t="str">
        <v>분양권</v>
      </c>
      <c r="B79" s="66" t="str">
        <v>2025-08</v>
      </c>
      <c r="C79" s="66" t="str">
        <v>비교 반영</v>
      </c>
      <c r="D79" s="66" t="str">
        <v>그 외 비교 반영월</v>
      </c>
      <c r="E79" s="68">
        <f>SUMIFS('실거래_분석집계원자료'!$E$7:$E$2839,'실거래_분석집계원자료'!$A$7:$A$2839,B79,'실거래_분석집계원자료'!$D$7:$D$2839,A79)</f>
        <v>7</v>
      </c>
      <c r="F79" s="79">
        <f>IF(SUMIFS('실거래_전체추이'!$D$7:$D$18,'실거래_전체추이'!$A$7:$A$18,B79)=0,0,E79/SUMIFS('실거래_전체추이'!$D$7:$D$18,'실거래_전체추이'!$A$7:$A$18,B79))</f>
        <v>0.002208898706216472</v>
      </c>
      <c r="G79" s="70" t="str">
        <v/>
      </c>
      <c r="H79" s="71" t="str">
        <v/>
      </c>
    </row>
    <row r="80">
      <c r="A80" s="66" t="str">
        <v>분양권</v>
      </c>
      <c r="B80" s="66" t="str">
        <v>2025-09</v>
      </c>
      <c r="C80" s="66" t="str">
        <v>비교 반영</v>
      </c>
      <c r="D80" s="66" t="str">
        <v>그 외 비교 반영월</v>
      </c>
      <c r="E80" s="68">
        <f>SUMIFS('실거래_분석집계원자료'!$E$7:$E$2839,'실거래_분석집계원자료'!$A$7:$A$2839,B80,'실거래_분석집계원자료'!$D$7:$D$2839,A80)</f>
        <v>9</v>
      </c>
      <c r="F80" s="79">
        <f>IF(SUMIFS('실거래_전체추이'!$D$7:$D$18,'실거래_전체추이'!$A$7:$A$18,B80)=0,0,E80/SUMIFS('실거래_전체추이'!$D$7:$D$18,'실거래_전체추이'!$A$7:$A$18,B80))</f>
        <v>0.0018</v>
      </c>
      <c r="G80" s="70">
        <f>IF(E79=0,0,E80/E79-1)</f>
        <v>0.2857142857142858</v>
      </c>
      <c r="H80" s="71" t="str">
        <v/>
      </c>
    </row>
    <row r="81">
      <c r="A81" s="66" t="str">
        <v>분양권</v>
      </c>
      <c r="B81" s="66" t="str">
        <v>2025-10</v>
      </c>
      <c r="C81" s="66" t="str">
        <v>비교 반영</v>
      </c>
      <c r="D81" s="66" t="str">
        <v>그 외 비교 반영월</v>
      </c>
      <c r="E81" s="68">
        <f>SUMIFS('실거래_분석집계원자료'!$E$7:$E$2839,'실거래_분석집계원자료'!$A$7:$A$2839,B81,'실거래_분석집계원자료'!$D$7:$D$2839,A81)</f>
        <v>6</v>
      </c>
      <c r="F81" s="79">
        <f>IF(SUMIFS('실거래_전체추이'!$D$7:$D$18,'실거래_전체추이'!$A$7:$A$18,B81)=0,0,E81/SUMIFS('실거래_전체추이'!$D$7:$D$18,'실거래_전체추이'!$A$7:$A$18,B81))</f>
        <v>0.0015060240963855422</v>
      </c>
      <c r="G81" s="70">
        <f>IF(E80=0,0,E81/E80-1)</f>
        <v>-0.33333333333333337</v>
      </c>
      <c r="H81" s="71">
        <f>AVERAGE(E79:E81)</f>
        <v>7.333333333333333</v>
      </c>
    </row>
    <row r="82">
      <c r="A82" s="66" t="str">
        <v>분양권</v>
      </c>
      <c r="B82" s="66" t="str">
        <v>2025-11</v>
      </c>
      <c r="C82" s="66" t="str">
        <v>비교 반영</v>
      </c>
      <c r="D82" s="66" t="str">
        <v>그 외 비교 반영월</v>
      </c>
      <c r="E82" s="68">
        <f>SUMIFS('실거래_분석집계원자료'!$E$7:$E$2839,'실거래_분석집계원자료'!$A$7:$A$2839,B82,'실거래_분석집계원자료'!$D$7:$D$2839,A82)</f>
        <v>6</v>
      </c>
      <c r="F82" s="79">
        <f>IF(SUMIFS('실거래_전체추이'!$D$7:$D$18,'실거래_전체추이'!$A$7:$A$18,B82)=0,0,E82/SUMIFS('실거래_전체추이'!$D$7:$D$18,'실거래_전체추이'!$A$7:$A$18,B82))</f>
        <v>0.0013086150490730644</v>
      </c>
      <c r="G82" s="70">
        <f>IF(E81=0,0,E82/E81-1)</f>
        <v>0</v>
      </c>
      <c r="H82" s="71">
        <f>AVERAGE(E80:E82)</f>
        <v>7</v>
      </c>
    </row>
    <row r="83">
      <c r="A83" s="66" t="str">
        <v>분양권</v>
      </c>
      <c r="B83" s="66" t="str">
        <v>2025-12</v>
      </c>
      <c r="C83" s="66" t="str">
        <v>비교 반영</v>
      </c>
      <c r="D83" s="66" t="str">
        <v>그 외 비교 반영월</v>
      </c>
      <c r="E83" s="68">
        <f>SUMIFS('실거래_분석집계원자료'!$E$7:$E$2839,'실거래_분석집계원자료'!$A$7:$A$2839,B83,'실거래_분석집계원자료'!$D$7:$D$2839,A83)</f>
        <v>5</v>
      </c>
      <c r="F83" s="79">
        <f>IF(SUMIFS('실거래_전체추이'!$D$7:$D$18,'실거래_전체추이'!$A$7:$A$18,B83)=0,0,E83/SUMIFS('실거래_전체추이'!$D$7:$D$18,'실거래_전체추이'!$A$7:$A$18,B83))</f>
        <v>0.0011890606420927466</v>
      </c>
      <c r="G83" s="70">
        <f>IF(E82=0,0,E83/E82-1)</f>
        <v>-0.16666666666666663</v>
      </c>
      <c r="H83" s="71">
        <f>AVERAGE(E81:E83)</f>
        <v>5.666666666666667</v>
      </c>
    </row>
    <row r="84">
      <c r="A84" s="66" t="str">
        <v>분양권</v>
      </c>
      <c r="B84" s="66" t="str">
        <v>2026-01</v>
      </c>
      <c r="C84" s="66" t="str">
        <v>비교 반영</v>
      </c>
      <c r="D84" s="66" t="str">
        <v>직전 비교기간</v>
      </c>
      <c r="E84" s="68">
        <f>SUMIFS('실거래_분석집계원자료'!$E$7:$E$2839,'실거래_분석집계원자료'!$A$7:$A$2839,B84,'실거래_분석집계원자료'!$D$7:$D$2839,A84)</f>
        <v>7</v>
      </c>
      <c r="F84" s="79">
        <f>IF(SUMIFS('실거래_전체추이'!$D$7:$D$18,'실거래_전체추이'!$A$7:$A$18,B84)=0,0,E84/SUMIFS('실거래_전체추이'!$D$7:$D$18,'실거래_전체추이'!$A$7:$A$18,B84))</f>
        <v>0.0016521123436393675</v>
      </c>
      <c r="G84" s="70">
        <f>IF(E83=0,0,E84/E83-1)</f>
        <v>0.3999999999999999</v>
      </c>
      <c r="H84" s="71">
        <f>AVERAGE(E82:E84)</f>
        <v>6</v>
      </c>
    </row>
    <row r="85">
      <c r="A85" s="66" t="str">
        <v>분양권</v>
      </c>
      <c r="B85" s="66" t="str">
        <v>2026-02</v>
      </c>
      <c r="C85" s="66" t="str">
        <v>비교 반영</v>
      </c>
      <c r="D85" s="66" t="str">
        <v>직전 비교기간</v>
      </c>
      <c r="E85" s="68">
        <f>SUMIFS('실거래_분석집계원자료'!$E$7:$E$2839,'실거래_분석집계원자료'!$A$7:$A$2839,B85,'실거래_분석집계원자료'!$D$7:$D$2839,A85)</f>
        <v>5</v>
      </c>
      <c r="F85" s="79">
        <f>IF(SUMIFS('실거래_전체추이'!$D$7:$D$18,'실거래_전체추이'!$A$7:$A$18,B85)=0,0,E85/SUMIFS('실거래_전체추이'!$D$7:$D$18,'실거래_전체추이'!$A$7:$A$18,B85))</f>
        <v>0.0014590020426028597</v>
      </c>
      <c r="G85" s="70">
        <f>IF(E84=0,0,E85/E84-1)</f>
        <v>-0.2857142857142857</v>
      </c>
      <c r="H85" s="71">
        <f>AVERAGE(E83:E85)</f>
        <v>5.666666666666667</v>
      </c>
    </row>
    <row r="86">
      <c r="A86" s="66" t="str">
        <v>분양권</v>
      </c>
      <c r="B86" s="66" t="str">
        <v>2026-03</v>
      </c>
      <c r="C86" s="66" t="str">
        <v>비교 반영</v>
      </c>
      <c r="D86" s="66" t="str">
        <v>직전 비교기간</v>
      </c>
      <c r="E86" s="68">
        <f>SUMIFS('실거래_분석집계원자료'!$E$7:$E$2839,'실거래_분석집계원자료'!$A$7:$A$2839,B86,'실거래_분석집계원자료'!$D$7:$D$2839,A86)</f>
        <v>3</v>
      </c>
      <c r="F86" s="79">
        <f>IF(SUMIFS('실거래_전체추이'!$D$7:$D$18,'실거래_전체추이'!$A$7:$A$18,B86)=0,0,E86/SUMIFS('실거래_전체추이'!$D$7:$D$18,'실거래_전체추이'!$A$7:$A$18,B86))</f>
        <v>0.0007503751875937969</v>
      </c>
      <c r="G86" s="70">
        <f>IF(E85=0,0,E86/E85-1)</f>
        <v>-0.4</v>
      </c>
      <c r="H86" s="71">
        <f>AVERAGE(E84:E86)</f>
        <v>5</v>
      </c>
    </row>
    <row r="87">
      <c r="A87" s="66" t="str">
        <v>분양권</v>
      </c>
      <c r="B87" s="66" t="str">
        <v>2026-04</v>
      </c>
      <c r="C87" s="66" t="str">
        <v>비교 반영</v>
      </c>
      <c r="D87" s="66" t="str">
        <v>최근 비교기간</v>
      </c>
      <c r="E87" s="68">
        <f>SUMIFS('실거래_분석집계원자료'!$E$7:$E$2839,'실거래_분석집계원자료'!$A$7:$A$2839,B87,'실거래_분석집계원자료'!$D$7:$D$2839,A87)</f>
        <v>7</v>
      </c>
      <c r="F87" s="79">
        <f>IF(SUMIFS('실거래_전체추이'!$D$7:$D$18,'실거래_전체추이'!$A$7:$A$18,B87)=0,0,E87/SUMIFS('실거래_전체추이'!$D$7:$D$18,'실거래_전체추이'!$A$7:$A$18,B87))</f>
        <v>0.0018425901553040273</v>
      </c>
      <c r="G87" s="70">
        <f>IF(E86=0,0,E87/E86-1)</f>
        <v>1.3333333333333335</v>
      </c>
      <c r="H87" s="71">
        <f>AVERAGE(E85:E87)</f>
        <v>5</v>
      </c>
    </row>
    <row r="88">
      <c r="A88" s="66" t="str">
        <v>분양권</v>
      </c>
      <c r="B88" s="66" t="str">
        <v>2026-05</v>
      </c>
      <c r="C88" s="66" t="str">
        <v>비교 반영</v>
      </c>
      <c r="D88" s="66" t="str">
        <v>최근 비교기간</v>
      </c>
      <c r="E88" s="68">
        <f>SUMIFS('실거래_분석집계원자료'!$E$7:$E$2839,'실거래_분석집계원자료'!$A$7:$A$2839,B88,'실거래_분석집계원자료'!$D$7:$D$2839,A88)</f>
        <v>9</v>
      </c>
      <c r="F88" s="79">
        <f>IF(SUMIFS('실거래_전체추이'!$D$7:$D$18,'실거래_전체추이'!$A$7:$A$18,B88)=0,0,E88/SUMIFS('실거래_전체추이'!$D$7:$D$18,'실거래_전체추이'!$A$7:$A$18,B88))</f>
        <v>0.0015723270440251573</v>
      </c>
      <c r="G88" s="70">
        <f>IF(E87=0,0,E88/E87-1)</f>
        <v>0.2857142857142858</v>
      </c>
      <c r="H88" s="71">
        <f>AVERAGE(E86:E88)</f>
        <v>6.333333333333333</v>
      </c>
    </row>
    <row r="89">
      <c r="A89" s="66" t="str">
        <v>분양권</v>
      </c>
      <c r="B89" s="66" t="str">
        <v>2026-06</v>
      </c>
      <c r="C89" s="66" t="str">
        <v>비교 반영</v>
      </c>
      <c r="D89" s="66" t="str">
        <v>최근 비교기간</v>
      </c>
      <c r="E89" s="68">
        <f>SUMIFS('실거래_분석집계원자료'!$E$7:$E$2839,'실거래_분석집계원자료'!$A$7:$A$2839,B89,'실거래_분석집계원자료'!$D$7:$D$2839,A89)</f>
        <v>8</v>
      </c>
      <c r="F89" s="79">
        <f>IF(SUMIFS('실거래_전체추이'!$D$7:$D$18,'실거래_전체추이'!$A$7:$A$18,B89)=0,0,E89/SUMIFS('실거래_전체추이'!$D$7:$D$18,'실거래_전체추이'!$A$7:$A$18,B89))</f>
        <v>0.0018552875695732839</v>
      </c>
      <c r="G89" s="70">
        <f>IF(E88=0,0,E89/E88-1)</f>
        <v>-0.11111111111111116</v>
      </c>
      <c r="H89" s="71">
        <f>AVERAGE(E87:E89)</f>
        <v>8</v>
      </c>
    </row>
    <row r="90">
      <c r="A90" s="72" t="str">
        <v>분양권</v>
      </c>
      <c r="B90" s="72" t="str">
        <v>2026-07</v>
      </c>
      <c r="C90" s="72" t="str">
        <v>집계 중</v>
      </c>
      <c r="D90" s="72" t="str">
        <v>집계 중 월</v>
      </c>
      <c r="E90" s="74">
        <f>SUMIFS('실거래_분석집계원자료'!$E$7:$E$2839,'실거래_분석집계원자료'!$A$7:$A$2839,B90,'실거래_분석집계원자료'!$D$7:$D$2839,A90)</f>
        <v>10</v>
      </c>
      <c r="F90" s="85">
        <f>IF(SUMIFS('실거래_전체추이'!$D$7:$D$18,'실거래_전체추이'!$A$7:$A$18,B90)=0,0,E90/SUMIFS('실거래_전체추이'!$D$7:$D$18,'실거래_전체추이'!$A$7:$A$18,B90))</f>
        <v>0.0027917364600781687</v>
      </c>
      <c r="G90" s="76">
        <f>IF(E89=0,0,E90/E89-1)</f>
        <v>0.25</v>
      </c>
      <c r="H90" s="77">
        <f>AVERAGE(E88:E90)</f>
        <v>9</v>
      </c>
    </row>
    <row r="91">
      <c r="A91" s="66" t="str">
        <v>토지</v>
      </c>
      <c r="B91" s="66" t="str">
        <v>2025-08</v>
      </c>
      <c r="C91" s="66" t="str">
        <v>비교 반영</v>
      </c>
      <c r="D91" s="66" t="str">
        <v>그 외 비교 반영월</v>
      </c>
      <c r="E91" s="68">
        <f>SUMIFS('실거래_분석집계원자료'!$E$7:$E$2839,'실거래_분석집계원자료'!$A$7:$A$2839,B91,'실거래_분석집계원자료'!$D$7:$D$2839,A91)</f>
        <v>209</v>
      </c>
      <c r="F91" s="79">
        <f>IF(SUMIFS('실거래_전체추이'!$D$7:$D$18,'실거래_전체추이'!$A$7:$A$18,B91)=0,0,E91/SUMIFS('실거래_전체추이'!$D$7:$D$18,'실거래_전체추이'!$A$7:$A$18,B91))</f>
        <v>0.06595140422846324</v>
      </c>
      <c r="G91" s="70" t="str">
        <v/>
      </c>
      <c r="H91" s="71" t="str">
        <v/>
      </c>
    </row>
    <row r="92">
      <c r="A92" s="66" t="str">
        <v>토지</v>
      </c>
      <c r="B92" s="66" t="str">
        <v>2025-09</v>
      </c>
      <c r="C92" s="66" t="str">
        <v>비교 반영</v>
      </c>
      <c r="D92" s="66" t="str">
        <v>그 외 비교 반영월</v>
      </c>
      <c r="E92" s="68">
        <f>SUMIFS('실거래_분석집계원자료'!$E$7:$E$2839,'실거래_분석집계원자료'!$A$7:$A$2839,B92,'실거래_분석집계원자료'!$D$7:$D$2839,A92)</f>
        <v>296</v>
      </c>
      <c r="F92" s="79">
        <f>IF(SUMIFS('실거래_전체추이'!$D$7:$D$18,'실거래_전체추이'!$A$7:$A$18,B92)=0,0,E92/SUMIFS('실거래_전체추이'!$D$7:$D$18,'실거래_전체추이'!$A$7:$A$18,B92))</f>
        <v>0.0592</v>
      </c>
      <c r="G92" s="70">
        <f>IF(E91=0,0,E92/E91-1)</f>
        <v>0.4162679425837321</v>
      </c>
      <c r="H92" s="71" t="str">
        <v/>
      </c>
    </row>
    <row r="93">
      <c r="A93" s="66" t="str">
        <v>토지</v>
      </c>
      <c r="B93" s="66" t="str">
        <v>2025-10</v>
      </c>
      <c r="C93" s="66" t="str">
        <v>비교 반영</v>
      </c>
      <c r="D93" s="66" t="str">
        <v>그 외 비교 반영월</v>
      </c>
      <c r="E93" s="68">
        <f>SUMIFS('실거래_분석집계원자료'!$E$7:$E$2839,'실거래_분석집계원자료'!$A$7:$A$2839,B93,'실거래_분석집계원자료'!$D$7:$D$2839,A93)</f>
        <v>199</v>
      </c>
      <c r="F93" s="79">
        <f>IF(SUMIFS('실거래_전체추이'!$D$7:$D$18,'실거래_전체추이'!$A$7:$A$18,B93)=0,0,E93/SUMIFS('실거래_전체추이'!$D$7:$D$18,'실거래_전체추이'!$A$7:$A$18,B93))</f>
        <v>0.049949799196787145</v>
      </c>
      <c r="G93" s="70">
        <f>IF(E92=0,0,E93/E92-1)</f>
        <v>-0.32770270270270274</v>
      </c>
      <c r="H93" s="71">
        <f>AVERAGE(E91:E93)</f>
        <v>234.66666666666666</v>
      </c>
    </row>
    <row r="94">
      <c r="A94" s="66" t="str">
        <v>토지</v>
      </c>
      <c r="B94" s="66" t="str">
        <v>2025-11</v>
      </c>
      <c r="C94" s="66" t="str">
        <v>비교 반영</v>
      </c>
      <c r="D94" s="66" t="str">
        <v>그 외 비교 반영월</v>
      </c>
      <c r="E94" s="68">
        <f>SUMIFS('실거래_분석집계원자료'!$E$7:$E$2839,'실거래_분석집계원자료'!$A$7:$A$2839,B94,'실거래_분석집계원자료'!$D$7:$D$2839,A94)</f>
        <v>236</v>
      </c>
      <c r="F94" s="79">
        <f>IF(SUMIFS('실거래_전체추이'!$D$7:$D$18,'실거래_전체추이'!$A$7:$A$18,B94)=0,0,E94/SUMIFS('실거래_전체추이'!$D$7:$D$18,'실거래_전체추이'!$A$7:$A$18,B94))</f>
        <v>0.051472191930207196</v>
      </c>
      <c r="G94" s="70">
        <f>IF(E93=0,0,E94/E93-1)</f>
        <v>0.18592964824120606</v>
      </c>
      <c r="H94" s="71">
        <f>AVERAGE(E92:E94)</f>
        <v>243.66666666666666</v>
      </c>
    </row>
    <row r="95">
      <c r="A95" s="66" t="str">
        <v>토지</v>
      </c>
      <c r="B95" s="66" t="str">
        <v>2025-12</v>
      </c>
      <c r="C95" s="66" t="str">
        <v>비교 반영</v>
      </c>
      <c r="D95" s="66" t="str">
        <v>그 외 비교 반영월</v>
      </c>
      <c r="E95" s="68">
        <f>SUMIFS('실거래_분석집계원자료'!$E$7:$E$2839,'실거래_분석집계원자료'!$A$7:$A$2839,B95,'실거래_분석집계원자료'!$D$7:$D$2839,A95)</f>
        <v>303</v>
      </c>
      <c r="F95" s="79">
        <f>IF(SUMIFS('실거래_전체추이'!$D$7:$D$18,'실거래_전체추이'!$A$7:$A$18,B95)=0,0,E95/SUMIFS('실거래_전체추이'!$D$7:$D$18,'실거래_전체추이'!$A$7:$A$18,B95))</f>
        <v>0.07205707491082045</v>
      </c>
      <c r="G95" s="70">
        <f>IF(E94=0,0,E95/E94-1)</f>
        <v>0.2838983050847457</v>
      </c>
      <c r="H95" s="71">
        <f>AVERAGE(E93:E95)</f>
        <v>246</v>
      </c>
    </row>
    <row r="96">
      <c r="A96" s="66" t="str">
        <v>토지</v>
      </c>
      <c r="B96" s="66" t="str">
        <v>2026-01</v>
      </c>
      <c r="C96" s="66" t="str">
        <v>비교 반영</v>
      </c>
      <c r="D96" s="66" t="str">
        <v>직전 비교기간</v>
      </c>
      <c r="E96" s="68">
        <f>SUMIFS('실거래_분석집계원자료'!$E$7:$E$2839,'실거래_분석집계원자료'!$A$7:$A$2839,B96,'실거래_분석집계원자료'!$D$7:$D$2839,A96)</f>
        <v>352</v>
      </c>
      <c r="F96" s="79">
        <f>IF(SUMIFS('실거래_전체추이'!$D$7:$D$18,'실거래_전체추이'!$A$7:$A$18,B96)=0,0,E96/SUMIFS('실거래_전체추이'!$D$7:$D$18,'실거래_전체추이'!$A$7:$A$18,B96))</f>
        <v>0.08307764928015104</v>
      </c>
      <c r="G96" s="70">
        <f>IF(E95=0,0,E96/E95-1)</f>
        <v>0.16171617161716179</v>
      </c>
      <c r="H96" s="71">
        <f>AVERAGE(E94:E96)</f>
        <v>297</v>
      </c>
    </row>
    <row r="97">
      <c r="A97" s="66" t="str">
        <v>토지</v>
      </c>
      <c r="B97" s="66" t="str">
        <v>2026-02</v>
      </c>
      <c r="C97" s="66" t="str">
        <v>비교 반영</v>
      </c>
      <c r="D97" s="66" t="str">
        <v>직전 비교기간</v>
      </c>
      <c r="E97" s="68">
        <f>SUMIFS('실거래_분석집계원자료'!$E$7:$E$2839,'실거래_분석집계원자료'!$A$7:$A$2839,B97,'실거래_분석집계원자료'!$D$7:$D$2839,A97)</f>
        <v>226</v>
      </c>
      <c r="F97" s="79">
        <f>IF(SUMIFS('실거래_전체추이'!$D$7:$D$18,'실거래_전체추이'!$A$7:$A$18,B97)=0,0,E97/SUMIFS('실거래_전체추이'!$D$7:$D$18,'실거래_전체추이'!$A$7:$A$18,B97))</f>
        <v>0.06594689232564925</v>
      </c>
      <c r="G97" s="70">
        <f>IF(E96=0,0,E97/E96-1)</f>
        <v>-0.3579545454545454</v>
      </c>
      <c r="H97" s="71">
        <f>AVERAGE(E95:E97)</f>
        <v>293.6666666666667</v>
      </c>
    </row>
    <row r="98">
      <c r="A98" s="66" t="str">
        <v>토지</v>
      </c>
      <c r="B98" s="66" t="str">
        <v>2026-03</v>
      </c>
      <c r="C98" s="66" t="str">
        <v>비교 반영</v>
      </c>
      <c r="D98" s="66" t="str">
        <v>직전 비교기간</v>
      </c>
      <c r="E98" s="68">
        <f>SUMIFS('실거래_분석집계원자료'!$E$7:$E$2839,'실거래_분석집계원자료'!$A$7:$A$2839,B98,'실거래_분석집계원자료'!$D$7:$D$2839,A98)</f>
        <v>212</v>
      </c>
      <c r="F98" s="79">
        <f>IF(SUMIFS('실거래_전체추이'!$D$7:$D$18,'실거래_전체추이'!$A$7:$A$18,B98)=0,0,E98/SUMIFS('실거래_전체추이'!$D$7:$D$18,'실거래_전체추이'!$A$7:$A$18,B98))</f>
        <v>0.05302651325662831</v>
      </c>
      <c r="G98" s="70">
        <f>IF(E97=0,0,E98/E97-1)</f>
        <v>-0.06194690265486724</v>
      </c>
      <c r="H98" s="71">
        <f>AVERAGE(E96:E98)</f>
        <v>263.3333333333333</v>
      </c>
    </row>
    <row r="99">
      <c r="A99" s="66" t="str">
        <v>토지</v>
      </c>
      <c r="B99" s="66" t="str">
        <v>2026-04</v>
      </c>
      <c r="C99" s="66" t="str">
        <v>비교 반영</v>
      </c>
      <c r="D99" s="66" t="str">
        <v>최근 비교기간</v>
      </c>
      <c r="E99" s="68">
        <f>SUMIFS('실거래_분석집계원자료'!$E$7:$E$2839,'실거래_분석집계원자료'!$A$7:$A$2839,B99,'실거래_분석집계원자료'!$D$7:$D$2839,A99)</f>
        <v>326</v>
      </c>
      <c r="F99" s="79">
        <f>IF(SUMIFS('실거래_전체추이'!$D$7:$D$18,'실거래_전체추이'!$A$7:$A$18,B99)=0,0,E99/SUMIFS('실거래_전체추이'!$D$7:$D$18,'실거래_전체추이'!$A$7:$A$18,B99))</f>
        <v>0.08581205580415899</v>
      </c>
      <c r="G99" s="70">
        <f>IF(E98=0,0,E99/E98-1)</f>
        <v>0.5377358490566038</v>
      </c>
      <c r="H99" s="71">
        <f>AVERAGE(E97:E99)</f>
        <v>254.66666666666666</v>
      </c>
    </row>
    <row r="100">
      <c r="A100" s="66" t="str">
        <v>토지</v>
      </c>
      <c r="B100" s="66" t="str">
        <v>2026-05</v>
      </c>
      <c r="C100" s="66" t="str">
        <v>비교 반영</v>
      </c>
      <c r="D100" s="66" t="str">
        <v>최근 비교기간</v>
      </c>
      <c r="E100" s="68">
        <f>SUMIFS('실거래_분석집계원자료'!$E$7:$E$2839,'실거래_분석집계원자료'!$A$7:$A$2839,B100,'실거래_분석집계원자료'!$D$7:$D$2839,A100)</f>
        <v>180</v>
      </c>
      <c r="F100" s="79">
        <f>IF(SUMIFS('실거래_전체추이'!$D$7:$D$18,'실거래_전체추이'!$A$7:$A$18,B100)=0,0,E100/SUMIFS('실거래_전체추이'!$D$7:$D$18,'실거래_전체추이'!$A$7:$A$18,B100))</f>
        <v>0.031446540880503145</v>
      </c>
      <c r="G100" s="70">
        <f>IF(E99=0,0,E100/E99-1)</f>
        <v>-0.4478527607361963</v>
      </c>
      <c r="H100" s="71">
        <f>AVERAGE(E98:E100)</f>
        <v>239.33333333333334</v>
      </c>
    </row>
    <row r="101">
      <c r="A101" s="66" t="str">
        <v>토지</v>
      </c>
      <c r="B101" s="66" t="str">
        <v>2026-06</v>
      </c>
      <c r="C101" s="66" t="str">
        <v>비교 반영</v>
      </c>
      <c r="D101" s="66" t="str">
        <v>최근 비교기간</v>
      </c>
      <c r="E101" s="68">
        <f>SUMIFS('실거래_분석집계원자료'!$E$7:$E$2839,'실거래_분석집계원자료'!$A$7:$A$2839,B101,'실거래_분석집계원자료'!$D$7:$D$2839,A101)</f>
        <v>321</v>
      </c>
      <c r="F101" s="79">
        <f>IF(SUMIFS('실거래_전체추이'!$D$7:$D$18,'실거래_전체추이'!$A$7:$A$18,B101)=0,0,E101/SUMIFS('실거래_전체추이'!$D$7:$D$18,'실거래_전체추이'!$A$7:$A$18,B101))</f>
        <v>0.07444341372912801</v>
      </c>
      <c r="G101" s="70">
        <f>IF(E100=0,0,E101/E100-1)</f>
        <v>0.7833333333333334</v>
      </c>
      <c r="H101" s="71">
        <f>AVERAGE(E99:E101)</f>
        <v>275.6666666666667</v>
      </c>
    </row>
    <row r="102">
      <c r="A102" s="72" t="str">
        <v>토지</v>
      </c>
      <c r="B102" s="72" t="str">
        <v>2026-07</v>
      </c>
      <c r="C102" s="72" t="str">
        <v>집계 중</v>
      </c>
      <c r="D102" s="72" t="str">
        <v>집계 중 월</v>
      </c>
      <c r="E102" s="74">
        <f>SUMIFS('실거래_분석집계원자료'!$E$7:$E$2839,'실거래_분석집계원자료'!$A$7:$A$2839,B102,'실거래_분석집계원자료'!$D$7:$D$2839,A102)</f>
        <v>174</v>
      </c>
      <c r="F102" s="85">
        <f>IF(SUMIFS('실거래_전체추이'!$D$7:$D$18,'실거래_전체추이'!$A$7:$A$18,B102)=0,0,E102/SUMIFS('실거래_전체추이'!$D$7:$D$18,'실거래_전체추이'!$A$7:$A$18,B102))</f>
        <v>0.048576214405360134</v>
      </c>
      <c r="G102" s="76">
        <f>IF(E101=0,0,E102/E101-1)</f>
        <v>-0.4579439252336449</v>
      </c>
      <c r="H102" s="77">
        <f>AVERAGE(E100:E102)</f>
        <v>225</v>
      </c>
    </row>
    <row r="103">
      <c r="A103" s="66" t="str">
        <v>상가</v>
      </c>
      <c r="B103" s="66" t="str">
        <v>2025-08</v>
      </c>
      <c r="C103" s="66" t="str">
        <v>비교 반영</v>
      </c>
      <c r="D103" s="66" t="str">
        <v>그 외 비교 반영월</v>
      </c>
      <c r="E103" s="68">
        <f>SUMIFS('실거래_분석집계원자료'!$E$7:$E$2839,'실거래_분석집계원자료'!$A$7:$A$2839,B103,'실거래_분석집계원자료'!$D$7:$D$2839,A103)</f>
        <v>22</v>
      </c>
      <c r="F103" s="79">
        <f>IF(SUMIFS('실거래_전체추이'!$D$7:$D$18,'실거래_전체추이'!$A$7:$A$18,B103)=0,0,E103/SUMIFS('실거래_전체추이'!$D$7:$D$18,'실거래_전체추이'!$A$7:$A$18,B103))</f>
        <v>0.006942253076680341</v>
      </c>
      <c r="G103" s="70" t="str">
        <v/>
      </c>
      <c r="H103" s="71" t="str">
        <v/>
      </c>
    </row>
    <row r="104">
      <c r="A104" s="66" t="str">
        <v>상가</v>
      </c>
      <c r="B104" s="66" t="str">
        <v>2025-09</v>
      </c>
      <c r="C104" s="66" t="str">
        <v>비교 반영</v>
      </c>
      <c r="D104" s="66" t="str">
        <v>그 외 비교 반영월</v>
      </c>
      <c r="E104" s="68">
        <f>SUMIFS('실거래_분석집계원자료'!$E$7:$E$2839,'실거래_분석집계원자료'!$A$7:$A$2839,B104,'실거래_분석집계원자료'!$D$7:$D$2839,A104)</f>
        <v>42</v>
      </c>
      <c r="F104" s="79">
        <f>IF(SUMIFS('실거래_전체추이'!$D$7:$D$18,'실거래_전체추이'!$A$7:$A$18,B104)=0,0,E104/SUMIFS('실거래_전체추이'!$D$7:$D$18,'실거래_전체추이'!$A$7:$A$18,B104))</f>
        <v>0.0084</v>
      </c>
      <c r="G104" s="70">
        <f>IF(E103=0,0,E104/E103-1)</f>
        <v>0.9090909090909092</v>
      </c>
      <c r="H104" s="71" t="str">
        <v/>
      </c>
    </row>
    <row r="105">
      <c r="A105" s="66" t="str">
        <v>상가</v>
      </c>
      <c r="B105" s="66" t="str">
        <v>2025-10</v>
      </c>
      <c r="C105" s="66" t="str">
        <v>비교 반영</v>
      </c>
      <c r="D105" s="66" t="str">
        <v>그 외 비교 반영월</v>
      </c>
      <c r="E105" s="68">
        <f>SUMIFS('실거래_분석집계원자료'!$E$7:$E$2839,'실거래_분석집계원자료'!$A$7:$A$2839,B105,'실거래_분석집계원자료'!$D$7:$D$2839,A105)</f>
        <v>45</v>
      </c>
      <c r="F105" s="79">
        <f>IF(SUMIFS('실거래_전체추이'!$D$7:$D$18,'실거래_전체추이'!$A$7:$A$18,B105)=0,0,E105/SUMIFS('실거래_전체추이'!$D$7:$D$18,'실거래_전체추이'!$A$7:$A$18,B105))</f>
        <v>0.011295180722891566</v>
      </c>
      <c r="G105" s="70">
        <f>IF(E104=0,0,E105/E104-1)</f>
        <v>0.0714285714285714</v>
      </c>
      <c r="H105" s="71">
        <f>AVERAGE(E103:E105)</f>
        <v>36.333333333333336</v>
      </c>
    </row>
    <row r="106">
      <c r="A106" s="66" t="str">
        <v>상가</v>
      </c>
      <c r="B106" s="66" t="str">
        <v>2025-11</v>
      </c>
      <c r="C106" s="66" t="str">
        <v>비교 반영</v>
      </c>
      <c r="D106" s="66" t="str">
        <v>그 외 비교 반영월</v>
      </c>
      <c r="E106" s="68">
        <f>SUMIFS('실거래_분석집계원자료'!$E$7:$E$2839,'실거래_분석집계원자료'!$A$7:$A$2839,B106,'실거래_분석집계원자료'!$D$7:$D$2839,A106)</f>
        <v>38</v>
      </c>
      <c r="F106" s="79">
        <f>IF(SUMIFS('실거래_전체추이'!$D$7:$D$18,'실거래_전체추이'!$A$7:$A$18,B106)=0,0,E106/SUMIFS('실거래_전체추이'!$D$7:$D$18,'실거래_전체추이'!$A$7:$A$18,B106))</f>
        <v>0.008287895310796075</v>
      </c>
      <c r="G106" s="70">
        <f>IF(E105=0,0,E106/E105-1)</f>
        <v>-0.15555555555555556</v>
      </c>
      <c r="H106" s="71">
        <f>AVERAGE(E104:E106)</f>
        <v>41.666666666666664</v>
      </c>
    </row>
    <row r="107">
      <c r="A107" s="66" t="str">
        <v>상가</v>
      </c>
      <c r="B107" s="66" t="str">
        <v>2025-12</v>
      </c>
      <c r="C107" s="66" t="str">
        <v>비교 반영</v>
      </c>
      <c r="D107" s="66" t="str">
        <v>그 외 비교 반영월</v>
      </c>
      <c r="E107" s="68">
        <f>SUMIFS('실거래_분석집계원자료'!$E$7:$E$2839,'실거래_분석집계원자료'!$A$7:$A$2839,B107,'실거래_분석집계원자료'!$D$7:$D$2839,A107)</f>
        <v>47</v>
      </c>
      <c r="F107" s="79">
        <f>IF(SUMIFS('실거래_전체추이'!$D$7:$D$18,'실거래_전체추이'!$A$7:$A$18,B107)=0,0,E107/SUMIFS('실거래_전체추이'!$D$7:$D$18,'실거래_전체추이'!$A$7:$A$18,B107))</f>
        <v>0.01117717003567182</v>
      </c>
      <c r="G107" s="70">
        <f>IF(E106=0,0,E107/E106-1)</f>
        <v>0.23684210526315796</v>
      </c>
      <c r="H107" s="71">
        <f>AVERAGE(E105:E107)</f>
        <v>43.333333333333336</v>
      </c>
    </row>
    <row r="108">
      <c r="A108" s="66" t="str">
        <v>상가</v>
      </c>
      <c r="B108" s="66" t="str">
        <v>2026-01</v>
      </c>
      <c r="C108" s="66" t="str">
        <v>비교 반영</v>
      </c>
      <c r="D108" s="66" t="str">
        <v>직전 비교기간</v>
      </c>
      <c r="E108" s="68">
        <f>SUMIFS('실거래_분석집계원자료'!$E$7:$E$2839,'실거래_분석집계원자료'!$A$7:$A$2839,B108,'실거래_분석집계원자료'!$D$7:$D$2839,A108)</f>
        <v>38</v>
      </c>
      <c r="F108" s="79">
        <f>IF(SUMIFS('실거래_전체추이'!$D$7:$D$18,'실거래_전체추이'!$A$7:$A$18,B108)=0,0,E108/SUMIFS('실거래_전체추이'!$D$7:$D$18,'실거래_전체추이'!$A$7:$A$18,B108))</f>
        <v>0.008968609865470852</v>
      </c>
      <c r="G108" s="70">
        <f>IF(E107=0,0,E108/E107-1)</f>
        <v>-0.19148936170212771</v>
      </c>
      <c r="H108" s="71">
        <f>AVERAGE(E106:E108)</f>
        <v>41</v>
      </c>
    </row>
    <row r="109">
      <c r="A109" s="66" t="str">
        <v>상가</v>
      </c>
      <c r="B109" s="66" t="str">
        <v>2026-02</v>
      </c>
      <c r="C109" s="66" t="str">
        <v>비교 반영</v>
      </c>
      <c r="D109" s="66" t="str">
        <v>직전 비교기간</v>
      </c>
      <c r="E109" s="68">
        <f>SUMIFS('실거래_분석집계원자료'!$E$7:$E$2839,'실거래_분석집계원자료'!$A$7:$A$2839,B109,'실거래_분석집계원자료'!$D$7:$D$2839,A109)</f>
        <v>26</v>
      </c>
      <c r="F109" s="79">
        <f>IF(SUMIFS('실거래_전체추이'!$D$7:$D$18,'실거래_전체추이'!$A$7:$A$18,B109)=0,0,E109/SUMIFS('실거래_전체추이'!$D$7:$D$18,'실거래_전체추이'!$A$7:$A$18,B109))</f>
        <v>0.00758681062153487</v>
      </c>
      <c r="G109" s="70">
        <f>IF(E108=0,0,E109/E108-1)</f>
        <v>-0.3157894736842105</v>
      </c>
      <c r="H109" s="71">
        <f>AVERAGE(E107:E109)</f>
        <v>37</v>
      </c>
    </row>
    <row r="110">
      <c r="A110" s="66" t="str">
        <v>상가</v>
      </c>
      <c r="B110" s="66" t="str">
        <v>2026-03</v>
      </c>
      <c r="C110" s="66" t="str">
        <v>비교 반영</v>
      </c>
      <c r="D110" s="66" t="str">
        <v>직전 비교기간</v>
      </c>
      <c r="E110" s="68">
        <f>SUMIFS('실거래_분석집계원자료'!$E$7:$E$2839,'실거래_분석집계원자료'!$A$7:$A$2839,B110,'실거래_분석집계원자료'!$D$7:$D$2839,A110)</f>
        <v>72</v>
      </c>
      <c r="F110" s="79">
        <f>IF(SUMIFS('실거래_전체추이'!$D$7:$D$18,'실거래_전체추이'!$A$7:$A$18,B110)=0,0,E110/SUMIFS('실거래_전체추이'!$D$7:$D$18,'실거래_전체추이'!$A$7:$A$18,B110))</f>
        <v>0.018009004502251125</v>
      </c>
      <c r="G110" s="70">
        <f>IF(E109=0,0,E110/E109-1)</f>
        <v>1.7692307692307692</v>
      </c>
      <c r="H110" s="71">
        <f>AVERAGE(E108:E110)</f>
        <v>45.333333333333336</v>
      </c>
    </row>
    <row r="111">
      <c r="A111" s="66" t="str">
        <v>상가</v>
      </c>
      <c r="B111" s="66" t="str">
        <v>2026-04</v>
      </c>
      <c r="C111" s="66" t="str">
        <v>비교 반영</v>
      </c>
      <c r="D111" s="66" t="str">
        <v>최근 비교기간</v>
      </c>
      <c r="E111" s="68">
        <f>SUMIFS('실거래_분석집계원자료'!$E$7:$E$2839,'실거래_분석집계원자료'!$A$7:$A$2839,B111,'실거래_분석집계원자료'!$D$7:$D$2839,A111)</f>
        <v>35</v>
      </c>
      <c r="F111" s="79">
        <f>IF(SUMIFS('실거래_전체추이'!$D$7:$D$18,'실거래_전체추이'!$A$7:$A$18,B111)=0,0,E111/SUMIFS('실거래_전체추이'!$D$7:$D$18,'실거래_전체추이'!$A$7:$A$18,B111))</f>
        <v>0.009212950776520137</v>
      </c>
      <c r="G111" s="70">
        <f>IF(E110=0,0,E111/E110-1)</f>
        <v>-0.5138888888888888</v>
      </c>
      <c r="H111" s="71">
        <f>AVERAGE(E109:E111)</f>
        <v>44.333333333333336</v>
      </c>
    </row>
    <row r="112">
      <c r="A112" s="66" t="str">
        <v>상가</v>
      </c>
      <c r="B112" s="66" t="str">
        <v>2026-05</v>
      </c>
      <c r="C112" s="66" t="str">
        <v>비교 반영</v>
      </c>
      <c r="D112" s="66" t="str">
        <v>최근 비교기간</v>
      </c>
      <c r="E112" s="68">
        <f>SUMIFS('실거래_분석집계원자료'!$E$7:$E$2839,'실거래_분석집계원자료'!$A$7:$A$2839,B112,'실거래_분석집계원자료'!$D$7:$D$2839,A112)</f>
        <v>28</v>
      </c>
      <c r="F112" s="79">
        <f>IF(SUMIFS('실거래_전체추이'!$D$7:$D$18,'실거래_전체추이'!$A$7:$A$18,B112)=0,0,E112/SUMIFS('실거래_전체추이'!$D$7:$D$18,'실거래_전체추이'!$A$7:$A$18,B112))</f>
        <v>0.004891684136967156</v>
      </c>
      <c r="G112" s="70">
        <f>IF(E111=0,0,E112/E111-1)</f>
        <v>-0.19999999999999996</v>
      </c>
      <c r="H112" s="71">
        <f>AVERAGE(E110:E112)</f>
        <v>45</v>
      </c>
    </row>
    <row r="113">
      <c r="A113" s="66" t="str">
        <v>상가</v>
      </c>
      <c r="B113" s="66" t="str">
        <v>2026-06</v>
      </c>
      <c r="C113" s="66" t="str">
        <v>비교 반영</v>
      </c>
      <c r="D113" s="66" t="str">
        <v>최근 비교기간</v>
      </c>
      <c r="E113" s="68">
        <f>SUMIFS('실거래_분석집계원자료'!$E$7:$E$2839,'실거래_분석집계원자료'!$A$7:$A$2839,B113,'실거래_분석집계원자료'!$D$7:$D$2839,A113)</f>
        <v>37</v>
      </c>
      <c r="F113" s="79">
        <f>IF(SUMIFS('실거래_전체추이'!$D$7:$D$18,'실거래_전체추이'!$A$7:$A$18,B113)=0,0,E113/SUMIFS('실거래_전체추이'!$D$7:$D$18,'실거래_전체추이'!$A$7:$A$18,B113))</f>
        <v>0.008580705009276438</v>
      </c>
      <c r="G113" s="70">
        <f>IF(E112=0,0,E113/E112-1)</f>
        <v>0.3214285714285714</v>
      </c>
      <c r="H113" s="71">
        <f>AVERAGE(E111:E113)</f>
        <v>33.333333333333336</v>
      </c>
    </row>
    <row r="114">
      <c r="A114" s="72" t="str">
        <v>상가</v>
      </c>
      <c r="B114" s="72" t="str">
        <v>2026-07</v>
      </c>
      <c r="C114" s="72" t="str">
        <v>집계 중</v>
      </c>
      <c r="D114" s="72" t="str">
        <v>집계 중 월</v>
      </c>
      <c r="E114" s="74">
        <f>SUMIFS('실거래_분석집계원자료'!$E$7:$E$2839,'실거래_분석집계원자료'!$A$7:$A$2839,B114,'실거래_분석집계원자료'!$D$7:$D$2839,A114)</f>
        <v>29</v>
      </c>
      <c r="F114" s="85">
        <f>IF(SUMIFS('실거래_전체추이'!$D$7:$D$18,'실거래_전체추이'!$A$7:$A$18,B114)=0,0,E114/SUMIFS('실거래_전체추이'!$D$7:$D$18,'실거래_전체추이'!$A$7:$A$18,B114))</f>
        <v>0.00809603573422669</v>
      </c>
      <c r="G114" s="76">
        <f>IF(E113=0,0,E114/E113-1)</f>
        <v>-0.21621621621621623</v>
      </c>
      <c r="H114" s="77">
        <f>AVERAGE(E112:E114)</f>
        <v>31.333333333333332</v>
      </c>
    </row>
    <row r="115">
      <c r="A115" s="66" t="str">
        <v>공장창고</v>
      </c>
      <c r="B115" s="66" t="str">
        <v>2025-08</v>
      </c>
      <c r="C115" s="66" t="str">
        <v>비교 반영</v>
      </c>
      <c r="D115" s="66" t="str">
        <v>그 외 비교 반영월</v>
      </c>
      <c r="E115" s="68">
        <f>SUMIFS('실거래_분석집계원자료'!$E$7:$E$2839,'실거래_분석집계원자료'!$A$7:$A$2839,B115,'실거래_분석집계원자료'!$D$7:$D$2839,A115)</f>
        <v>12</v>
      </c>
      <c r="F115" s="79">
        <f>IF(SUMIFS('실거래_전체추이'!$D$7:$D$18,'실거래_전체추이'!$A$7:$A$18,B115)=0,0,E115/SUMIFS('실거래_전체추이'!$D$7:$D$18,'실거래_전체추이'!$A$7:$A$18,B115))</f>
        <v>0.003786683496371095</v>
      </c>
      <c r="G115" s="70" t="str">
        <v/>
      </c>
      <c r="H115" s="71" t="str">
        <v/>
      </c>
    </row>
    <row r="116">
      <c r="A116" s="66" t="str">
        <v>공장창고</v>
      </c>
      <c r="B116" s="66" t="str">
        <v>2025-09</v>
      </c>
      <c r="C116" s="66" t="str">
        <v>비교 반영</v>
      </c>
      <c r="D116" s="66" t="str">
        <v>그 외 비교 반영월</v>
      </c>
      <c r="E116" s="68">
        <f>SUMIFS('실거래_분석집계원자료'!$E$7:$E$2839,'실거래_분석집계원자료'!$A$7:$A$2839,B116,'실거래_분석집계원자료'!$D$7:$D$2839,A116)</f>
        <v>16</v>
      </c>
      <c r="F116" s="79">
        <f>IF(SUMIFS('실거래_전체추이'!$D$7:$D$18,'실거래_전체추이'!$A$7:$A$18,B116)=0,0,E116/SUMIFS('실거래_전체추이'!$D$7:$D$18,'실거래_전체추이'!$A$7:$A$18,B116))</f>
        <v>0.0032</v>
      </c>
      <c r="G116" s="70">
        <f>IF(E115=0,0,E116/E115-1)</f>
        <v>0.33333333333333326</v>
      </c>
      <c r="H116" s="71" t="str">
        <v/>
      </c>
    </row>
    <row r="117">
      <c r="A117" s="66" t="str">
        <v>공장창고</v>
      </c>
      <c r="B117" s="66" t="str">
        <v>2025-10</v>
      </c>
      <c r="C117" s="66" t="str">
        <v>비교 반영</v>
      </c>
      <c r="D117" s="66" t="str">
        <v>그 외 비교 반영월</v>
      </c>
      <c r="E117" s="68">
        <f>SUMIFS('실거래_분석집계원자료'!$E$7:$E$2839,'실거래_분석집계원자료'!$A$7:$A$2839,B117,'실거래_분석집계원자료'!$D$7:$D$2839,A117)</f>
        <v>12</v>
      </c>
      <c r="F117" s="79">
        <f>IF(SUMIFS('실거래_전체추이'!$D$7:$D$18,'실거래_전체추이'!$A$7:$A$18,B117)=0,0,E117/SUMIFS('실거래_전체추이'!$D$7:$D$18,'실거래_전체추이'!$A$7:$A$18,B117))</f>
        <v>0.0030120481927710845</v>
      </c>
      <c r="G117" s="70">
        <f>IF(E116=0,0,E117/E116-1)</f>
        <v>-0.25</v>
      </c>
      <c r="H117" s="71">
        <f>AVERAGE(E115:E117)</f>
        <v>13.333333333333334</v>
      </c>
    </row>
    <row r="118">
      <c r="A118" s="66" t="str">
        <v>공장창고</v>
      </c>
      <c r="B118" s="66" t="str">
        <v>2025-11</v>
      </c>
      <c r="C118" s="66" t="str">
        <v>비교 반영</v>
      </c>
      <c r="D118" s="66" t="str">
        <v>그 외 비교 반영월</v>
      </c>
      <c r="E118" s="68">
        <f>SUMIFS('실거래_분석집계원자료'!$E$7:$E$2839,'실거래_분석집계원자료'!$A$7:$A$2839,B118,'실거래_분석집계원자료'!$D$7:$D$2839,A118)</f>
        <v>11</v>
      </c>
      <c r="F118" s="79">
        <f>IF(SUMIFS('실거래_전체추이'!$D$7:$D$18,'실거래_전체추이'!$A$7:$A$18,B118)=0,0,E118/SUMIFS('실거래_전체추이'!$D$7:$D$18,'실거래_전체추이'!$A$7:$A$18,B118))</f>
        <v>0.0023991275899672847</v>
      </c>
      <c r="G118" s="70">
        <f>IF(E117=0,0,E118/E117-1)</f>
        <v>-0.08333333333333337</v>
      </c>
      <c r="H118" s="71">
        <f>AVERAGE(E116:E118)</f>
        <v>13</v>
      </c>
    </row>
    <row r="119">
      <c r="A119" s="66" t="str">
        <v>공장창고</v>
      </c>
      <c r="B119" s="66" t="str">
        <v>2025-12</v>
      </c>
      <c r="C119" s="66" t="str">
        <v>비교 반영</v>
      </c>
      <c r="D119" s="66" t="str">
        <v>그 외 비교 반영월</v>
      </c>
      <c r="E119" s="68">
        <f>SUMIFS('실거래_분석집계원자료'!$E$7:$E$2839,'실거래_분석집계원자료'!$A$7:$A$2839,B119,'실거래_분석집계원자료'!$D$7:$D$2839,A119)</f>
        <v>14</v>
      </c>
      <c r="F119" s="79">
        <f>IF(SUMIFS('실거래_전체추이'!$D$7:$D$18,'실거래_전체추이'!$A$7:$A$18,B119)=0,0,E119/SUMIFS('실거래_전체추이'!$D$7:$D$18,'실거래_전체추이'!$A$7:$A$18,B119))</f>
        <v>0.0033293697978596906</v>
      </c>
      <c r="G119" s="70">
        <f>IF(E118=0,0,E119/E118-1)</f>
        <v>0.2727272727272727</v>
      </c>
      <c r="H119" s="71">
        <f>AVERAGE(E117:E119)</f>
        <v>12.333333333333334</v>
      </c>
    </row>
    <row r="120">
      <c r="A120" s="66" t="str">
        <v>공장창고</v>
      </c>
      <c r="B120" s="66" t="str">
        <v>2026-01</v>
      </c>
      <c r="C120" s="66" t="str">
        <v>비교 반영</v>
      </c>
      <c r="D120" s="66" t="str">
        <v>직전 비교기간</v>
      </c>
      <c r="E120" s="68">
        <f>SUMIFS('실거래_분석집계원자료'!$E$7:$E$2839,'실거래_분석집계원자료'!$A$7:$A$2839,B120,'실거래_분석집계원자료'!$D$7:$D$2839,A120)</f>
        <v>13</v>
      </c>
      <c r="F120" s="79">
        <f>IF(SUMIFS('실거래_전체추이'!$D$7:$D$18,'실거래_전체추이'!$A$7:$A$18,B120)=0,0,E120/SUMIFS('실거래_전체추이'!$D$7:$D$18,'실거래_전체추이'!$A$7:$A$18,B120))</f>
        <v>0.003068208638187397</v>
      </c>
      <c r="G120" s="70">
        <f>IF(E119=0,0,E120/E119-1)</f>
        <v>-0.0714285714285714</v>
      </c>
      <c r="H120" s="71">
        <f>AVERAGE(E118:E120)</f>
        <v>12.666666666666666</v>
      </c>
    </row>
    <row r="121">
      <c r="A121" s="66" t="str">
        <v>공장창고</v>
      </c>
      <c r="B121" s="66" t="str">
        <v>2026-02</v>
      </c>
      <c r="C121" s="66" t="str">
        <v>비교 반영</v>
      </c>
      <c r="D121" s="66" t="str">
        <v>직전 비교기간</v>
      </c>
      <c r="E121" s="68">
        <f>SUMIFS('실거래_분석집계원자료'!$E$7:$E$2839,'실거래_분석집계원자료'!$A$7:$A$2839,B121,'실거래_분석집계원자료'!$D$7:$D$2839,A121)</f>
        <v>9</v>
      </c>
      <c r="F121" s="79">
        <f>IF(SUMIFS('실거래_전체추이'!$D$7:$D$18,'실거래_전체추이'!$A$7:$A$18,B121)=0,0,E121/SUMIFS('실거래_전체추이'!$D$7:$D$18,'실거래_전체추이'!$A$7:$A$18,B121))</f>
        <v>0.0026262036766851473</v>
      </c>
      <c r="G121" s="70">
        <f>IF(E120=0,0,E121/E120-1)</f>
        <v>-0.3076923076923077</v>
      </c>
      <c r="H121" s="71">
        <f>AVERAGE(E119:E121)</f>
        <v>12</v>
      </c>
    </row>
    <row r="122">
      <c r="A122" s="66" t="str">
        <v>공장창고</v>
      </c>
      <c r="B122" s="66" t="str">
        <v>2026-03</v>
      </c>
      <c r="C122" s="66" t="str">
        <v>비교 반영</v>
      </c>
      <c r="D122" s="66" t="str">
        <v>직전 비교기간</v>
      </c>
      <c r="E122" s="68">
        <f>SUMIFS('실거래_분석집계원자료'!$E$7:$E$2839,'실거래_분석집계원자료'!$A$7:$A$2839,B122,'실거래_분석집계원자료'!$D$7:$D$2839,A122)</f>
        <v>7</v>
      </c>
      <c r="F122" s="79">
        <f>IF(SUMIFS('실거래_전체추이'!$D$7:$D$18,'실거래_전체추이'!$A$7:$A$18,B122)=0,0,E122/SUMIFS('실거래_전체추이'!$D$7:$D$18,'실거래_전체추이'!$A$7:$A$18,B122))</f>
        <v>0.0017508754377188595</v>
      </c>
      <c r="G122" s="70">
        <f>IF(E121=0,0,E122/E121-1)</f>
        <v>-0.2222222222222222</v>
      </c>
      <c r="H122" s="71">
        <f>AVERAGE(E120:E122)</f>
        <v>9.666666666666666</v>
      </c>
    </row>
    <row r="123">
      <c r="A123" s="66" t="str">
        <v>공장창고</v>
      </c>
      <c r="B123" s="66" t="str">
        <v>2026-04</v>
      </c>
      <c r="C123" s="66" t="str">
        <v>비교 반영</v>
      </c>
      <c r="D123" s="66" t="str">
        <v>최근 비교기간</v>
      </c>
      <c r="E123" s="68">
        <f>SUMIFS('실거래_분석집계원자료'!$E$7:$E$2839,'실거래_분석집계원자료'!$A$7:$A$2839,B123,'실거래_분석집계원자료'!$D$7:$D$2839,A123)</f>
        <v>19</v>
      </c>
      <c r="F123" s="79">
        <f>IF(SUMIFS('실거래_전체추이'!$D$7:$D$18,'실거래_전체추이'!$A$7:$A$18,B123)=0,0,E123/SUMIFS('실거래_전체추이'!$D$7:$D$18,'실거래_전체추이'!$A$7:$A$18,B123))</f>
        <v>0.005001316135825217</v>
      </c>
      <c r="G123" s="70">
        <f>IF(E122=0,0,E123/E122-1)</f>
        <v>1.7142857142857144</v>
      </c>
      <c r="H123" s="71">
        <f>AVERAGE(E121:E123)</f>
        <v>11.666666666666666</v>
      </c>
    </row>
    <row r="124">
      <c r="A124" s="66" t="str">
        <v>공장창고</v>
      </c>
      <c r="B124" s="66" t="str">
        <v>2026-05</v>
      </c>
      <c r="C124" s="66" t="str">
        <v>비교 반영</v>
      </c>
      <c r="D124" s="66" t="str">
        <v>최근 비교기간</v>
      </c>
      <c r="E124" s="68">
        <f>SUMIFS('실거래_분석집계원자료'!$E$7:$E$2839,'실거래_분석집계원자료'!$A$7:$A$2839,B124,'실거래_분석집계원자료'!$D$7:$D$2839,A124)</f>
        <v>17</v>
      </c>
      <c r="F124" s="79">
        <f>IF(SUMIFS('실거래_전체추이'!$D$7:$D$18,'실거래_전체추이'!$A$7:$A$18,B124)=0,0,E124/SUMIFS('실거래_전체추이'!$D$7:$D$18,'실거래_전체추이'!$A$7:$A$18,B124))</f>
        <v>0.0029699510831586303</v>
      </c>
      <c r="G124" s="70">
        <f>IF(E123=0,0,E124/E123-1)</f>
        <v>-0.10526315789473684</v>
      </c>
      <c r="H124" s="71">
        <f>AVERAGE(E122:E124)</f>
        <v>14.333333333333334</v>
      </c>
    </row>
    <row r="125">
      <c r="A125" s="66" t="str">
        <v>공장창고</v>
      </c>
      <c r="B125" s="66" t="str">
        <v>2026-06</v>
      </c>
      <c r="C125" s="66" t="str">
        <v>비교 반영</v>
      </c>
      <c r="D125" s="66" t="str">
        <v>최근 비교기간</v>
      </c>
      <c r="E125" s="68">
        <f>SUMIFS('실거래_분석집계원자료'!$E$7:$E$2839,'실거래_분석집계원자료'!$A$7:$A$2839,B125,'실거래_분석집계원자료'!$D$7:$D$2839,A125)</f>
        <v>13</v>
      </c>
      <c r="F125" s="79">
        <f>IF(SUMIFS('실거래_전체추이'!$D$7:$D$18,'실거래_전체추이'!$A$7:$A$18,B125)=0,0,E125/SUMIFS('실거래_전체추이'!$D$7:$D$18,'실거래_전체추이'!$A$7:$A$18,B125))</f>
        <v>0.0030148423005565863</v>
      </c>
      <c r="G125" s="70">
        <f>IF(E124=0,0,E125/E124-1)</f>
        <v>-0.23529411764705888</v>
      </c>
      <c r="H125" s="71">
        <f>AVERAGE(E123:E125)</f>
        <v>16.333333333333332</v>
      </c>
    </row>
    <row r="126">
      <c r="A126" s="72" t="str">
        <v>공장창고</v>
      </c>
      <c r="B126" s="72" t="str">
        <v>2026-07</v>
      </c>
      <c r="C126" s="72" t="str">
        <v>집계 중</v>
      </c>
      <c r="D126" s="72" t="str">
        <v>집계 중 월</v>
      </c>
      <c r="E126" s="74">
        <f>SUMIFS('실거래_분석집계원자료'!$E$7:$E$2839,'실거래_분석집계원자료'!$A$7:$A$2839,B126,'실거래_분석집계원자료'!$D$7:$D$2839,A126)</f>
        <v>16</v>
      </c>
      <c r="F126" s="85">
        <f>IF(SUMIFS('실거래_전체추이'!$D$7:$D$18,'실거래_전체추이'!$A$7:$A$18,B126)=0,0,E126/SUMIFS('실거래_전체추이'!$D$7:$D$18,'실거래_전체추이'!$A$7:$A$18,B126))</f>
        <v>0.00446677833612507</v>
      </c>
      <c r="G126" s="76">
        <f>IF(E125=0,0,E126/E125-1)</f>
        <v>0.23076923076923084</v>
      </c>
      <c r="H126" s="77">
        <f>AVERAGE(E124:E126)</f>
        <v>15.333333333333334</v>
      </c>
    </row>
  </sheetData>
  <autoFilter ref="A6:H126"/>
  <mergeCells count="4">
    <mergeCell ref="A1:H1"/>
    <mergeCell ref="A2:H2"/>
    <mergeCell ref="A3:H3"/>
    <mergeCell ref="A4:H4"/>
  </mergeCells>
  <pageMargins bottom="0.5" footer="0.3" header="0.3" left="0.4" right="0.4" top="0.5"/>
  <ignoredErrors>
    <ignoredError numberStoredAsText="1" sqref="A1:H126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cols>
    <col min="1" max="1" width="11.83203125" customWidth="1"/>
    <col min="2" max="2" width="11.83203125" customWidth="1"/>
    <col min="3" max="3" width="18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3.83203125" customWidth="1"/>
    <col min="9" max="9" width="13.83203125" customWidth="1"/>
    <col min="10" max="10" width="13.83203125" customWidth="1"/>
    <col min="11" max="11" width="13.83203125" customWidth="1"/>
    <col min="12" max="12" width="16.83203125" customWidth="1"/>
    <col min="13" max="13" width="3.83203125" customWidth="1"/>
    <col min="14" max="14" width="18.83203125" customWidth="1"/>
    <col min="15" max="15" width="15.83203125" customWidth="1"/>
    <col min="16" max="16" width="15.83203125" customWidth="1"/>
    <col min="17" max="17" width="15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</row>
    <row r="2" ht="24" customHeight="1">
      <c r="A2" s="48" t="str">
        <v>전체 시장의 매매·전세·월세 비중과 임대 내부 월세 비중 변화를 분리해 봅니다.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</row>
    <row r="5" ht="8" customHeight="1"/>
    <row r="6" ht="28" customHeight="1">
      <c r="A6" s="61" t="str">
        <v>기준월</v>
      </c>
      <c r="B6" s="61" t="str">
        <v>데이터상태</v>
      </c>
      <c r="C6" s="61" t="str">
        <v>분석구간</v>
      </c>
      <c r="D6" s="61" t="str">
        <v>매매건수</v>
      </c>
      <c r="E6" s="61" t="str">
        <v>전세건수</v>
      </c>
      <c r="F6" s="61" t="str">
        <v>월세건수</v>
      </c>
      <c r="G6" s="61" t="str">
        <v>합계</v>
      </c>
      <c r="H6" s="61" t="str">
        <v>매매비중</v>
      </c>
      <c r="I6" s="61" t="str">
        <v>임대비중</v>
      </c>
      <c r="J6" s="61" t="str">
        <v>전세비중</v>
      </c>
      <c r="K6" s="61" t="str">
        <v>월세비중</v>
      </c>
      <c r="L6" s="61" t="str">
        <v>임대내월세비중</v>
      </c>
      <c r="N6" s="52" t="str">
        <v>비교기간 요약 · 최근 비교기간 3개월 (2026-04~2026-06) / 직전 비교기간 3개월 (2026-01~2026-03)</v>
      </c>
      <c r="O6" s="52" t="str">
        <v/>
      </c>
      <c r="P6" s="52" t="str">
        <v/>
      </c>
      <c r="Q6" s="52" t="str">
        <v/>
      </c>
    </row>
    <row r="7">
      <c r="A7" s="66" t="str">
        <v>2025-08</v>
      </c>
      <c r="B7" s="66" t="str">
        <v>비교 반영</v>
      </c>
      <c r="C7" s="66" t="str">
        <v>그 외 비교 반영월</v>
      </c>
      <c r="D7" s="68">
        <f>SUMIFS('실거래_분석집계원자료'!$F$7:$F$2839,'실거래_분석집계원자료'!$A$7:$A$2839,A7)</f>
        <v>819</v>
      </c>
      <c r="E7" s="68">
        <f>SUMIFS('실거래_분석집계원자료'!$G$7:$G$2839,'실거래_분석집계원자료'!$A$7:$A$2839,A7)</f>
        <v>1071</v>
      </c>
      <c r="F7" s="68">
        <f>SUMIFS('실거래_분석집계원자료'!$H$7:$H$2839,'실거래_분석집계원자료'!$A$7:$A$2839,A7)</f>
        <v>1279</v>
      </c>
      <c r="G7" s="68">
        <f>SUM(D7:F7)</f>
        <v>3169</v>
      </c>
      <c r="H7" s="79">
        <f>IF(G7=0,0,D7/G7)</f>
        <v>0.25844114862732726</v>
      </c>
      <c r="I7" s="79">
        <f>IF(G7=0,0,(E7+F7)/G7)</f>
        <v>0.7415588513726727</v>
      </c>
      <c r="J7" s="79">
        <f>IF(G7=0,0,E7/G7)</f>
        <v>0.33796150205112024</v>
      </c>
      <c r="K7" s="79">
        <f>IF(G7=0,0,F7/G7)</f>
        <v>0.40359734932155256</v>
      </c>
      <c r="L7" s="79">
        <f>IF(E7+F7=0,0,F7/(E7+F7))</f>
        <v>0.5442553191489362</v>
      </c>
      <c r="N7" s="61" t="str">
        <v>지표</v>
      </c>
      <c r="O7" s="61" t="str">
        <v>직전 비교기간 · 2026.01~03</v>
      </c>
      <c r="P7" s="61" t="str">
        <v>최근 비교기간 · 2026.04~06</v>
      </c>
      <c r="Q7" s="61" t="str">
        <v>변화</v>
      </c>
    </row>
    <row r="8">
      <c r="A8" s="66" t="str">
        <v>2025-09</v>
      </c>
      <c r="B8" s="66" t="str">
        <v>비교 반영</v>
      </c>
      <c r="C8" s="66" t="str">
        <v>그 외 비교 반영월</v>
      </c>
      <c r="D8" s="68">
        <f>SUMIFS('실거래_분석집계원자료'!$F$7:$F$2839,'실거래_분석집계원자료'!$A$7:$A$2839,A8)</f>
        <v>1034</v>
      </c>
      <c r="E8" s="68">
        <f>SUMIFS('실거래_분석집계원자료'!$G$7:$G$2839,'실거래_분석집계원자료'!$A$7:$A$2839,A8)</f>
        <v>1099</v>
      </c>
      <c r="F8" s="68">
        <f>SUMIFS('실거래_분석집계원자료'!$H$7:$H$2839,'실거래_분석집계원자료'!$A$7:$A$2839,A8)</f>
        <v>2867</v>
      </c>
      <c r="G8" s="68">
        <f>SUM(D8:F8)</f>
        <v>5000</v>
      </c>
      <c r="H8" s="79">
        <f>IF(G8=0,0,D8/G8)</f>
        <v>0.2068</v>
      </c>
      <c r="I8" s="79">
        <f>IF(G8=0,0,(E8+F8)/G8)</f>
        <v>0.7932</v>
      </c>
      <c r="J8" s="79">
        <f>IF(G8=0,0,E8/G8)</f>
        <v>0.2198</v>
      </c>
      <c r="K8" s="79">
        <f>IF(G8=0,0,F8/G8)</f>
        <v>0.5734</v>
      </c>
      <c r="L8" s="79">
        <f>IF(E8+F8=0,0,F8/(E8+F8))</f>
        <v>0.7228946041351487</v>
      </c>
      <c r="N8" s="66" t="str">
        <v>거래건수</v>
      </c>
      <c r="O8" s="68">
        <f>SUMIFS($G$7:$G$18,$C$7:$C$18,"직전 비교기간")</f>
        <v>11662</v>
      </c>
      <c r="P8" s="68">
        <f>SUMIFS($G$7:$G$18,$C$7:$C$18,"최근 비교기간")</f>
        <v>13835</v>
      </c>
      <c r="Q8" s="70">
        <f>IF(O8=0,0,P8/O8-1)</f>
        <v>0.18633167552735386</v>
      </c>
    </row>
    <row r="9">
      <c r="A9" s="66" t="str">
        <v>2025-10</v>
      </c>
      <c r="B9" s="66" t="str">
        <v>비교 반영</v>
      </c>
      <c r="C9" s="66" t="str">
        <v>그 외 비교 반영월</v>
      </c>
      <c r="D9" s="68">
        <f>SUMIFS('실거래_분석집계원자료'!$F$7:$F$2839,'실거래_분석집계원자료'!$A$7:$A$2839,A9)</f>
        <v>1085</v>
      </c>
      <c r="E9" s="68">
        <f>SUMIFS('실거래_분석집계원자료'!$G$7:$G$2839,'실거래_분석집계원자료'!$A$7:$A$2839,A9)</f>
        <v>1132</v>
      </c>
      <c r="F9" s="68">
        <f>SUMIFS('실거래_분석집계원자료'!$H$7:$H$2839,'실거래_분석집계원자료'!$A$7:$A$2839,A9)</f>
        <v>1767</v>
      </c>
      <c r="G9" s="68">
        <f>SUM(D9:F9)</f>
        <v>3984</v>
      </c>
      <c r="H9" s="79">
        <f>IF(G9=0,0,D9/G9)</f>
        <v>0.2723393574297189</v>
      </c>
      <c r="I9" s="79">
        <f>IF(G9=0,0,(E9+F9)/G9)</f>
        <v>0.7276606425702812</v>
      </c>
      <c r="J9" s="79">
        <f>IF(G9=0,0,E9/G9)</f>
        <v>0.28413654618473894</v>
      </c>
      <c r="K9" s="79">
        <f>IF(G9=0,0,F9/G9)</f>
        <v>0.4435240963855422</v>
      </c>
      <c r="L9" s="79">
        <f>IF(E9+F9=0,0,F9/(E9+F9))</f>
        <v>0.6095205243187306</v>
      </c>
      <c r="N9" s="66" t="str">
        <v>매매비중</v>
      </c>
      <c r="O9" s="79">
        <v>0.3316755273537987</v>
      </c>
      <c r="P9" s="79">
        <v>0.293964582580412</v>
      </c>
      <c r="Q9" s="80">
        <f>(P9-O9)*100</f>
        <v>-3.7710944773386657</v>
      </c>
    </row>
    <row r="10">
      <c r="A10" s="66" t="str">
        <v>2025-11</v>
      </c>
      <c r="B10" s="66" t="str">
        <v>비교 반영</v>
      </c>
      <c r="C10" s="66" t="str">
        <v>그 외 비교 반영월</v>
      </c>
      <c r="D10" s="68">
        <f>SUMIFS('실거래_분석집계원자료'!$F$7:$F$2839,'실거래_분석집계원자료'!$A$7:$A$2839,A10)</f>
        <v>1167</v>
      </c>
      <c r="E10" s="68">
        <f>SUMIFS('실거래_분석집계원자료'!$G$7:$G$2839,'실거래_분석집계원자료'!$A$7:$A$2839,A10)</f>
        <v>1132</v>
      </c>
      <c r="F10" s="68">
        <f>SUMIFS('실거래_분석집계원자료'!$H$7:$H$2839,'실거래_분석집계원자료'!$A$7:$A$2839,A10)</f>
        <v>2286</v>
      </c>
      <c r="G10" s="68">
        <f>SUM(D10:F10)</f>
        <v>4585</v>
      </c>
      <c r="H10" s="79">
        <f>IF(G10=0,0,D10/G10)</f>
        <v>0.254525627044711</v>
      </c>
      <c r="I10" s="79">
        <f>IF(G10=0,0,(E10+F10)/G10)</f>
        <v>0.745474372955289</v>
      </c>
      <c r="J10" s="79">
        <f>IF(G10=0,0,E10/G10)</f>
        <v>0.24689203925845146</v>
      </c>
      <c r="K10" s="79">
        <f>IF(G10=0,0,F10/G10)</f>
        <v>0.4985823336968375</v>
      </c>
      <c r="L10" s="79">
        <f>IF(E10+F10=0,0,F10/(E10+F10))</f>
        <v>0.6688121708601521</v>
      </c>
      <c r="N10" s="66" t="str">
        <v>임대비중</v>
      </c>
      <c r="O10" s="79">
        <v>0.6683244726462013</v>
      </c>
      <c r="P10" s="79">
        <v>0.706035417419588</v>
      </c>
      <c r="Q10" s="83">
        <f>(P10-O10)*100</f>
        <v>3.7710944773386657</v>
      </c>
    </row>
    <row r="11">
      <c r="A11" s="66" t="str">
        <v>2025-12</v>
      </c>
      <c r="B11" s="66" t="str">
        <v>비교 반영</v>
      </c>
      <c r="C11" s="66" t="str">
        <v>그 외 비교 반영월</v>
      </c>
      <c r="D11" s="68">
        <f>SUMIFS('실거래_분석집계원자료'!$F$7:$F$2839,'실거래_분석집계원자료'!$A$7:$A$2839,A11)</f>
        <v>1142</v>
      </c>
      <c r="E11" s="68">
        <f>SUMIFS('실거래_분석집계원자료'!$G$7:$G$2839,'실거래_분석집계원자료'!$A$7:$A$2839,A11)</f>
        <v>1152</v>
      </c>
      <c r="F11" s="68">
        <f>SUMIFS('실거래_분석집계원자료'!$H$7:$H$2839,'실거래_분석집계원자료'!$A$7:$A$2839,A11)</f>
        <v>1911</v>
      </c>
      <c r="G11" s="68">
        <f>SUM(D11:F11)</f>
        <v>4205</v>
      </c>
      <c r="H11" s="79">
        <f>IF(G11=0,0,D11/G11)</f>
        <v>0.27158145065398337</v>
      </c>
      <c r="I11" s="79">
        <f>IF(G11=0,0,(E11+F11)/G11)</f>
        <v>0.7284185493460167</v>
      </c>
      <c r="J11" s="79">
        <f>IF(G11=0,0,E11/G11)</f>
        <v>0.27395957193816883</v>
      </c>
      <c r="K11" s="79">
        <f>IF(G11=0,0,F11/G11)</f>
        <v>0.4544589774078478</v>
      </c>
      <c r="L11" s="79">
        <f>IF(E11+F11=0,0,F11/(E11+F11))</f>
        <v>0.623898139079334</v>
      </c>
      <c r="N11" s="66" t="str">
        <v>임대내월세비중</v>
      </c>
      <c r="O11" s="79">
        <v>0.5193738773415448</v>
      </c>
      <c r="P11" s="79">
        <v>0.6838656838656839</v>
      </c>
      <c r="Q11" s="83">
        <f>(P11-O11)*100</f>
        <v>16.449180652413908</v>
      </c>
    </row>
    <row r="12">
      <c r="A12" s="66" t="str">
        <v>2026-01</v>
      </c>
      <c r="B12" s="66" t="str">
        <v>비교 반영</v>
      </c>
      <c r="C12" s="66" t="str">
        <v>직전 비교기간</v>
      </c>
      <c r="D12" s="68">
        <f>SUMIFS('실거래_분석집계원자료'!$F$7:$F$2839,'실거래_분석집계원자료'!$A$7:$A$2839,A12)</f>
        <v>1479</v>
      </c>
      <c r="E12" s="68">
        <f>SUMIFS('실거래_분석집계원자료'!$G$7:$G$2839,'실거래_분석집계원자료'!$A$7:$A$2839,A12)</f>
        <v>1332</v>
      </c>
      <c r="F12" s="68">
        <f>SUMIFS('실거래_분석집계원자료'!$H$7:$H$2839,'실거래_분석집계원자료'!$A$7:$A$2839,A12)</f>
        <v>1426</v>
      </c>
      <c r="G12" s="68">
        <f>SUM(D12:F12)</f>
        <v>4237</v>
      </c>
      <c r="H12" s="79">
        <f>IF(G12=0,0,D12/G12)</f>
        <v>0.3490677366060892</v>
      </c>
      <c r="I12" s="79">
        <f>IF(G12=0,0,(E12+F12)/G12)</f>
        <v>0.6509322633939107</v>
      </c>
      <c r="J12" s="79">
        <f>IF(G12=0,0,E12/G12)</f>
        <v>0.3143733773896625</v>
      </c>
      <c r="K12" s="79">
        <f>IF(G12=0,0,F12/G12)</f>
        <v>0.33655888600424827</v>
      </c>
      <c r="L12" s="79">
        <f>IF(E12+F12=0,0,F12/(E12+F12))</f>
        <v>0.5170413343002176</v>
      </c>
      <c r="N12" s="66" t="str">
        <v>해석</v>
      </c>
      <c r="O12" s="66" t="str">
        <v>임대 비중 확대·월세화</v>
      </c>
      <c r="P12" s="66" t="str">
        <v/>
      </c>
      <c r="Q12" s="66" t="str">
        <v/>
      </c>
    </row>
    <row r="13">
      <c r="A13" s="66" t="str">
        <v>2026-02</v>
      </c>
      <c r="B13" s="66" t="str">
        <v>비교 반영</v>
      </c>
      <c r="C13" s="66" t="str">
        <v>직전 비교기간</v>
      </c>
      <c r="D13" s="68">
        <f>SUMIFS('실거래_분석집계원자료'!$F$7:$F$2839,'실거래_분석집계원자료'!$A$7:$A$2839,A13)</f>
        <v>1074</v>
      </c>
      <c r="E13" s="68">
        <f>SUMIFS('실거래_분석집계원자료'!$G$7:$G$2839,'실거래_분석집계원자료'!$A$7:$A$2839,A13)</f>
        <v>1099</v>
      </c>
      <c r="F13" s="68">
        <f>SUMIFS('실거래_분석집계원자료'!$H$7:$H$2839,'실거래_분석집계원자료'!$A$7:$A$2839,A13)</f>
        <v>1254</v>
      </c>
      <c r="G13" s="68">
        <f>SUM(D13:F13)</f>
        <v>3427</v>
      </c>
      <c r="H13" s="79">
        <f>IF(G13=0,0,D13/G13)</f>
        <v>0.3133936387510943</v>
      </c>
      <c r="I13" s="79">
        <f>IF(G13=0,0,(E13+F13)/G13)</f>
        <v>0.6866063612489057</v>
      </c>
      <c r="J13" s="79">
        <f>IF(G13=0,0,E13/G13)</f>
        <v>0.32068864896410854</v>
      </c>
      <c r="K13" s="79">
        <f>IF(G13=0,0,F13/G13)</f>
        <v>0.3659177122847972</v>
      </c>
      <c r="L13" s="79">
        <f>IF(E13+F13=0,0,F13/(E13+F13))</f>
        <v>0.5329366765830854</v>
      </c>
    </row>
    <row r="14">
      <c r="A14" s="66" t="str">
        <v>2026-03</v>
      </c>
      <c r="B14" s="66" t="str">
        <v>비교 반영</v>
      </c>
      <c r="C14" s="66" t="str">
        <v>직전 비교기간</v>
      </c>
      <c r="D14" s="68">
        <f>SUMIFS('실거래_분석집계원자료'!$F$7:$F$2839,'실거래_분석집계원자료'!$A$7:$A$2839,A14)</f>
        <v>1315</v>
      </c>
      <c r="E14" s="68">
        <f>SUMIFS('실거래_분석집계원자료'!$G$7:$G$2839,'실거래_분석집계원자료'!$A$7:$A$2839,A14)</f>
        <v>1315</v>
      </c>
      <c r="F14" s="68">
        <f>SUMIFS('실거래_분석집계원자료'!$H$7:$H$2839,'실거래_분석집계원자료'!$A$7:$A$2839,A14)</f>
        <v>1368</v>
      </c>
      <c r="G14" s="68">
        <f>SUM(D14:F14)</f>
        <v>3998</v>
      </c>
      <c r="H14" s="79">
        <f>IF(G14=0,0,D14/G14)</f>
        <v>0.3289144572286143</v>
      </c>
      <c r="I14" s="79">
        <f>IF(G14=0,0,(E14+F14)/G14)</f>
        <v>0.6710855427713857</v>
      </c>
      <c r="J14" s="79">
        <f>IF(G14=0,0,E14/G14)</f>
        <v>0.3289144572286143</v>
      </c>
      <c r="K14" s="79">
        <f>IF(G14=0,0,F14/G14)</f>
        <v>0.34217108554277137</v>
      </c>
      <c r="L14" s="79">
        <f>IF(E14+F14=0,0,F14/(E14+F14))</f>
        <v>0.509877003354454</v>
      </c>
    </row>
    <row r="15">
      <c r="A15" s="66" t="str">
        <v>2026-04</v>
      </c>
      <c r="B15" s="66" t="str">
        <v>비교 반영</v>
      </c>
      <c r="C15" s="66" t="str">
        <v>최근 비교기간</v>
      </c>
      <c r="D15" s="68">
        <f>SUMIFS('실거래_분석집계원자료'!$F$7:$F$2839,'실거래_분석집계원자료'!$A$7:$A$2839,A15)</f>
        <v>1264</v>
      </c>
      <c r="E15" s="68">
        <f>SUMIFS('실거래_분석집계원자료'!$G$7:$G$2839,'실거래_분석집계원자료'!$A$7:$A$2839,A15)</f>
        <v>993</v>
      </c>
      <c r="F15" s="68">
        <f>SUMIFS('실거래_분석집계원자료'!$H$7:$H$2839,'실거래_분석집계원자료'!$A$7:$A$2839,A15)</f>
        <v>1542</v>
      </c>
      <c r="G15" s="68">
        <f>SUM(D15:F15)</f>
        <v>3799</v>
      </c>
      <c r="H15" s="79">
        <f>IF(G15=0,0,D15/G15)</f>
        <v>0.33271913661489866</v>
      </c>
      <c r="I15" s="79">
        <f>IF(G15=0,0,(E15+F15)/G15)</f>
        <v>0.6672808633851014</v>
      </c>
      <c r="J15" s="79">
        <f>IF(G15=0,0,E15/G15)</f>
        <v>0.26138457488812844</v>
      </c>
      <c r="K15" s="79">
        <f>IF(G15=0,0,F15/G15)</f>
        <v>0.4058962884969729</v>
      </c>
      <c r="L15" s="79">
        <f>IF(E15+F15=0,0,F15/(E15+F15))</f>
        <v>0.6082840236686391</v>
      </c>
    </row>
    <row r="16">
      <c r="A16" s="66" t="str">
        <v>2026-05</v>
      </c>
      <c r="B16" s="66" t="str">
        <v>비교 반영</v>
      </c>
      <c r="C16" s="66" t="str">
        <v>최근 비교기간</v>
      </c>
      <c r="D16" s="68">
        <f>SUMIFS('실거래_분석집계원자료'!$F$7:$F$2839,'실거래_분석집계원자료'!$A$7:$A$2839,A16)</f>
        <v>1316</v>
      </c>
      <c r="E16" s="68">
        <f>SUMIFS('실거래_분석집계원자료'!$G$7:$G$2839,'실거래_분석집계원자료'!$A$7:$A$2839,A16)</f>
        <v>1060</v>
      </c>
      <c r="F16" s="68">
        <f>SUMIFS('실거래_분석집계원자료'!$H$7:$H$2839,'실거래_분석집계원자료'!$A$7:$A$2839,A16)</f>
        <v>3348</v>
      </c>
      <c r="G16" s="68">
        <f>SUM(D16:F16)</f>
        <v>5724</v>
      </c>
      <c r="H16" s="79">
        <f>IF(G16=0,0,D16/G16)</f>
        <v>0.22990915443745633</v>
      </c>
      <c r="I16" s="79">
        <f>IF(G16=0,0,(E16+F16)/G16)</f>
        <v>0.7700908455625437</v>
      </c>
      <c r="J16" s="79">
        <f>IF(G16=0,0,E16/G16)</f>
        <v>0.18518518518518517</v>
      </c>
      <c r="K16" s="79">
        <f>IF(G16=0,0,F16/G16)</f>
        <v>0.5849056603773585</v>
      </c>
      <c r="L16" s="79">
        <f>IF(E16+F16=0,0,F16/(E16+F16))</f>
        <v>0.7595281306715064</v>
      </c>
    </row>
    <row r="17">
      <c r="A17" s="66" t="str">
        <v>2026-06</v>
      </c>
      <c r="B17" s="66" t="str">
        <v>비교 반영</v>
      </c>
      <c r="C17" s="66" t="str">
        <v>최근 비교기간</v>
      </c>
      <c r="D17" s="68">
        <f>SUMIFS('실거래_분석집계원자료'!$F$7:$F$2839,'실거래_분석집계원자료'!$A$7:$A$2839,A17)</f>
        <v>1487</v>
      </c>
      <c r="E17" s="68">
        <f>SUMIFS('실거래_분석집계원자료'!$G$7:$G$2839,'실거래_분석집계원자료'!$A$7:$A$2839,A17)</f>
        <v>1035</v>
      </c>
      <c r="F17" s="68">
        <f>SUMIFS('실거래_분석집계원자료'!$H$7:$H$2839,'실거래_분석집계원자료'!$A$7:$A$2839,A17)</f>
        <v>1790</v>
      </c>
      <c r="G17" s="68">
        <f>SUM(D17:F17)</f>
        <v>4312</v>
      </c>
      <c r="H17" s="79">
        <f>IF(G17=0,0,D17/G17)</f>
        <v>0.34485157699443414</v>
      </c>
      <c r="I17" s="79">
        <f>IF(G17=0,0,(E17+F17)/G17)</f>
        <v>0.6551484230055659</v>
      </c>
      <c r="J17" s="79">
        <f>IF(G17=0,0,E17/G17)</f>
        <v>0.2400278293135436</v>
      </c>
      <c r="K17" s="79">
        <f>IF(G17=0,0,F17/G17)</f>
        <v>0.41512059369202226</v>
      </c>
      <c r="L17" s="79">
        <f>IF(E17+F17=0,0,F17/(E17+F17))</f>
        <v>0.6336283185840708</v>
      </c>
    </row>
    <row r="18">
      <c r="A18" s="66" t="str">
        <v>2026-07</v>
      </c>
      <c r="B18" s="66" t="str">
        <v>집계 중</v>
      </c>
      <c r="C18" s="66" t="str">
        <v>집계 중 월</v>
      </c>
      <c r="D18" s="68">
        <f>SUMIFS('실거래_분석집계원자료'!$F$7:$F$2839,'실거래_분석집계원자료'!$A$7:$A$2839,A18)</f>
        <v>1369</v>
      </c>
      <c r="E18" s="68">
        <f>SUMIFS('실거래_분석집계원자료'!$G$7:$G$2839,'실거래_분석집계원자료'!$A$7:$A$2839,A18)</f>
        <v>964</v>
      </c>
      <c r="F18" s="68">
        <f>SUMIFS('실거래_분석집계원자료'!$H$7:$H$2839,'실거래_분석집계원자료'!$A$7:$A$2839,A18)</f>
        <v>1249</v>
      </c>
      <c r="G18" s="68">
        <f>SUM(D18:F18)</f>
        <v>3582</v>
      </c>
      <c r="H18" s="79">
        <f>IF(G18=0,0,D18/G18)</f>
        <v>0.3821887213847013</v>
      </c>
      <c r="I18" s="79">
        <f>IF(G18=0,0,(E18+F18)/G18)</f>
        <v>0.6178112786152987</v>
      </c>
      <c r="J18" s="79">
        <f>IF(G18=0,0,E18/G18)</f>
        <v>0.26912339475153546</v>
      </c>
      <c r="K18" s="79">
        <f>IF(G18=0,0,F18/G18)</f>
        <v>0.34868788386376326</v>
      </c>
      <c r="L18" s="79">
        <f>IF(E18+F18=0,0,F18/(E18+F18))</f>
        <v>0.5643922277451423</v>
      </c>
    </row>
  </sheetData>
  <autoFilter ref="A6:L18"/>
  <mergeCells count="6">
    <mergeCell ref="A1:L1"/>
    <mergeCell ref="A2:L2"/>
    <mergeCell ref="A3:L3"/>
    <mergeCell ref="A4:L4"/>
    <mergeCell ref="N6:Q6"/>
    <mergeCell ref="O12:Q12"/>
  </mergeCells>
  <pageMargins bottom="0.5" footer="0.3" header="0.3" left="0.4" right="0.4" top="0.5"/>
  <ignoredErrors>
    <ignoredError numberStoredAsText="1" sqref="A1:Q18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N62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5.83203125" customWidth="1"/>
    <col min="8" max="8" width="14.83203125" customWidth="1"/>
    <col min="9" max="9" width="14.83203125" customWidth="1"/>
    <col min="10" max="10" width="15.83203125" customWidth="1"/>
    <col min="11" max="11" width="17.83203125" customWidth="1"/>
    <col min="12" max="12" width="17.83203125" customWidth="1"/>
    <col min="13" max="13" width="17.83203125" customWidth="1"/>
    <col min="14" max="14" width="32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  <c r="M1" s="46" t="str">
        <v/>
      </c>
      <c r="N1" s="46" t="str">
        <v/>
      </c>
    </row>
    <row r="2" ht="24" customHeight="1">
      <c r="A2" s="48" t="str">
        <v>아파트·단독/다가구·연립/다세대·오피스텔 안에서 최근 비교기간 3개월 (2026-04~2026-06)과 직전 비교기간 3개월 (2026-01~2026-03)의 거래방식 전환을 비교합니다.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  <c r="M2" s="48" t="str">
        <v/>
      </c>
      <c r="N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  <c r="M3" s="50" t="str">
        <v/>
      </c>
      <c r="N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  <c r="M4" s="50" t="str">
        <v/>
      </c>
      <c r="N4" s="50" t="str">
        <v/>
      </c>
    </row>
    <row r="5" ht="8" customHeight="1"/>
    <row r="6" ht="28" customHeight="1">
      <c r="A6" s="61" t="str">
        <v>부동산유형군</v>
      </c>
      <c r="B6" s="61" t="str">
        <v>직전비교기간건수</v>
      </c>
      <c r="C6" s="61" t="str">
        <v>최근비교기간건수</v>
      </c>
      <c r="D6" s="61" t="str">
        <v>거래량변화율</v>
      </c>
      <c r="E6" s="61" t="str">
        <v>직전매매비중</v>
      </c>
      <c r="F6" s="61" t="str">
        <v>최근매매비중</v>
      </c>
      <c r="G6" s="61" t="str">
        <v>매매변화(%p)</v>
      </c>
      <c r="H6" s="61" t="str">
        <v>직전임대비중</v>
      </c>
      <c r="I6" s="61" t="str">
        <v>최근임대비중</v>
      </c>
      <c r="J6" s="61" t="str">
        <v>임대변화(%p)</v>
      </c>
      <c r="K6" s="61" t="str">
        <v>직전임대내월세</v>
      </c>
      <c r="L6" s="61" t="str">
        <v>최근임대내월세</v>
      </c>
      <c r="M6" s="61" t="str">
        <v>월세화변화(%p)</v>
      </c>
      <c r="N6" s="61" t="str">
        <v>해석</v>
      </c>
    </row>
    <row r="7">
      <c r="A7" s="66" t="str">
        <v>아파트</v>
      </c>
      <c r="B7" s="68">
        <v>7210</v>
      </c>
      <c r="C7" s="68">
        <v>9734</v>
      </c>
      <c r="D7" s="78">
        <f>IF(B7=0,0,C7/B7-1)</f>
        <v>0.3500693481276005</v>
      </c>
      <c r="E7" s="79">
        <v>0.33689320388349514</v>
      </c>
      <c r="F7" s="79">
        <v>0.2649476063283337</v>
      </c>
      <c r="G7" s="80">
        <f>(F7-E7)*100</f>
        <v>-7.194559755516145</v>
      </c>
      <c r="H7" s="79">
        <v>0.6631067961165048</v>
      </c>
      <c r="I7" s="79">
        <v>0.7350523936716663</v>
      </c>
      <c r="J7" s="83">
        <f>(I7-H7)*100</f>
        <v>7.19455975551615</v>
      </c>
      <c r="K7" s="79">
        <v>0.42417904204141393</v>
      </c>
      <c r="L7" s="79">
        <v>0.6858141160027953</v>
      </c>
      <c r="M7" s="83">
        <f>(L7-K7)*100</f>
        <v>26.163507396138137</v>
      </c>
      <c r="N7" s="66" t="str">
        <v>임대 비중 확대·월세화</v>
      </c>
    </row>
    <row r="8">
      <c r="A8" s="66" t="str">
        <v>단독·다가구</v>
      </c>
      <c r="B8" s="68">
        <v>1448</v>
      </c>
      <c r="C8" s="68">
        <v>1295</v>
      </c>
      <c r="D8" s="84">
        <f>IF(B8=0,0,C8/B8-1)</f>
        <v>-0.10566298342541436</v>
      </c>
      <c r="E8" s="79">
        <v>0.027624309392265192</v>
      </c>
      <c r="F8" s="79">
        <v>0.030115830115830116</v>
      </c>
      <c r="G8" s="83">
        <f>(F8-E8)*100</f>
        <v>0.2491520723564924</v>
      </c>
      <c r="H8" s="79">
        <v>0.9723756906077348</v>
      </c>
      <c r="I8" s="79">
        <v>0.9698841698841699</v>
      </c>
      <c r="J8" s="80">
        <f>(I8-H8)*100</f>
        <v>-0.2491520723564844</v>
      </c>
      <c r="K8" s="79">
        <v>0.7045454545454546</v>
      </c>
      <c r="L8" s="79">
        <v>0.7237261146496815</v>
      </c>
      <c r="M8" s="83">
        <f>(L8-K8)*100</f>
        <v>1.918066010422692</v>
      </c>
      <c r="N8" s="66" t="str">
        <v>전체 비중은 보합, 임대 내 월세화</v>
      </c>
    </row>
    <row r="9">
      <c r="A9" s="66" t="str">
        <v>연립·다세대</v>
      </c>
      <c r="B9" s="68">
        <v>1029</v>
      </c>
      <c r="C9" s="68">
        <v>1112</v>
      </c>
      <c r="D9" s="78">
        <f>IF(B9=0,0,C9/B9-1)</f>
        <v>0.08066083576287664</v>
      </c>
      <c r="E9" s="79">
        <v>0.3206997084548105</v>
      </c>
      <c r="F9" s="79">
        <v>0.34532374100719426</v>
      </c>
      <c r="G9" s="83">
        <f>(F9-E9)*100</f>
        <v>2.4624032552383768</v>
      </c>
      <c r="H9" s="79">
        <v>0.6793002915451894</v>
      </c>
      <c r="I9" s="79">
        <v>0.6546762589928058</v>
      </c>
      <c r="J9" s="80">
        <f>(I9-H9)*100</f>
        <v>-2.4624032552383657</v>
      </c>
      <c r="K9" s="79">
        <v>0.642346208869814</v>
      </c>
      <c r="L9" s="79">
        <v>0.6043956043956044</v>
      </c>
      <c r="M9" s="80">
        <f>(L9-K9)*100</f>
        <v>-3.7950604474209615</v>
      </c>
      <c r="N9" s="66" t="str">
        <v>매매 비중 확대·전세 비중 회복</v>
      </c>
    </row>
    <row r="10">
      <c r="A10" s="66" t="str">
        <v>오피스텔</v>
      </c>
      <c r="B10" s="68">
        <v>1005</v>
      </c>
      <c r="C10" s="68">
        <v>694</v>
      </c>
      <c r="D10" s="84">
        <f>IF(B10=0,0,C10/B10-1)</f>
        <v>-0.309452736318408</v>
      </c>
      <c r="E10" s="79">
        <v>0.09850746268656717</v>
      </c>
      <c r="F10" s="79">
        <v>0.0936599423631124</v>
      </c>
      <c r="G10" s="80">
        <f>(F10-E10)*100</f>
        <v>-0.4847520323454771</v>
      </c>
      <c r="H10" s="79">
        <v>0.9014925373134328</v>
      </c>
      <c r="I10" s="79">
        <v>0.9063400576368876</v>
      </c>
      <c r="J10" s="83">
        <f>(I10-H10)*100</f>
        <v>0.48475203234548125</v>
      </c>
      <c r="K10" s="79">
        <v>0.6390728476821192</v>
      </c>
      <c r="L10" s="79">
        <v>0.6740858505564388</v>
      </c>
      <c r="M10" s="83">
        <f>(L10-K10)*100</f>
        <v>3.501300287431952</v>
      </c>
      <c r="N10" s="66" t="str">
        <v>임대 비중 확대·월세화</v>
      </c>
    </row>
    <row r="13">
      <c r="A13" s="52" t="str">
        <v>3.1~3.4 부동산군별 월간 거래방식 상세</v>
      </c>
      <c r="B13" s="52" t="str">
        <v/>
      </c>
      <c r="C13" s="52" t="str">
        <v/>
      </c>
      <c r="D13" s="52" t="str">
        <v/>
      </c>
      <c r="E13" s="52" t="str">
        <v/>
      </c>
      <c r="F13" s="52" t="str">
        <v/>
      </c>
      <c r="G13" s="52" t="str">
        <v/>
      </c>
      <c r="H13" s="52" t="str">
        <v/>
      </c>
      <c r="I13" s="52" t="str">
        <v/>
      </c>
    </row>
    <row r="14">
      <c r="A14" s="61" t="str">
        <v>부동산유형군</v>
      </c>
      <c r="B14" s="61" t="str">
        <v>기준월</v>
      </c>
      <c r="C14" s="61" t="str">
        <v>데이터상태</v>
      </c>
      <c r="D14" s="61" t="str">
        <v>분석구간</v>
      </c>
      <c r="E14" s="61" t="str">
        <v>매매비중</v>
      </c>
      <c r="F14" s="61" t="str">
        <v>전세비중</v>
      </c>
      <c r="G14" s="61" t="str">
        <v>월세비중</v>
      </c>
      <c r="H14" s="61" t="str">
        <v>임대비중</v>
      </c>
      <c r="I14" s="61" t="str">
        <v>임대내월세비중</v>
      </c>
    </row>
    <row r="15">
      <c r="A15" s="66" t="str">
        <v>아파트</v>
      </c>
      <c r="B15" s="66" t="str">
        <v>2025-08</v>
      </c>
      <c r="C15" s="66" t="str">
        <v>비교 반영</v>
      </c>
      <c r="D15" s="66" t="str">
        <v>그 외 비교 반영월</v>
      </c>
      <c r="E15" s="79">
        <v>0.2347299343765775</v>
      </c>
      <c r="F15" s="79">
        <v>0.397778899545684</v>
      </c>
      <c r="G15" s="79">
        <v>0.3674911660777385</v>
      </c>
      <c r="H15" s="79">
        <v>0.7652700656234225</v>
      </c>
      <c r="I15" s="79">
        <v>0.48021108179419525</v>
      </c>
    </row>
    <row r="16">
      <c r="A16" s="66" t="str">
        <v>아파트</v>
      </c>
      <c r="B16" s="66" t="str">
        <v>2025-09</v>
      </c>
      <c r="C16" s="66" t="str">
        <v>비교 반영</v>
      </c>
      <c r="D16" s="66" t="str">
        <v>그 외 비교 반영월</v>
      </c>
      <c r="E16" s="79">
        <v>0.14977603583426652</v>
      </c>
      <c r="F16" s="79">
        <v>0.2326427771556551</v>
      </c>
      <c r="G16" s="79">
        <v>0.6175811870100784</v>
      </c>
      <c r="H16" s="79">
        <v>0.8502239641657335</v>
      </c>
      <c r="I16" s="79">
        <v>0.7263747118867303</v>
      </c>
    </row>
    <row r="17">
      <c r="A17" s="66" t="str">
        <v>아파트</v>
      </c>
      <c r="B17" s="66" t="str">
        <v>2025-10</v>
      </c>
      <c r="C17" s="66" t="str">
        <v>비교 반영</v>
      </c>
      <c r="D17" s="66" t="str">
        <v>그 외 비교 반영월</v>
      </c>
      <c r="E17" s="79">
        <v>0.26004228329809725</v>
      </c>
      <c r="F17" s="79">
        <v>0.29985905567300913</v>
      </c>
      <c r="G17" s="79">
        <v>0.4400986610288936</v>
      </c>
      <c r="H17" s="79">
        <v>0.7399577167019028</v>
      </c>
      <c r="I17" s="79">
        <v>0.5947619047619047</v>
      </c>
    </row>
    <row r="18">
      <c r="A18" s="66" t="str">
        <v>아파트</v>
      </c>
      <c r="B18" s="66" t="str">
        <v>2025-11</v>
      </c>
      <c r="C18" s="66" t="str">
        <v>비교 반영</v>
      </c>
      <c r="D18" s="66" t="str">
        <v>그 외 비교 반영월</v>
      </c>
      <c r="E18" s="79">
        <v>0.2277676950998185</v>
      </c>
      <c r="F18" s="79">
        <v>0.26285541439806415</v>
      </c>
      <c r="G18" s="79">
        <v>0.5093768905021173</v>
      </c>
      <c r="H18" s="79">
        <v>0.7722323049001815</v>
      </c>
      <c r="I18" s="79">
        <v>0.6596161378770075</v>
      </c>
    </row>
    <row r="19">
      <c r="A19" s="66" t="str">
        <v>아파트</v>
      </c>
      <c r="B19" s="66" t="str">
        <v>2025-12</v>
      </c>
      <c r="C19" s="66" t="str">
        <v>비교 반영</v>
      </c>
      <c r="D19" s="66" t="str">
        <v>그 외 비교 반영월</v>
      </c>
      <c r="E19" s="79">
        <v>0.23036280380415639</v>
      </c>
      <c r="F19" s="79">
        <v>0.30010567101091934</v>
      </c>
      <c r="G19" s="79">
        <v>0.46953152518492425</v>
      </c>
      <c r="H19" s="79">
        <v>0.7696371961958436</v>
      </c>
      <c r="I19" s="79">
        <v>0.6100686498855835</v>
      </c>
    </row>
    <row r="20">
      <c r="A20" s="66" t="str">
        <v>아파트</v>
      </c>
      <c r="B20" s="66" t="str">
        <v>2026-01</v>
      </c>
      <c r="C20" s="66" t="str">
        <v>비교 반영</v>
      </c>
      <c r="D20" s="66" t="str">
        <v>직전 비교기간</v>
      </c>
      <c r="E20" s="79">
        <v>0.343062926459439</v>
      </c>
      <c r="F20" s="79">
        <v>0.3794541319181198</v>
      </c>
      <c r="G20" s="79">
        <v>0.27748294162244125</v>
      </c>
      <c r="H20" s="79">
        <v>0.6569370735405611</v>
      </c>
      <c r="I20" s="79">
        <v>0.42238892094633584</v>
      </c>
    </row>
    <row r="21">
      <c r="A21" s="66" t="str">
        <v>아파트</v>
      </c>
      <c r="B21" s="66" t="str">
        <v>2026-02</v>
      </c>
      <c r="C21" s="66" t="str">
        <v>비교 반영</v>
      </c>
      <c r="D21" s="66" t="str">
        <v>직전 비교기간</v>
      </c>
      <c r="E21" s="79">
        <v>0.3206214689265537</v>
      </c>
      <c r="F21" s="79">
        <v>0.3822975517890772</v>
      </c>
      <c r="G21" s="79">
        <v>0.2970809792843691</v>
      </c>
      <c r="H21" s="79">
        <v>0.6793785310734464</v>
      </c>
      <c r="I21" s="79">
        <v>0.43728343728343727</v>
      </c>
    </row>
    <row r="22">
      <c r="A22" s="66" t="str">
        <v>아파트</v>
      </c>
      <c r="B22" s="66" t="str">
        <v>2026-03</v>
      </c>
      <c r="C22" s="66" t="str">
        <v>비교 반영</v>
      </c>
      <c r="D22" s="66" t="str">
        <v>직전 비교기간</v>
      </c>
      <c r="E22" s="79">
        <v>0.3443627450980392</v>
      </c>
      <c r="F22" s="79">
        <v>0.3839869281045752</v>
      </c>
      <c r="G22" s="79">
        <v>0.2716503267973856</v>
      </c>
      <c r="H22" s="79">
        <v>0.6556372549019608</v>
      </c>
      <c r="I22" s="79">
        <v>0.4143302180685358</v>
      </c>
    </row>
    <row r="23">
      <c r="A23" s="66" t="str">
        <v>아파트</v>
      </c>
      <c r="B23" s="66" t="str">
        <v>2026-04</v>
      </c>
      <c r="C23" s="66" t="str">
        <v>비교 반영</v>
      </c>
      <c r="D23" s="66" t="str">
        <v>최근 비교기간</v>
      </c>
      <c r="E23" s="79">
        <v>0.2992441084926634</v>
      </c>
      <c r="F23" s="79">
        <v>0.3041351711871943</v>
      </c>
      <c r="G23" s="79">
        <v>0.3966207203201423</v>
      </c>
      <c r="H23" s="79">
        <v>0.7007558915073366</v>
      </c>
      <c r="I23" s="79">
        <v>0.565989847715736</v>
      </c>
    </row>
    <row r="24">
      <c r="A24" s="66" t="str">
        <v>아파트</v>
      </c>
      <c r="B24" s="66" t="str">
        <v>2026-05</v>
      </c>
      <c r="C24" s="66" t="str">
        <v>비교 반영</v>
      </c>
      <c r="D24" s="66" t="str">
        <v>최근 비교기간</v>
      </c>
      <c r="E24" s="79">
        <v>0.20745868691380082</v>
      </c>
      <c r="F24" s="79">
        <v>0.1802143814202769</v>
      </c>
      <c r="G24" s="79">
        <v>0.6123269316659223</v>
      </c>
      <c r="H24" s="79">
        <v>0.7925413130861992</v>
      </c>
      <c r="I24" s="79">
        <v>0.7726120033812341</v>
      </c>
    </row>
    <row r="25">
      <c r="A25" s="66" t="str">
        <v>아파트</v>
      </c>
      <c r="B25" s="66" t="str">
        <v>2026-06</v>
      </c>
      <c r="C25" s="66" t="str">
        <v>비교 반영</v>
      </c>
      <c r="D25" s="66" t="str">
        <v>최근 비교기간</v>
      </c>
      <c r="E25" s="79">
        <v>0.32490854672430997</v>
      </c>
      <c r="F25" s="79">
        <v>0.2517459261722647</v>
      </c>
      <c r="G25" s="79">
        <v>0.4233455271034253</v>
      </c>
      <c r="H25" s="79">
        <v>0.6750914532756901</v>
      </c>
      <c r="I25" s="79">
        <v>0.6270935960591133</v>
      </c>
    </row>
    <row r="26">
      <c r="A26" s="72" t="str">
        <v>아파트</v>
      </c>
      <c r="B26" s="72" t="str">
        <v>2026-07</v>
      </c>
      <c r="C26" s="72" t="str">
        <v>집계 중</v>
      </c>
      <c r="D26" s="72" t="str">
        <v>집계 중 월</v>
      </c>
      <c r="E26" s="85">
        <v>0.3984344422700587</v>
      </c>
      <c r="F26" s="85">
        <v>0.2958904109589041</v>
      </c>
      <c r="G26" s="85">
        <v>0.3056751467710372</v>
      </c>
      <c r="H26" s="85">
        <v>0.6015655577299412</v>
      </c>
      <c r="I26" s="85">
        <v>0.5081327260897853</v>
      </c>
    </row>
    <row r="27">
      <c r="A27" s="66" t="str">
        <v>단독·다가구</v>
      </c>
      <c r="B27" s="66" t="str">
        <v>2025-08</v>
      </c>
      <c r="C27" s="66" t="str">
        <v>비교 반영</v>
      </c>
      <c r="D27" s="66" t="str">
        <v>그 외 비교 반영월</v>
      </c>
      <c r="E27" s="79">
        <v>0.03263403263403263</v>
      </c>
      <c r="F27" s="79">
        <v>0.28438228438228436</v>
      </c>
      <c r="G27" s="79">
        <v>0.682983682983683</v>
      </c>
      <c r="H27" s="79">
        <v>0.9673659673659674</v>
      </c>
      <c r="I27" s="79">
        <v>0.7060240963855422</v>
      </c>
    </row>
    <row r="28">
      <c r="A28" s="66" t="str">
        <v>단독·다가구</v>
      </c>
      <c r="B28" s="66" t="str">
        <v>2025-09</v>
      </c>
      <c r="C28" s="66" t="str">
        <v>비교 반영</v>
      </c>
      <c r="D28" s="66" t="str">
        <v>그 외 비교 반영월</v>
      </c>
      <c r="E28" s="79">
        <v>0.03424657534246575</v>
      </c>
      <c r="F28" s="79">
        <v>0.22602739726027396</v>
      </c>
      <c r="G28" s="79">
        <v>0.7397260273972602</v>
      </c>
      <c r="H28" s="79">
        <v>0.9657534246575342</v>
      </c>
      <c r="I28" s="79">
        <v>0.7659574468085106</v>
      </c>
    </row>
    <row r="29">
      <c r="A29" s="66" t="str">
        <v>단독·다가구</v>
      </c>
      <c r="B29" s="66" t="str">
        <v>2025-10</v>
      </c>
      <c r="C29" s="66" t="str">
        <v>비교 반영</v>
      </c>
      <c r="D29" s="66" t="str">
        <v>그 외 비교 반영월</v>
      </c>
      <c r="E29" s="79">
        <v>0.03155339805825243</v>
      </c>
      <c r="F29" s="79">
        <v>0.28640776699029125</v>
      </c>
      <c r="G29" s="79">
        <v>0.6820388349514563</v>
      </c>
      <c r="H29" s="79">
        <v>0.9684466019417476</v>
      </c>
      <c r="I29" s="79">
        <v>0.7042606516290727</v>
      </c>
    </row>
    <row r="30">
      <c r="A30" s="66" t="str">
        <v>단독·다가구</v>
      </c>
      <c r="B30" s="66" t="str">
        <v>2025-11</v>
      </c>
      <c r="C30" s="66" t="str">
        <v>비교 반영</v>
      </c>
      <c r="D30" s="66" t="str">
        <v>그 외 비교 반영월</v>
      </c>
      <c r="E30" s="79">
        <v>0.024154589371980676</v>
      </c>
      <c r="F30" s="79">
        <v>0.2560386473429952</v>
      </c>
      <c r="G30" s="79">
        <v>0.7198067632850241</v>
      </c>
      <c r="H30" s="79">
        <v>0.9758454106280193</v>
      </c>
      <c r="I30" s="79">
        <v>0.7376237623762376</v>
      </c>
    </row>
    <row r="31">
      <c r="A31" s="66" t="str">
        <v>단독·다가구</v>
      </c>
      <c r="B31" s="66" t="str">
        <v>2025-12</v>
      </c>
      <c r="C31" s="66" t="str">
        <v>비교 반영</v>
      </c>
      <c r="D31" s="66" t="str">
        <v>그 외 비교 반영월</v>
      </c>
      <c r="E31" s="79">
        <v>0.018433179723502304</v>
      </c>
      <c r="F31" s="79">
        <v>0.27419354838709675</v>
      </c>
      <c r="G31" s="79">
        <v>0.7073732718894009</v>
      </c>
      <c r="H31" s="79">
        <v>0.9815668202764977</v>
      </c>
      <c r="I31" s="79">
        <v>0.7206572769953051</v>
      </c>
    </row>
    <row r="32">
      <c r="A32" s="66" t="str">
        <v>단독·다가구</v>
      </c>
      <c r="B32" s="66" t="str">
        <v>2026-01</v>
      </c>
      <c r="C32" s="66" t="str">
        <v>비교 반영</v>
      </c>
      <c r="D32" s="66" t="str">
        <v>직전 비교기간</v>
      </c>
      <c r="E32" s="79">
        <v>0.039761431411530816</v>
      </c>
      <c r="F32" s="79">
        <v>0.24453280318091453</v>
      </c>
      <c r="G32" s="79">
        <v>0.7157057654075547</v>
      </c>
      <c r="H32" s="79">
        <v>0.9602385685884692</v>
      </c>
      <c r="I32" s="79">
        <v>0.7453416149068323</v>
      </c>
    </row>
    <row r="33">
      <c r="A33" s="66" t="str">
        <v>단독·다가구</v>
      </c>
      <c r="B33" s="66" t="str">
        <v>2026-02</v>
      </c>
      <c r="C33" s="66" t="str">
        <v>비교 반영</v>
      </c>
      <c r="D33" s="66" t="str">
        <v>직전 비교기간</v>
      </c>
      <c r="E33" s="79">
        <v>0.01951219512195122</v>
      </c>
      <c r="F33" s="79">
        <v>0.2951219512195122</v>
      </c>
      <c r="G33" s="79">
        <v>0.6853658536585366</v>
      </c>
      <c r="H33" s="79">
        <v>0.9804878048780488</v>
      </c>
      <c r="I33" s="79">
        <v>0.6990049751243781</v>
      </c>
    </row>
    <row r="34">
      <c r="A34" s="66" t="str">
        <v>단독·다가구</v>
      </c>
      <c r="B34" s="66" t="str">
        <v>2026-03</v>
      </c>
      <c r="C34" s="66" t="str">
        <v>비교 반영</v>
      </c>
      <c r="D34" s="66" t="str">
        <v>직전 비교기간</v>
      </c>
      <c r="E34" s="79">
        <v>0.022429906542056073</v>
      </c>
      <c r="F34" s="79">
        <v>0.32149532710280376</v>
      </c>
      <c r="G34" s="79">
        <v>0.6560747663551402</v>
      </c>
      <c r="H34" s="79">
        <v>0.9775700934579439</v>
      </c>
      <c r="I34" s="79">
        <v>0.6711281070745698</v>
      </c>
    </row>
    <row r="35">
      <c r="A35" s="66" t="str">
        <v>단독·다가구</v>
      </c>
      <c r="B35" s="66" t="str">
        <v>2026-04</v>
      </c>
      <c r="C35" s="66" t="str">
        <v>비교 반영</v>
      </c>
      <c r="D35" s="66" t="str">
        <v>최근 비교기간</v>
      </c>
      <c r="E35" s="79">
        <v>0.0397489539748954</v>
      </c>
      <c r="F35" s="79">
        <v>0.27405857740585776</v>
      </c>
      <c r="G35" s="79">
        <v>0.6861924686192469</v>
      </c>
      <c r="H35" s="79">
        <v>0.9602510460251046</v>
      </c>
      <c r="I35" s="79">
        <v>0.7145969498910676</v>
      </c>
    </row>
    <row r="36">
      <c r="A36" s="66" t="str">
        <v>단독·다가구</v>
      </c>
      <c r="B36" s="66" t="str">
        <v>2026-05</v>
      </c>
      <c r="C36" s="66" t="str">
        <v>비교 반영</v>
      </c>
      <c r="D36" s="66" t="str">
        <v>최근 비교기간</v>
      </c>
      <c r="E36" s="79">
        <v>0.02823529411764706</v>
      </c>
      <c r="F36" s="79">
        <v>0.2541176470588235</v>
      </c>
      <c r="G36" s="79">
        <v>0.7176470588235294</v>
      </c>
      <c r="H36" s="79">
        <v>0.971764705882353</v>
      </c>
      <c r="I36" s="79">
        <v>0.738498789346247</v>
      </c>
    </row>
    <row r="37">
      <c r="A37" s="66" t="str">
        <v>단독·다가구</v>
      </c>
      <c r="B37" s="66" t="str">
        <v>2026-06</v>
      </c>
      <c r="C37" s="66" t="str">
        <v>비교 반영</v>
      </c>
      <c r="D37" s="66" t="str">
        <v>최근 비교기간</v>
      </c>
      <c r="E37" s="79">
        <v>0.02040816326530612</v>
      </c>
      <c r="F37" s="79">
        <v>0.2755102040816326</v>
      </c>
      <c r="G37" s="79">
        <v>0.7040816326530612</v>
      </c>
      <c r="H37" s="79">
        <v>0.9795918367346939</v>
      </c>
      <c r="I37" s="79">
        <v>0.71875</v>
      </c>
    </row>
    <row r="38">
      <c r="A38" s="72" t="str">
        <v>단독·다가구</v>
      </c>
      <c r="B38" s="72" t="str">
        <v>2026-07</v>
      </c>
      <c r="C38" s="72" t="str">
        <v>집계 중</v>
      </c>
      <c r="D38" s="72" t="str">
        <v>집계 중 월</v>
      </c>
      <c r="E38" s="85">
        <v>0.04011461318051576</v>
      </c>
      <c r="F38" s="85">
        <v>0.24068767908309455</v>
      </c>
      <c r="G38" s="85">
        <v>0.7191977077363897</v>
      </c>
      <c r="H38" s="85">
        <v>0.9598853868194842</v>
      </c>
      <c r="I38" s="85">
        <v>0.7492537313432835</v>
      </c>
    </row>
    <row r="39">
      <c r="A39" s="66" t="str">
        <v>연립·다세대</v>
      </c>
      <c r="B39" s="66" t="str">
        <v>2025-08</v>
      </c>
      <c r="C39" s="66" t="str">
        <v>비교 반영</v>
      </c>
      <c r="D39" s="66" t="str">
        <v>그 외 비교 반영월</v>
      </c>
      <c r="E39" s="79">
        <v>0.2507936507936508</v>
      </c>
      <c r="F39" s="79">
        <v>0.326984126984127</v>
      </c>
      <c r="G39" s="79">
        <v>0.4222222222222222</v>
      </c>
      <c r="H39" s="79">
        <v>0.7492063492063492</v>
      </c>
      <c r="I39" s="79">
        <v>0.5635593220338984</v>
      </c>
    </row>
    <row r="40">
      <c r="A40" s="66" t="str">
        <v>연립·다세대</v>
      </c>
      <c r="B40" s="66" t="str">
        <v>2025-09</v>
      </c>
      <c r="C40" s="66" t="str">
        <v>비교 반영</v>
      </c>
      <c r="D40" s="66" t="str">
        <v>그 외 비교 반영월</v>
      </c>
      <c r="E40" s="79">
        <v>0.2710997442455243</v>
      </c>
      <c r="F40" s="79">
        <v>0.27877237851662406</v>
      </c>
      <c r="G40" s="79">
        <v>0.45012787723785164</v>
      </c>
      <c r="H40" s="79">
        <v>0.7289002557544757</v>
      </c>
      <c r="I40" s="79">
        <v>0.6175438596491228</v>
      </c>
    </row>
    <row r="41">
      <c r="A41" s="66" t="str">
        <v>연립·다세대</v>
      </c>
      <c r="B41" s="66" t="str">
        <v>2025-10</v>
      </c>
      <c r="C41" s="66" t="str">
        <v>비교 반영</v>
      </c>
      <c r="D41" s="66" t="str">
        <v>그 외 비교 반영월</v>
      </c>
      <c r="E41" s="79">
        <v>0.2066420664206642</v>
      </c>
      <c r="F41" s="79">
        <v>0.3247232472324723</v>
      </c>
      <c r="G41" s="79">
        <v>0.46863468634686345</v>
      </c>
      <c r="H41" s="79">
        <v>0.7933579335793358</v>
      </c>
      <c r="I41" s="79">
        <v>0.5906976744186047</v>
      </c>
    </row>
    <row r="42">
      <c r="A42" s="66" t="str">
        <v>연립·다세대</v>
      </c>
      <c r="B42" s="66" t="str">
        <v>2025-11</v>
      </c>
      <c r="C42" s="66" t="str">
        <v>비교 반영</v>
      </c>
      <c r="D42" s="66" t="str">
        <v>그 외 비교 반영월</v>
      </c>
      <c r="E42" s="79">
        <v>0.27794561933534745</v>
      </c>
      <c r="F42" s="79">
        <v>0.311178247734139</v>
      </c>
      <c r="G42" s="79">
        <v>0.4108761329305136</v>
      </c>
      <c r="H42" s="79">
        <v>0.7220543806646526</v>
      </c>
      <c r="I42" s="79">
        <v>0.5690376569037657</v>
      </c>
    </row>
    <row r="43">
      <c r="A43" s="66" t="str">
        <v>연립·다세대</v>
      </c>
      <c r="B43" s="66" t="str">
        <v>2025-12</v>
      </c>
      <c r="C43" s="66" t="str">
        <v>비교 반영</v>
      </c>
      <c r="D43" s="66" t="str">
        <v>그 외 비교 반영월</v>
      </c>
      <c r="E43" s="79">
        <v>0.29906542056074764</v>
      </c>
      <c r="F43" s="79">
        <v>0.32398753894080995</v>
      </c>
      <c r="G43" s="79">
        <v>0.37694704049844235</v>
      </c>
      <c r="H43" s="79">
        <v>0.7009345794392523</v>
      </c>
      <c r="I43" s="79">
        <v>0.5377777777777778</v>
      </c>
    </row>
    <row r="44">
      <c r="A44" s="66" t="str">
        <v>연립·다세대</v>
      </c>
      <c r="B44" s="66" t="str">
        <v>2026-01</v>
      </c>
      <c r="C44" s="66" t="str">
        <v>비교 반영</v>
      </c>
      <c r="D44" s="66" t="str">
        <v>직전 비교기간</v>
      </c>
      <c r="E44" s="79">
        <v>0.36042402826855124</v>
      </c>
      <c r="F44" s="79">
        <v>0.26855123674911663</v>
      </c>
      <c r="G44" s="79">
        <v>0.3710247349823322</v>
      </c>
      <c r="H44" s="79">
        <v>0.6395759717314488</v>
      </c>
      <c r="I44" s="79">
        <v>0.580110497237569</v>
      </c>
    </row>
    <row r="45">
      <c r="A45" s="66" t="str">
        <v>연립·다세대</v>
      </c>
      <c r="B45" s="66" t="str">
        <v>2026-02</v>
      </c>
      <c r="C45" s="66" t="str">
        <v>비교 반영</v>
      </c>
      <c r="D45" s="66" t="str">
        <v>직전 비교기간</v>
      </c>
      <c r="E45" s="79">
        <v>0.2777777777777778</v>
      </c>
      <c r="F45" s="79">
        <v>0.22839506172839505</v>
      </c>
      <c r="G45" s="79">
        <v>0.49382716049382713</v>
      </c>
      <c r="H45" s="79">
        <v>0.7222222222222222</v>
      </c>
      <c r="I45" s="79">
        <v>0.6837606837606838</v>
      </c>
    </row>
    <row r="46">
      <c r="A46" s="66" t="str">
        <v>연립·다세대</v>
      </c>
      <c r="B46" s="66" t="str">
        <v>2026-03</v>
      </c>
      <c r="C46" s="66" t="str">
        <v>비교 반영</v>
      </c>
      <c r="D46" s="66" t="str">
        <v>직전 비교기간</v>
      </c>
      <c r="E46" s="79">
        <v>0.32701421800947866</v>
      </c>
      <c r="F46" s="79">
        <v>0.23696682464454977</v>
      </c>
      <c r="G46" s="79">
        <v>0.43601895734597157</v>
      </c>
      <c r="H46" s="79">
        <v>0.6729857819905213</v>
      </c>
      <c r="I46" s="79">
        <v>0.647887323943662</v>
      </c>
    </row>
    <row r="47">
      <c r="A47" s="66" t="str">
        <v>연립·다세대</v>
      </c>
      <c r="B47" s="66" t="str">
        <v>2026-04</v>
      </c>
      <c r="C47" s="66" t="str">
        <v>비교 반영</v>
      </c>
      <c r="D47" s="66" t="str">
        <v>최근 비교기간</v>
      </c>
      <c r="E47" s="79">
        <v>0.39853300733496333</v>
      </c>
      <c r="F47" s="79">
        <v>0.23471882640586797</v>
      </c>
      <c r="G47" s="79">
        <v>0.36674816625916873</v>
      </c>
      <c r="H47" s="79">
        <v>0.6014669926650367</v>
      </c>
      <c r="I47" s="79">
        <v>0.6097560975609756</v>
      </c>
    </row>
    <row r="48">
      <c r="A48" s="66" t="str">
        <v>연립·다세대</v>
      </c>
      <c r="B48" s="66" t="str">
        <v>2026-05</v>
      </c>
      <c r="C48" s="66" t="str">
        <v>비교 반영</v>
      </c>
      <c r="D48" s="66" t="str">
        <v>최근 비교기간</v>
      </c>
      <c r="E48" s="79">
        <v>0.319672131147541</v>
      </c>
      <c r="F48" s="79">
        <v>0.24316939890710382</v>
      </c>
      <c r="G48" s="79">
        <v>0.4371584699453552</v>
      </c>
      <c r="H48" s="79">
        <v>0.680327868852459</v>
      </c>
      <c r="I48" s="79">
        <v>0.642570281124498</v>
      </c>
    </row>
    <row r="49">
      <c r="A49" s="66" t="str">
        <v>연립·다세대</v>
      </c>
      <c r="B49" s="66" t="str">
        <v>2026-06</v>
      </c>
      <c r="C49" s="66" t="str">
        <v>비교 반영</v>
      </c>
      <c r="D49" s="66" t="str">
        <v>최근 비교기간</v>
      </c>
      <c r="E49" s="79">
        <v>0.3086053412462908</v>
      </c>
      <c r="F49" s="79">
        <v>0.3056379821958457</v>
      </c>
      <c r="G49" s="79">
        <v>0.3857566765578635</v>
      </c>
      <c r="H49" s="79">
        <v>0.6913946587537092</v>
      </c>
      <c r="I49" s="79">
        <v>0.5579399141630901</v>
      </c>
    </row>
    <row r="50">
      <c r="A50" s="72" t="str">
        <v>연립·다세대</v>
      </c>
      <c r="B50" s="72" t="str">
        <v>2026-07</v>
      </c>
      <c r="C50" s="72" t="str">
        <v>집계 중</v>
      </c>
      <c r="D50" s="72" t="str">
        <v>집계 중 월</v>
      </c>
      <c r="E50" s="85">
        <v>0.3258426966292135</v>
      </c>
      <c r="F50" s="85">
        <v>0.2808988764044944</v>
      </c>
      <c r="G50" s="85">
        <v>0.39325842696629215</v>
      </c>
      <c r="H50" s="85">
        <v>0.6741573033707865</v>
      </c>
      <c r="I50" s="85">
        <v>0.5833333333333334</v>
      </c>
    </row>
    <row r="51">
      <c r="A51" s="66" t="str">
        <v>오피스텔</v>
      </c>
      <c r="B51" s="66" t="str">
        <v>2025-08</v>
      </c>
      <c r="C51" s="66" t="str">
        <v>비교 반영</v>
      </c>
      <c r="D51" s="66" t="str">
        <v>그 외 비교 반영월</v>
      </c>
      <c r="E51" s="79">
        <v>0.05670103092783505</v>
      </c>
      <c r="F51" s="79">
        <v>0.29896907216494845</v>
      </c>
      <c r="G51" s="79">
        <v>0.6443298969072165</v>
      </c>
      <c r="H51" s="79">
        <v>0.9432989690721649</v>
      </c>
      <c r="I51" s="79">
        <v>0.6830601092896175</v>
      </c>
    </row>
    <row r="52">
      <c r="A52" s="66" t="str">
        <v>오피스텔</v>
      </c>
      <c r="B52" s="66" t="str">
        <v>2025-09</v>
      </c>
      <c r="C52" s="66" t="str">
        <v>비교 반영</v>
      </c>
      <c r="D52" s="66" t="str">
        <v>그 외 비교 반영월</v>
      </c>
      <c r="E52" s="79">
        <v>0.0635593220338983</v>
      </c>
      <c r="F52" s="79">
        <v>0.2542372881355932</v>
      </c>
      <c r="G52" s="79">
        <v>0.6822033898305084</v>
      </c>
      <c r="H52" s="79">
        <v>0.9364406779661016</v>
      </c>
      <c r="I52" s="79">
        <v>0.7285067873303167</v>
      </c>
    </row>
    <row r="53">
      <c r="A53" s="66" t="str">
        <v>오피스텔</v>
      </c>
      <c r="B53" s="66" t="str">
        <v>2025-10</v>
      </c>
      <c r="C53" s="66" t="str">
        <v>비교 반영</v>
      </c>
      <c r="D53" s="66" t="str">
        <v>그 외 비교 반영월</v>
      </c>
      <c r="E53" s="79">
        <v>0.07960199004975124</v>
      </c>
      <c r="F53" s="79">
        <v>0.373134328358209</v>
      </c>
      <c r="G53" s="79">
        <v>0.5472636815920398</v>
      </c>
      <c r="H53" s="79">
        <v>0.9203980099502488</v>
      </c>
      <c r="I53" s="79">
        <v>0.5945945945945946</v>
      </c>
    </row>
    <row r="54">
      <c r="A54" s="66" t="str">
        <v>오피스텔</v>
      </c>
      <c r="B54" s="66" t="str">
        <v>2025-11</v>
      </c>
      <c r="C54" s="66" t="str">
        <v>비교 반영</v>
      </c>
      <c r="D54" s="66" t="str">
        <v>그 외 비교 반영월</v>
      </c>
      <c r="E54" s="79">
        <v>0.08641975308641975</v>
      </c>
      <c r="F54" s="79">
        <v>0.2222222222222222</v>
      </c>
      <c r="G54" s="79">
        <v>0.691358024691358</v>
      </c>
      <c r="H54" s="79">
        <v>0.9135802469135802</v>
      </c>
      <c r="I54" s="79">
        <v>0.7567567567567568</v>
      </c>
    </row>
    <row r="55">
      <c r="A55" s="66" t="str">
        <v>오피스텔</v>
      </c>
      <c r="B55" s="66" t="str">
        <v>2025-12</v>
      </c>
      <c r="C55" s="66" t="str">
        <v>비교 반영</v>
      </c>
      <c r="D55" s="66" t="str">
        <v>그 외 비교 반영월</v>
      </c>
      <c r="E55" s="79">
        <v>0.06198347107438017</v>
      </c>
      <c r="F55" s="79">
        <v>0.3181818181818182</v>
      </c>
      <c r="G55" s="79">
        <v>0.6198347107438017</v>
      </c>
      <c r="H55" s="79">
        <v>0.9380165289256198</v>
      </c>
      <c r="I55" s="79">
        <v>0.6607929515418502</v>
      </c>
    </row>
    <row r="56">
      <c r="A56" s="66" t="str">
        <v>오피스텔</v>
      </c>
      <c r="B56" s="66" t="str">
        <v>2026-01</v>
      </c>
      <c r="C56" s="66" t="str">
        <v>비교 반영</v>
      </c>
      <c r="D56" s="66" t="str">
        <v>직전 비교기간</v>
      </c>
      <c r="E56" s="79">
        <v>0.10421836228287841</v>
      </c>
      <c r="F56" s="79">
        <v>0.32754342431761785</v>
      </c>
      <c r="G56" s="79">
        <v>0.5682382133995038</v>
      </c>
      <c r="H56" s="79">
        <v>0.8957816377171216</v>
      </c>
      <c r="I56" s="79">
        <v>0.6343490304709142</v>
      </c>
    </row>
    <row r="57">
      <c r="A57" s="66" t="str">
        <v>오피스텔</v>
      </c>
      <c r="B57" s="66" t="str">
        <v>2026-02</v>
      </c>
      <c r="C57" s="66" t="str">
        <v>비교 반영</v>
      </c>
      <c r="D57" s="66" t="str">
        <v>직전 비교기간</v>
      </c>
      <c r="E57" s="79">
        <v>0.09570957095709572</v>
      </c>
      <c r="F57" s="79">
        <v>0.30363036303630364</v>
      </c>
      <c r="G57" s="79">
        <v>0.6006600660066007</v>
      </c>
      <c r="H57" s="79">
        <v>0.9042904290429042</v>
      </c>
      <c r="I57" s="79">
        <v>0.6642335766423357</v>
      </c>
    </row>
    <row r="58">
      <c r="A58" s="66" t="str">
        <v>오피스텔</v>
      </c>
      <c r="B58" s="66" t="str">
        <v>2026-03</v>
      </c>
      <c r="C58" s="66" t="str">
        <v>비교 반영</v>
      </c>
      <c r="D58" s="66" t="str">
        <v>직전 비교기간</v>
      </c>
      <c r="E58" s="79">
        <v>0.09364548494983277</v>
      </c>
      <c r="F58" s="79">
        <v>0.34448160535117056</v>
      </c>
      <c r="G58" s="79">
        <v>0.5618729096989966</v>
      </c>
      <c r="H58" s="79">
        <v>0.9063545150501672</v>
      </c>
      <c r="I58" s="79">
        <v>0.6199261992619927</v>
      </c>
    </row>
    <row r="59">
      <c r="A59" s="66" t="str">
        <v>오피스텔</v>
      </c>
      <c r="B59" s="66" t="str">
        <v>2026-04</v>
      </c>
      <c r="C59" s="66" t="str">
        <v>비교 반영</v>
      </c>
      <c r="D59" s="66" t="str">
        <v>최근 비교기간</v>
      </c>
      <c r="E59" s="79">
        <v>0.07971014492753623</v>
      </c>
      <c r="F59" s="79">
        <v>0.2971014492753623</v>
      </c>
      <c r="G59" s="79">
        <v>0.6231884057971014</v>
      </c>
      <c r="H59" s="79">
        <v>0.9202898550724637</v>
      </c>
      <c r="I59" s="79">
        <v>0.6771653543307087</v>
      </c>
    </row>
    <row r="60">
      <c r="A60" s="66" t="str">
        <v>오피스텔</v>
      </c>
      <c r="B60" s="66" t="str">
        <v>2026-05</v>
      </c>
      <c r="C60" s="66" t="str">
        <v>비교 반영</v>
      </c>
      <c r="D60" s="66" t="str">
        <v>최근 비교기간</v>
      </c>
      <c r="E60" s="79">
        <v>0.1085972850678733</v>
      </c>
      <c r="F60" s="79">
        <v>0.25339366515837103</v>
      </c>
      <c r="G60" s="79">
        <v>0.6380090497737556</v>
      </c>
      <c r="H60" s="79">
        <v>0.8914027149321267</v>
      </c>
      <c r="I60" s="79">
        <v>0.7157360406091371</v>
      </c>
    </row>
    <row r="61">
      <c r="A61" s="66" t="str">
        <v>오피스텔</v>
      </c>
      <c r="B61" s="66" t="str">
        <v>2026-06</v>
      </c>
      <c r="C61" s="66" t="str">
        <v>비교 반영</v>
      </c>
      <c r="D61" s="66" t="str">
        <v>최근 비교기간</v>
      </c>
      <c r="E61" s="79">
        <v>0.09644670050761421</v>
      </c>
      <c r="F61" s="79">
        <v>0.3401015228426396</v>
      </c>
      <c r="G61" s="79">
        <v>0.5634517766497462</v>
      </c>
      <c r="H61" s="79">
        <v>0.9035532994923858</v>
      </c>
      <c r="I61" s="79">
        <v>0.6235955056179775</v>
      </c>
    </row>
    <row r="62">
      <c r="A62" s="72" t="str">
        <v>오피스텔</v>
      </c>
      <c r="B62" s="72" t="str">
        <v>2026-07</v>
      </c>
      <c r="C62" s="72" t="str">
        <v>집계 중</v>
      </c>
      <c r="D62" s="72" t="str">
        <v>집계 중 월</v>
      </c>
      <c r="E62" s="85">
        <v>0.11538461538461539</v>
      </c>
      <c r="F62" s="85">
        <v>0.2692307692307692</v>
      </c>
      <c r="G62" s="85">
        <v>0.6153846153846154</v>
      </c>
      <c r="H62" s="85">
        <v>0.8846153846153846</v>
      </c>
      <c r="I62" s="85">
        <v>0.6956521739130435</v>
      </c>
    </row>
  </sheetData>
  <autoFilter ref="A6:N10"/>
  <mergeCells count="5">
    <mergeCell ref="A1:N1"/>
    <mergeCell ref="A2:N2"/>
    <mergeCell ref="A3:N3"/>
    <mergeCell ref="A4:N4"/>
    <mergeCell ref="A13:I13"/>
  </mergeCells>
  <pageMargins bottom="0.5" footer="0.3" header="0.3" left="0.4" right="0.4" top="0.5"/>
  <ignoredErrors>
    <ignoredError numberStoredAsText="1" sqref="A1:N62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cols>
    <col min="1" max="1" width="8.83203125" customWidth="1"/>
    <col min="2" max="2" width="18.83203125" customWidth="1"/>
    <col min="3" max="3" width="16.83203125" customWidth="1"/>
    <col min="4" max="4" width="15.83203125" customWidth="1"/>
    <col min="5" max="5" width="14.83203125" customWidth="1"/>
    <col min="6" max="6" width="14.83203125" customWidth="1"/>
    <col min="7" max="7" width="14.83203125" customWidth="1"/>
    <col min="8" max="8" width="15.83203125" customWidth="1"/>
    <col min="9" max="9" width="18.83203125" customWidth="1"/>
    <col min="10" max="10" width="18.83203125" customWidth="1"/>
    <col min="11" max="11" width="18.83203125" customWidth="1"/>
    <col min="12" max="12" width="16.83203125" customWidth="1"/>
    <col min="13" max="13" width="16.83203125" customWidth="1"/>
    <col min="14" max="14" width="17.83203125" customWidth="1"/>
    <col min="15" max="15" width="34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  <c r="M1" s="46" t="str">
        <v/>
      </c>
      <c r="N1" s="46" t="str">
        <v/>
      </c>
      <c r="O1" s="46" t="str">
        <v/>
      </c>
    </row>
    <row r="2" ht="24" customHeight="1">
      <c r="A2" s="48" t="str">
        <v>최근 비교기간 3개월 (2026-04~2026-06) 거래량 상위 10개 하위지역을 대상으로 직전 비교기간 3개월 (2026-01~2026-03) 대비 유형·거래방식 변화를 비교합니다. 전체 하위지역 세부내용은 뒤쪽 지역 상세 시트에서 확인할 수 있습니다.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  <c r="M2" s="48" t="str">
        <v/>
      </c>
      <c r="N2" s="48" t="str">
        <v/>
      </c>
      <c r="O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  <c r="M3" s="50" t="str">
        <v/>
      </c>
      <c r="N3" s="50" t="str">
        <v/>
      </c>
      <c r="O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  <c r="M4" s="50" t="str">
        <v/>
      </c>
      <c r="N4" s="50" t="str">
        <v/>
      </c>
      <c r="O4" s="50" t="str">
        <v/>
      </c>
    </row>
    <row r="5" ht="8" customHeight="1"/>
    <row r="6" ht="28" customHeight="1">
      <c r="A6" s="61" t="str">
        <v>순위</v>
      </c>
      <c r="B6" s="61" t="str">
        <v>지역명</v>
      </c>
      <c r="C6" s="61" t="str">
        <v>전체비교기간거래건수</v>
      </c>
      <c r="D6" s="61" t="str">
        <v>최근비교기간건수</v>
      </c>
      <c r="E6" s="61" t="str">
        <v>최근비교기간월평균</v>
      </c>
      <c r="F6" s="61" t="str">
        <v>직전비교기간월평균</v>
      </c>
      <c r="G6" s="61" t="str">
        <v>거래량변화율</v>
      </c>
      <c r="H6" s="61" t="str">
        <v>최근거래수준지수</v>
      </c>
      <c r="I6" s="61" t="str">
        <v>거래집중유형</v>
      </c>
      <c r="J6" s="61" t="str">
        <v>부상유형</v>
      </c>
      <c r="K6" s="61" t="str">
        <v>부상점유변화(%p)</v>
      </c>
      <c r="L6" s="61" t="str">
        <v>매매변화(%p)</v>
      </c>
      <c r="M6" s="61" t="str">
        <v>임대변화(%p)</v>
      </c>
      <c r="N6" s="61" t="str">
        <v>월세화변화(%p)</v>
      </c>
      <c r="O6" s="61" t="str">
        <v>지역신호</v>
      </c>
    </row>
    <row r="7">
      <c r="A7" s="68">
        <v>1</v>
      </c>
      <c r="B7" s="66" t="str">
        <v>다산동</v>
      </c>
      <c r="C7" s="68">
        <v>15621</v>
      </c>
      <c r="D7" s="68">
        <v>5116</v>
      </c>
      <c r="E7" s="68">
        <f>IF('실거래_집계기준'!$B$7=0,0,D7/'실거래_집계기준'!$B$7)</f>
        <v>1705.3333333333333</v>
      </c>
      <c r="F7" s="68">
        <v>1081.3333333333333</v>
      </c>
      <c r="G7" s="78">
        <f>IF(F7=0,0,E7/F7-1)</f>
        <v>0.5770653514180024</v>
      </c>
      <c r="H7" s="81">
        <v>120.08620873610312</v>
      </c>
      <c r="I7" s="66" t="str">
        <v>아파트 전월세</v>
      </c>
      <c r="J7" s="66" t="str">
        <v>아파트 전월세</v>
      </c>
      <c r="K7" s="83">
        <v>22.47927008326674</v>
      </c>
      <c r="L7" s="80">
        <v>-10.03423412827338</v>
      </c>
      <c r="M7" s="83">
        <v>10.03423412827339</v>
      </c>
      <c r="N7" s="83">
        <v>26.731800593409016</v>
      </c>
      <c r="O7" s="66" t="str">
        <v>임대 비중 확대·월세화</v>
      </c>
    </row>
    <row r="8">
      <c r="A8" s="68">
        <v>2</v>
      </c>
      <c r="B8" s="66" t="str">
        <v>별내동</v>
      </c>
      <c r="C8" s="68">
        <v>6279</v>
      </c>
      <c r="D8" s="68">
        <v>1915</v>
      </c>
      <c r="E8" s="68">
        <f>IF('실거래_집계기준'!$B$7=0,0,D8/'실거래_집계기준'!$B$7)</f>
        <v>638.3333333333334</v>
      </c>
      <c r="F8" s="68">
        <v>526.6666666666666</v>
      </c>
      <c r="G8" s="78">
        <f>IF(F8=0,0,E8/F8-1)</f>
        <v>0.21202531645569622</v>
      </c>
      <c r="H8" s="81">
        <v>111.82778574082921</v>
      </c>
      <c r="I8" s="66" t="str">
        <v>아파트 전월세</v>
      </c>
      <c r="J8" s="66" t="str">
        <v>아파트 전월세</v>
      </c>
      <c r="K8" s="83">
        <v>12.317315001487255</v>
      </c>
      <c r="L8" s="83">
        <v>1.5743464322305583</v>
      </c>
      <c r="M8" s="80">
        <v>-1.5743464322305667</v>
      </c>
      <c r="N8" s="83">
        <v>14.670657929363905</v>
      </c>
      <c r="O8" s="66" t="str">
        <v>매매 비중 회복 속 임대 월세화</v>
      </c>
    </row>
    <row r="9">
      <c r="A9" s="68">
        <v>3</v>
      </c>
      <c r="B9" s="66" t="str">
        <v>호평동</v>
      </c>
      <c r="C9" s="68">
        <v>2707</v>
      </c>
      <c r="D9" s="68">
        <v>669</v>
      </c>
      <c r="E9" s="68">
        <f>IF('실거래_집계기준'!$B$7=0,0,D9/'실거래_집계기준'!$B$7)</f>
        <v>223</v>
      </c>
      <c r="F9" s="68">
        <v>234.66666666666666</v>
      </c>
      <c r="G9" s="84">
        <f>IF(F9=0,0,E9/F9-1)</f>
        <v>-0.04971590909090906</v>
      </c>
      <c r="H9" s="81">
        <v>90.61691909863318</v>
      </c>
      <c r="I9" s="66" t="str">
        <v>아파트 전월세</v>
      </c>
      <c r="J9" s="66" t="str">
        <v>아파트 매매</v>
      </c>
      <c r="K9" s="83">
        <v>2.7060826878651993</v>
      </c>
      <c r="L9" s="83">
        <v>2.2708163473298013</v>
      </c>
      <c r="M9" s="80">
        <v>-2.270816347329807</v>
      </c>
      <c r="N9" s="83">
        <v>6.326814849743068</v>
      </c>
      <c r="O9" s="66" t="str">
        <v>매매 비중 회복 속 임대 월세화</v>
      </c>
    </row>
    <row r="10">
      <c r="A10" s="68">
        <v>4</v>
      </c>
      <c r="B10" s="66" t="str">
        <v>평내동</v>
      </c>
      <c r="C10" s="68">
        <v>1633</v>
      </c>
      <c r="D10" s="68">
        <v>521</v>
      </c>
      <c r="E10" s="68">
        <f>IF('실거래_집계기준'!$B$7=0,0,D10/'실거래_집계기준'!$B$7)</f>
        <v>173.66666666666666</v>
      </c>
      <c r="F10" s="68">
        <v>148.66666666666666</v>
      </c>
      <c r="G10" s="78">
        <f>IF(F10=0,0,E10/F10-1)</f>
        <v>0.1681614349775784</v>
      </c>
      <c r="H10" s="81">
        <v>116.98305776689119</v>
      </c>
      <c r="I10" s="66" t="str">
        <v>아파트 전월세</v>
      </c>
      <c r="J10" s="66" t="str">
        <v>토지</v>
      </c>
      <c r="K10" s="83">
        <v>2.8468020278353974</v>
      </c>
      <c r="L10" s="83">
        <v>2.9277088730709275</v>
      </c>
      <c r="M10" s="80">
        <v>-2.9277088730709333</v>
      </c>
      <c r="N10" s="80">
        <v>-5.768990256159546</v>
      </c>
      <c r="O10" s="66" t="str">
        <v>매매 비중 확대·전세 비중 회복</v>
      </c>
    </row>
    <row r="11">
      <c r="A11" s="68">
        <v>5</v>
      </c>
      <c r="B11" s="66" t="str">
        <v>진접읍 금곡리</v>
      </c>
      <c r="C11" s="68">
        <v>1681</v>
      </c>
      <c r="D11" s="68">
        <v>514</v>
      </c>
      <c r="E11" s="68">
        <f>IF('실거래_집계기준'!$B$7=0,0,D11/'실거래_집계기준'!$B$7)</f>
        <v>171.33333333333334</v>
      </c>
      <c r="F11" s="68">
        <v>147.33333333333334</v>
      </c>
      <c r="G11" s="78">
        <f>IF(F11=0,0,E11/F11-1)</f>
        <v>0.16289592760181004</v>
      </c>
      <c r="H11" s="81">
        <v>112.11580408487012</v>
      </c>
      <c r="I11" s="66" t="str">
        <v>아파트 전월세</v>
      </c>
      <c r="J11" s="66" t="str">
        <v>아파트 전월세</v>
      </c>
      <c r="K11" s="83">
        <v>13.95408208180009</v>
      </c>
      <c r="L11" s="80">
        <v>-0.07482789583956873</v>
      </c>
      <c r="M11" s="83">
        <v>0.07482789583956873</v>
      </c>
      <c r="N11" s="83">
        <v>15.99367630590871</v>
      </c>
      <c r="O11" s="66" t="str">
        <v>전체 비중은 보합, 임대 내 월세화</v>
      </c>
    </row>
    <row r="12">
      <c r="A12" s="68">
        <v>6</v>
      </c>
      <c r="B12" s="66" t="str">
        <v>와부읍 덕소리</v>
      </c>
      <c r="C12" s="68">
        <v>1784</v>
      </c>
      <c r="D12" s="68">
        <v>465</v>
      </c>
      <c r="E12" s="68">
        <f>IF('실거래_집계기준'!$B$7=0,0,D12/'실거래_집계기준'!$B$7)</f>
        <v>155</v>
      </c>
      <c r="F12" s="68">
        <v>172</v>
      </c>
      <c r="G12" s="84">
        <f>IF(F12=0,0,E12/F12-1)</f>
        <v>-0.09883720930232553</v>
      </c>
      <c r="H12" s="81">
        <v>95.57174887892377</v>
      </c>
      <c r="I12" s="66" t="str">
        <v>아파트 전월세</v>
      </c>
      <c r="J12" s="66" t="str">
        <v>아파트 매매</v>
      </c>
      <c r="K12" s="83">
        <v>6.239059764941235</v>
      </c>
      <c r="L12" s="83">
        <v>4.827456864216051</v>
      </c>
      <c r="M12" s="80">
        <v>-4.827456864216062</v>
      </c>
      <c r="N12" s="83">
        <v>10.772751276183772</v>
      </c>
      <c r="O12" s="66" t="str">
        <v>매매 비중 회복 속 임대 월세화</v>
      </c>
    </row>
    <row r="13">
      <c r="A13" s="68">
        <v>7</v>
      </c>
      <c r="B13" s="66" t="str">
        <v>오남읍 오남리</v>
      </c>
      <c r="C13" s="68">
        <v>1493</v>
      </c>
      <c r="D13" s="68">
        <v>442</v>
      </c>
      <c r="E13" s="68">
        <f>IF('실거래_집계기준'!$B$7=0,0,D13/'실거래_집계기준'!$B$7)</f>
        <v>147.33333333333334</v>
      </c>
      <c r="F13" s="68">
        <v>134</v>
      </c>
      <c r="G13" s="78">
        <f>IF(F13=0,0,E13/F13-1)</f>
        <v>0.09950248756218905</v>
      </c>
      <c r="H13" s="81">
        <v>108.55101585175264</v>
      </c>
      <c r="I13" s="66" t="str">
        <v>아파트 전월세</v>
      </c>
      <c r="J13" s="66" t="str">
        <v>토지</v>
      </c>
      <c r="K13" s="83">
        <v>4.72974494045609</v>
      </c>
      <c r="L13" s="83">
        <v>10.014407600009006</v>
      </c>
      <c r="M13" s="80">
        <v>-10.014407600009001</v>
      </c>
      <c r="N13" s="80">
        <v>-1.9015024567582195</v>
      </c>
      <c r="O13" s="66" t="str">
        <v>매매 비중 확대·전세 비중 회복</v>
      </c>
    </row>
    <row r="14">
      <c r="A14" s="68">
        <v>8</v>
      </c>
      <c r="B14" s="66" t="str">
        <v>화도읍 묵현리</v>
      </c>
      <c r="C14" s="68">
        <v>1466</v>
      </c>
      <c r="D14" s="68">
        <v>419</v>
      </c>
      <c r="E14" s="68">
        <f>IF('실거래_집계기준'!$B$7=0,0,D14/'실거래_집계기준'!$B$7)</f>
        <v>139.66666666666666</v>
      </c>
      <c r="F14" s="68">
        <v>134.33333333333334</v>
      </c>
      <c r="G14" s="78">
        <f>IF(F14=0,0,E14/F14-1)</f>
        <v>0.03970223325062028</v>
      </c>
      <c r="H14" s="81">
        <v>104.7976352887676</v>
      </c>
      <c r="I14" s="66" t="str">
        <v>다세대 전월세</v>
      </c>
      <c r="J14" s="66" t="str">
        <v>다세대 전월세</v>
      </c>
      <c r="K14" s="83">
        <v>7.37902485535098</v>
      </c>
      <c r="L14" s="80">
        <v>-2.737819575143463</v>
      </c>
      <c r="M14" s="83">
        <v>2.737819575143474</v>
      </c>
      <c r="N14" s="80">
        <v>-8.692528735632177</v>
      </c>
      <c r="O14" s="66" t="str">
        <v>임대 비중 확대·전세 중심</v>
      </c>
    </row>
    <row r="15">
      <c r="A15" s="68">
        <v>9</v>
      </c>
      <c r="B15" s="66" t="str">
        <v>화도읍 마석우리</v>
      </c>
      <c r="C15" s="68">
        <v>1242</v>
      </c>
      <c r="D15" s="68">
        <v>376</v>
      </c>
      <c r="E15" s="68">
        <f>IF('실거래_집계기준'!$B$7=0,0,D15/'실거래_집계기준'!$B$7)</f>
        <v>125.33333333333333</v>
      </c>
      <c r="F15" s="68">
        <v>112</v>
      </c>
      <c r="G15" s="78">
        <f>IF(F15=0,0,E15/F15-1)</f>
        <v>0.11904761904761907</v>
      </c>
      <c r="H15" s="81">
        <v>111.00375738056898</v>
      </c>
      <c r="I15" s="66" t="str">
        <v>다가구 전월세</v>
      </c>
      <c r="J15" s="66" t="str">
        <v>토지</v>
      </c>
      <c r="K15" s="83">
        <v>12.37335359675785</v>
      </c>
      <c r="L15" s="83">
        <v>10.188703140830802</v>
      </c>
      <c r="M15" s="80">
        <v>-10.188703140830802</v>
      </c>
      <c r="N15" s="83">
        <v>4.996435361216733</v>
      </c>
      <c r="O15" s="66" t="str">
        <v>매매 비중 회복 속 임대 월세화</v>
      </c>
    </row>
    <row r="16">
      <c r="A16" s="68">
        <v>10</v>
      </c>
      <c r="B16" s="66" t="str">
        <v>진접읍 장현리</v>
      </c>
      <c r="C16" s="68">
        <v>1209</v>
      </c>
      <c r="D16" s="68">
        <v>334</v>
      </c>
      <c r="E16" s="68">
        <f>IF('실거래_집계기준'!$B$7=0,0,D16/'실거래_집계기준'!$B$7)</f>
        <v>111.33333333333333</v>
      </c>
      <c r="F16" s="68">
        <v>105.33333333333333</v>
      </c>
      <c r="G16" s="78">
        <f>IF(F16=0,0,E16/F16-1)</f>
        <v>0.05696202531645578</v>
      </c>
      <c r="H16" s="81">
        <v>101.29583677970774</v>
      </c>
      <c r="I16" s="66" t="str">
        <v>아파트 전월세</v>
      </c>
      <c r="J16" s="66" t="str">
        <v>아파트 전월세</v>
      </c>
      <c r="K16" s="83">
        <v>4.377321306753579</v>
      </c>
      <c r="L16" s="80">
        <v>-4.278784203744407</v>
      </c>
      <c r="M16" s="83">
        <v>4.278784203744412</v>
      </c>
      <c r="N16" s="83">
        <v>5.276695634801709</v>
      </c>
      <c r="O16" s="66" t="str">
        <v>임대 비중 확대·월세화</v>
      </c>
    </row>
  </sheetData>
  <autoFilter ref="A6:O16"/>
  <mergeCells count="4">
    <mergeCell ref="A1:O1"/>
    <mergeCell ref="A2:O2"/>
    <mergeCell ref="A3:O3"/>
    <mergeCell ref="A4:O4"/>
  </mergeCells>
  <pageMargins bottom="0.5" footer="0.3" header="0.3" left="0.4" right="0.4" top="0.5"/>
  <ignoredErrors>
    <ignoredError numberStoredAsText="1" sqref="A1:O16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L5288"/>
  <sheetViews>
    <sheetView workbookViewId="0"/>
  </sheetViews>
  <cols>
    <col min="1" max="1" width="10.83203125" customWidth="1"/>
    <col min="2" max="2" width="18.83203125" customWidth="1"/>
    <col min="3" max="3" width="20.83203125" customWidth="1"/>
    <col min="4" max="4" width="17.83203125" customWidth="1"/>
    <col min="5" max="5" width="17.83203125" customWidth="1"/>
    <col min="6" max="6" width="15.83203125" customWidth="1"/>
    <col min="7" max="7" width="17.83203125" customWidth="1"/>
    <col min="8" max="8" width="17.83203125" customWidth="1"/>
    <col min="9" max="9" width="15.83203125" customWidth="1"/>
    <col min="10" max="10" width="17.83203125" customWidth="1"/>
    <col min="11" max="11" width="16.83203125" customWidth="1"/>
    <col min="12" max="12" width="28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</row>
    <row r="2" ht="24" customHeight="1">
      <c r="A2" s="48" t="str">
        <v>전체 하위지역의 부동산 유형 흐름을 최근 비교기간 3개월 (2026-04~2026-06)과 직전 비교기간 3개월 (2026-01~2026-03)의 같은 월평균 기준으로 비교합니다. PPT는 전국 선택 시 전체 시도, 그 외 선택 시 상위 10개 지역을 표시합니다.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</row>
    <row r="5" ht="8" customHeight="1"/>
    <row r="6" ht="28" customHeight="1">
      <c r="A6" s="61" t="str">
        <v>지역순위</v>
      </c>
      <c r="B6" s="61" t="str">
        <v>지역명</v>
      </c>
      <c r="C6" s="61" t="str">
        <v>부동산유형</v>
      </c>
      <c r="D6" s="61" t="str">
        <v>최근비교기간월평균</v>
      </c>
      <c r="E6" s="61" t="str">
        <v>직전비교기간월평균</v>
      </c>
      <c r="F6" s="61" t="str">
        <v>거래량변화율</v>
      </c>
      <c r="G6" s="61" t="str">
        <v>최근지역내점유율</v>
      </c>
      <c r="H6" s="61" t="str">
        <v>직전지역내점유율</v>
      </c>
      <c r="I6" s="61" t="str">
        <v>점유변화(%p)</v>
      </c>
      <c r="J6" s="61" t="str">
        <v>최근거래수준지수</v>
      </c>
      <c r="K6" s="61" t="str">
        <v>최근거래수준</v>
      </c>
      <c r="L6" s="61" t="str">
        <v>변화판정</v>
      </c>
    </row>
    <row r="7">
      <c r="A7" s="68">
        <v>1</v>
      </c>
      <c r="B7" s="66" t="str">
        <v>다산동</v>
      </c>
      <c r="C7" s="66" t="str">
        <v>아파트 전월세</v>
      </c>
      <c r="D7" s="71">
        <v>1232.3333333333333</v>
      </c>
      <c r="E7" s="71">
        <v>538.3333333333334</v>
      </c>
      <c r="F7" s="78">
        <v>1.2891640866873066</v>
      </c>
      <c r="G7" s="79">
        <v>0.7226348709929633</v>
      </c>
      <c r="H7" s="79">
        <v>0.4978421701602959</v>
      </c>
      <c r="I7" s="83">
        <v>22.47927008326674</v>
      </c>
      <c r="J7" s="81">
        <v>131.95431389727116</v>
      </c>
      <c r="K7" s="66" t="str">
        <v>고수준</v>
      </c>
      <c r="L7" s="66" t="str">
        <v>거래·비중 동반 확대</v>
      </c>
    </row>
    <row r="8">
      <c r="A8" s="68">
        <v>1</v>
      </c>
      <c r="B8" s="66" t="str">
        <v>다산동</v>
      </c>
      <c r="C8" s="66" t="str">
        <v>아파트 매매</v>
      </c>
      <c r="D8" s="71">
        <v>243.66666666666666</v>
      </c>
      <c r="E8" s="71">
        <v>256</v>
      </c>
      <c r="F8" s="84">
        <v>-0.04817708333333337</v>
      </c>
      <c r="G8" s="79">
        <v>0.14288506645817045</v>
      </c>
      <c r="H8" s="79">
        <v>0.23674475955610358</v>
      </c>
      <c r="I8" s="80">
        <v>-9.385969309793312</v>
      </c>
      <c r="J8" s="81">
        <v>106.40465793304222</v>
      </c>
      <c r="K8" s="66" t="str">
        <v>평균 상회</v>
      </c>
      <c r="L8" s="66" t="str">
        <v>비중 축소</v>
      </c>
    </row>
    <row r="9">
      <c r="A9" s="68">
        <v>1</v>
      </c>
      <c r="B9" s="66" t="str">
        <v>다산동</v>
      </c>
      <c r="C9" s="66" t="str">
        <v>오피스텔 전월세</v>
      </c>
      <c r="D9" s="71">
        <v>126</v>
      </c>
      <c r="E9" s="71">
        <v>187.66666666666666</v>
      </c>
      <c r="F9" s="84">
        <v>-0.3285968028419183</v>
      </c>
      <c r="G9" s="79">
        <v>0.07388584831899922</v>
      </c>
      <c r="H9" s="79">
        <v>0.17355117139334156</v>
      </c>
      <c r="I9" s="80">
        <v>-9.966532307434234</v>
      </c>
      <c r="J9" s="81">
        <v>79.38144329896907</v>
      </c>
      <c r="K9" s="66" t="str">
        <v>저수준</v>
      </c>
      <c r="L9" s="66" t="str">
        <v>거래·비중 동반 둔화</v>
      </c>
    </row>
    <row r="10">
      <c r="A10" s="68">
        <v>1</v>
      </c>
      <c r="B10" s="66" t="str">
        <v>다산동</v>
      </c>
      <c r="C10" s="66" t="str">
        <v>다가구 전월세</v>
      </c>
      <c r="D10" s="71">
        <v>60.333333333333336</v>
      </c>
      <c r="E10" s="71">
        <v>62.666666666666664</v>
      </c>
      <c r="F10" s="84">
        <v>-0.037234042553191515</v>
      </c>
      <c r="G10" s="79">
        <v>0.03537920250195465</v>
      </c>
      <c r="H10" s="79">
        <v>0.05795314426633785</v>
      </c>
      <c r="I10" s="80">
        <v>-2.25739417643832</v>
      </c>
      <c r="J10" s="81">
        <v>100.25176233635449</v>
      </c>
      <c r="K10" s="66" t="str">
        <v>평균권</v>
      </c>
      <c r="L10" s="66" t="str">
        <v>비중 축소</v>
      </c>
    </row>
    <row r="11">
      <c r="A11" s="68">
        <v>1</v>
      </c>
      <c r="B11" s="66" t="str">
        <v>다산동</v>
      </c>
      <c r="C11" s="66" t="str">
        <v>다세대 전월세</v>
      </c>
      <c r="D11" s="71">
        <v>12</v>
      </c>
      <c r="E11" s="71">
        <v>10</v>
      </c>
      <c r="F11" s="78">
        <v>0.19999999999999996</v>
      </c>
      <c r="G11" s="79">
        <v>0.007036747458952306</v>
      </c>
      <c r="H11" s="79">
        <v>0.009247842170160296</v>
      </c>
      <c r="I11" s="80">
        <v>-0.22110947112079904</v>
      </c>
      <c r="J11" s="81">
        <v>108.1967213114754</v>
      </c>
      <c r="K11" s="66" t="str">
        <v>평균 상회</v>
      </c>
      <c r="L11" s="66" t="str">
        <v>거래 증가</v>
      </c>
    </row>
    <row r="12">
      <c r="A12" s="68">
        <v>1</v>
      </c>
      <c r="B12" s="66" t="str">
        <v>다산동</v>
      </c>
      <c r="C12" s="66" t="str">
        <v>상가</v>
      </c>
      <c r="D12" s="71">
        <v>10.666666666666666</v>
      </c>
      <c r="E12" s="71">
        <v>4.333333333333333</v>
      </c>
      <c r="F12" s="78">
        <v>1.4615384615384617</v>
      </c>
      <c r="G12" s="79">
        <v>0.006254886630179828</v>
      </c>
      <c r="H12" s="79">
        <v>0.004007398273736128</v>
      </c>
      <c r="I12" s="83">
        <v>0.22474883564436998</v>
      </c>
      <c r="J12" s="81">
        <v>124.822695035461</v>
      </c>
      <c r="K12" s="66" t="str">
        <v>고수준</v>
      </c>
      <c r="L12" s="66" t="str">
        <v>거래 증가</v>
      </c>
    </row>
    <row r="13">
      <c r="A13" s="68">
        <v>1</v>
      </c>
      <c r="B13" s="66" t="str">
        <v>다산동</v>
      </c>
      <c r="C13" s="66" t="str">
        <v>오피스텔 매매</v>
      </c>
      <c r="D13" s="71">
        <v>8.666666666666666</v>
      </c>
      <c r="E13" s="71">
        <v>14.666666666666666</v>
      </c>
      <c r="F13" s="84">
        <v>-0.40909090909090906</v>
      </c>
      <c r="G13" s="79">
        <v>0.0050820953870211105</v>
      </c>
      <c r="H13" s="79">
        <v>0.013563501849568433</v>
      </c>
      <c r="I13" s="80">
        <v>-0.8481406462547324</v>
      </c>
      <c r="J13" s="81">
        <v>87.46177370030581</v>
      </c>
      <c r="K13" s="66" t="str">
        <v>평균 하회</v>
      </c>
      <c r="L13" s="66" t="str">
        <v>거래·비중 동반 둔화</v>
      </c>
    </row>
    <row r="14">
      <c r="A14" s="68">
        <v>1</v>
      </c>
      <c r="B14" s="66" t="str">
        <v>다산동</v>
      </c>
      <c r="C14" s="66" t="str">
        <v>공장창고</v>
      </c>
      <c r="D14" s="71">
        <v>6.666666666666667</v>
      </c>
      <c r="E14" s="71">
        <v>3</v>
      </c>
      <c r="F14" s="78">
        <v>1.2222222222222223</v>
      </c>
      <c r="G14" s="79">
        <v>0.003909304143862392</v>
      </c>
      <c r="H14" s="79">
        <v>0.0027743526510480886</v>
      </c>
      <c r="I14" s="83">
        <v>0.11349514928143037</v>
      </c>
      <c r="J14" s="81">
        <v>146.66666666666666</v>
      </c>
      <c r="K14" s="66" t="str">
        <v>고수준</v>
      </c>
      <c r="L14" s="66" t="str">
        <v>거래 증가</v>
      </c>
    </row>
    <row r="15">
      <c r="A15" s="68">
        <v>1</v>
      </c>
      <c r="B15" s="66" t="str">
        <v>다산동</v>
      </c>
      <c r="C15" s="66" t="str">
        <v>토지</v>
      </c>
      <c r="D15" s="71">
        <v>2</v>
      </c>
      <c r="E15" s="71">
        <v>1</v>
      </c>
      <c r="F15" s="78">
        <v>1</v>
      </c>
      <c r="G15" s="79">
        <v>0.0011727912431587178</v>
      </c>
      <c r="H15" s="79">
        <v>0.0009247842170160296</v>
      </c>
      <c r="I15" s="83">
        <v>0.024800702614268824</v>
      </c>
      <c r="J15" s="81">
        <v>137.5</v>
      </c>
      <c r="K15" s="66" t="str">
        <v>고수준</v>
      </c>
      <c r="L15" s="66" t="str">
        <v>거래 증가</v>
      </c>
    </row>
    <row r="16">
      <c r="A16" s="68">
        <v>1</v>
      </c>
      <c r="B16" s="66" t="str">
        <v>다산동</v>
      </c>
      <c r="C16" s="66" t="str">
        <v>다세대 매매</v>
      </c>
      <c r="D16" s="71">
        <v>1.6666666666666667</v>
      </c>
      <c r="E16" s="71">
        <v>3</v>
      </c>
      <c r="F16" s="84">
        <v>-0.4444444444444444</v>
      </c>
      <c r="G16" s="79">
        <v>0.000977326035965598</v>
      </c>
      <c r="H16" s="79">
        <v>0.0027743526510480886</v>
      </c>
      <c r="I16" s="80">
        <v>-0.17970266150824907</v>
      </c>
      <c r="J16" s="81">
        <v>83.33333333333334</v>
      </c>
      <c r="K16" s="66" t="str">
        <v>저수준</v>
      </c>
      <c r="L16" s="66" t="str">
        <v>거래 감소</v>
      </c>
    </row>
    <row r="17">
      <c r="A17" s="68">
        <v>1</v>
      </c>
      <c r="B17" s="66" t="str">
        <v>다산동</v>
      </c>
      <c r="C17" s="66" t="str">
        <v>다가구 매매</v>
      </c>
      <c r="D17" s="71">
        <v>1.3333333333333333</v>
      </c>
      <c r="E17" s="71">
        <v>0.6666666666666666</v>
      </c>
      <c r="F17" s="78">
        <v>1</v>
      </c>
      <c r="G17" s="79">
        <v>0.0007818608287724785</v>
      </c>
      <c r="H17" s="79">
        <v>0.0006165228113440197</v>
      </c>
      <c r="I17" s="83">
        <v>0.016533801742845876</v>
      </c>
      <c r="J17" s="81">
        <v>183.33333333333331</v>
      </c>
      <c r="K17" s="66" t="str">
        <v>고수준</v>
      </c>
      <c r="L17" s="66" t="str">
        <v>거래 증가</v>
      </c>
    </row>
    <row r="18">
      <c r="A18" s="68">
        <v>2</v>
      </c>
      <c r="B18" s="66" t="str">
        <v>별내동</v>
      </c>
      <c r="C18" s="66" t="str">
        <v>아파트 전월세</v>
      </c>
      <c r="D18" s="71">
        <v>324.6666666666667</v>
      </c>
      <c r="E18" s="71">
        <v>203</v>
      </c>
      <c r="F18" s="78">
        <v>0.5993431855500821</v>
      </c>
      <c r="G18" s="79">
        <v>0.5086161879895561</v>
      </c>
      <c r="H18" s="79">
        <v>0.38544303797468354</v>
      </c>
      <c r="I18" s="83">
        <v>12.317315001487255</v>
      </c>
      <c r="J18" s="81">
        <v>107.24724724724726</v>
      </c>
      <c r="K18" s="66" t="str">
        <v>평균 상회</v>
      </c>
      <c r="L18" s="66" t="str">
        <v>거래·비중 동반 확대</v>
      </c>
    </row>
    <row r="19">
      <c r="A19" s="68">
        <v>2</v>
      </c>
      <c r="B19" s="66" t="str">
        <v>별내동</v>
      </c>
      <c r="C19" s="66" t="str">
        <v>다가구 전월세</v>
      </c>
      <c r="D19" s="71">
        <v>110.66666666666667</v>
      </c>
      <c r="E19" s="71">
        <v>128</v>
      </c>
      <c r="F19" s="84">
        <v>-0.13541666666666663</v>
      </c>
      <c r="G19" s="79">
        <v>0.1733681462140992</v>
      </c>
      <c r="H19" s="79">
        <v>0.2430379746835443</v>
      </c>
      <c r="I19" s="80">
        <v>-6.966982846944508</v>
      </c>
      <c r="J19" s="81">
        <v>99.78142076502733</v>
      </c>
      <c r="K19" s="66" t="str">
        <v>평균권</v>
      </c>
      <c r="L19" s="66" t="str">
        <v>거래·비중 동반 둔화</v>
      </c>
    </row>
    <row r="20">
      <c r="A20" s="68">
        <v>2</v>
      </c>
      <c r="B20" s="66" t="str">
        <v>별내동</v>
      </c>
      <c r="C20" s="66" t="str">
        <v>아파트 매매</v>
      </c>
      <c r="D20" s="71">
        <v>93.33333333333333</v>
      </c>
      <c r="E20" s="71">
        <v>63.666666666666664</v>
      </c>
      <c r="F20" s="78">
        <v>0.46596858638743455</v>
      </c>
      <c r="G20" s="79">
        <v>0.1462140992167102</v>
      </c>
      <c r="H20" s="79">
        <v>0.1208860759493671</v>
      </c>
      <c r="I20" s="83">
        <v>2.5328023267343096</v>
      </c>
      <c r="J20" s="81">
        <v>142.7909133055169</v>
      </c>
      <c r="K20" s="66" t="str">
        <v>고수준</v>
      </c>
      <c r="L20" s="66" t="str">
        <v>거래·비중 동반 확대</v>
      </c>
    </row>
    <row r="21">
      <c r="A21" s="68">
        <v>2</v>
      </c>
      <c r="B21" s="66" t="str">
        <v>별내동</v>
      </c>
      <c r="C21" s="66" t="str">
        <v>오피스텔 전월세</v>
      </c>
      <c r="D21" s="71">
        <v>72.66666666666667</v>
      </c>
      <c r="E21" s="71">
        <v>96</v>
      </c>
      <c r="F21" s="84">
        <v>-0.24305555555555558</v>
      </c>
      <c r="G21" s="79">
        <v>0.11383812010443864</v>
      </c>
      <c r="H21" s="79">
        <v>0.18227848101265823</v>
      </c>
      <c r="I21" s="80">
        <v>-6.844036090821959</v>
      </c>
      <c r="J21" s="81">
        <v>118.41975308641976</v>
      </c>
      <c r="K21" s="66" t="str">
        <v>고수준</v>
      </c>
      <c r="L21" s="66" t="str">
        <v>거래·비중 동반 둔화</v>
      </c>
    </row>
    <row r="22">
      <c r="A22" s="68">
        <v>2</v>
      </c>
      <c r="B22" s="66" t="str">
        <v>별내동</v>
      </c>
      <c r="C22" s="66" t="str">
        <v>토지</v>
      </c>
      <c r="D22" s="71">
        <v>11.666666666666666</v>
      </c>
      <c r="E22" s="71">
        <v>7.666666666666667</v>
      </c>
      <c r="F22" s="78">
        <v>0.5217391304347827</v>
      </c>
      <c r="G22" s="79">
        <v>0.018276762402088774</v>
      </c>
      <c r="H22" s="79">
        <v>0.014556962025316455</v>
      </c>
      <c r="I22" s="83">
        <v>0.37198003767723187</v>
      </c>
      <c r="J22" s="81">
        <v>160.41666666666669</v>
      </c>
      <c r="K22" s="66" t="str">
        <v>고수준</v>
      </c>
      <c r="L22" s="66" t="str">
        <v>거래·비중 동반 확대</v>
      </c>
    </row>
    <row r="23">
      <c r="A23" s="68">
        <v>2</v>
      </c>
      <c r="B23" s="66" t="str">
        <v>별내동</v>
      </c>
      <c r="C23" s="66" t="str">
        <v>오피스텔 매매</v>
      </c>
      <c r="D23" s="71">
        <v>10.666666666666666</v>
      </c>
      <c r="E23" s="71">
        <v>14.666666666666666</v>
      </c>
      <c r="F23" s="84">
        <v>-0.2727272727272727</v>
      </c>
      <c r="G23" s="79">
        <v>0.01671018276762402</v>
      </c>
      <c r="H23" s="79">
        <v>0.027848101265822784</v>
      </c>
      <c r="I23" s="80">
        <v>-1.1137918498198764</v>
      </c>
      <c r="J23" s="81">
        <v>111.74603174603175</v>
      </c>
      <c r="K23" s="66" t="str">
        <v>평균 상회</v>
      </c>
      <c r="L23" s="66" t="str">
        <v>거래·비중 동반 둔화</v>
      </c>
    </row>
    <row r="24">
      <c r="A24" s="68">
        <v>2</v>
      </c>
      <c r="B24" s="66" t="str">
        <v>별내동</v>
      </c>
      <c r="C24" s="66" t="str">
        <v>공장창고</v>
      </c>
      <c r="D24" s="71">
        <v>5.333333333333333</v>
      </c>
      <c r="E24" s="71">
        <v>3.6666666666666665</v>
      </c>
      <c r="F24" s="78">
        <v>0.4545454545454546</v>
      </c>
      <c r="G24" s="79">
        <v>0.00835509138381201</v>
      </c>
      <c r="H24" s="79">
        <v>0.006962025316455696</v>
      </c>
      <c r="I24" s="83">
        <v>0.13930660673563142</v>
      </c>
      <c r="J24" s="81">
        <v>136.43410852713177</v>
      </c>
      <c r="K24" s="66" t="str">
        <v>고수준</v>
      </c>
      <c r="L24" s="66" t="str">
        <v>거래 증가</v>
      </c>
    </row>
    <row r="25">
      <c r="A25" s="68">
        <v>2</v>
      </c>
      <c r="B25" s="66" t="str">
        <v>별내동</v>
      </c>
      <c r="C25" s="66" t="str">
        <v>다세대 전월세</v>
      </c>
      <c r="D25" s="71">
        <v>4.333333333333333</v>
      </c>
      <c r="E25" s="71">
        <v>4</v>
      </c>
      <c r="F25" s="78">
        <v>0.08333333333333326</v>
      </c>
      <c r="G25" s="79">
        <v>0.006788511749347258</v>
      </c>
      <c r="H25" s="79">
        <v>0.007594936708860759</v>
      </c>
      <c r="I25" s="80">
        <v>-0.08064249595135008</v>
      </c>
      <c r="J25" s="81">
        <v>99.30555555555556</v>
      </c>
      <c r="K25" s="66" t="str">
        <v>평균권</v>
      </c>
      <c r="L25" s="66" t="str">
        <v>거래 증가</v>
      </c>
    </row>
    <row r="26">
      <c r="A26" s="68">
        <v>2</v>
      </c>
      <c r="B26" s="66" t="str">
        <v>별내동</v>
      </c>
      <c r="C26" s="66" t="str">
        <v>상가</v>
      </c>
      <c r="D26" s="71">
        <v>3</v>
      </c>
      <c r="E26" s="71">
        <v>4.333333333333333</v>
      </c>
      <c r="F26" s="84">
        <v>-0.3076923076923077</v>
      </c>
      <c r="G26" s="79">
        <v>0.004699738903394256</v>
      </c>
      <c r="H26" s="79">
        <v>0.008227848101265823</v>
      </c>
      <c r="I26" s="80">
        <v>-0.3528109197871567</v>
      </c>
      <c r="J26" s="81">
        <v>75</v>
      </c>
      <c r="K26" s="66" t="str">
        <v>저수준</v>
      </c>
      <c r="L26" s="66" t="str">
        <v>거래·비중 동반 둔화</v>
      </c>
    </row>
    <row r="27">
      <c r="A27" s="68">
        <v>2</v>
      </c>
      <c r="B27" s="66" t="str">
        <v>별내동</v>
      </c>
      <c r="C27" s="66" t="str">
        <v>다세대 매매</v>
      </c>
      <c r="D27" s="71">
        <v>1</v>
      </c>
      <c r="E27" s="71">
        <v>1</v>
      </c>
      <c r="F27" s="70">
        <v>0</v>
      </c>
      <c r="G27" s="79">
        <v>0.001566579634464752</v>
      </c>
      <c r="H27" s="79">
        <v>0.0018987341772151898</v>
      </c>
      <c r="I27" s="80">
        <v>-0.03321545427504378</v>
      </c>
      <c r="J27" s="81">
        <v>137.5</v>
      </c>
      <c r="K27" s="66" t="str">
        <v>고수준</v>
      </c>
      <c r="L27" s="66" t="str">
        <v>보합·혼조</v>
      </c>
    </row>
    <row r="28">
      <c r="A28" s="68">
        <v>2</v>
      </c>
      <c r="B28" s="66" t="str">
        <v>별내동</v>
      </c>
      <c r="C28" s="66" t="str">
        <v>다가구 매매</v>
      </c>
      <c r="D28" s="71">
        <v>1</v>
      </c>
      <c r="E28" s="71">
        <v>0.6666666666666666</v>
      </c>
      <c r="F28" s="78">
        <v>0.5</v>
      </c>
      <c r="G28" s="79">
        <v>0.001566579634464752</v>
      </c>
      <c r="H28" s="79">
        <v>0.0012658227848101266</v>
      </c>
      <c r="I28" s="83">
        <v>0.03007568496546254</v>
      </c>
      <c r="J28" s="81">
        <v>183.33333333333334</v>
      </c>
      <c r="K28" s="66" t="str">
        <v>고수준</v>
      </c>
      <c r="L28" s="66" t="str">
        <v>거래 증가</v>
      </c>
    </row>
    <row r="29">
      <c r="A29" s="68">
        <v>2</v>
      </c>
      <c r="B29" s="66" t="str">
        <v>별내동</v>
      </c>
      <c r="C29" s="66" t="str">
        <v>분양권</v>
      </c>
      <c r="D29" s="71">
        <v>0</v>
      </c>
      <c r="E29" s="71">
        <v>0</v>
      </c>
      <c r="F29" s="70">
        <v>0</v>
      </c>
      <c r="G29" s="79">
        <v>0</v>
      </c>
      <c r="H29" s="79">
        <v>0</v>
      </c>
      <c r="I29" s="86">
        <v>0</v>
      </c>
      <c r="J29" s="81">
        <v>0</v>
      </c>
      <c r="K29" s="66" t="str">
        <v>저수준</v>
      </c>
      <c r="L29" s="66" t="str">
        <v>보합·혼조</v>
      </c>
    </row>
    <row r="30">
      <c r="A30" s="68">
        <v>3</v>
      </c>
      <c r="B30" s="66" t="str">
        <v>호평동</v>
      </c>
      <c r="C30" s="66" t="str">
        <v>아파트 전월세</v>
      </c>
      <c r="D30" s="71">
        <v>113.66666666666667</v>
      </c>
      <c r="E30" s="71">
        <v>124</v>
      </c>
      <c r="F30" s="84">
        <v>-0.08333333333333337</v>
      </c>
      <c r="G30" s="79">
        <v>0.5097159940209267</v>
      </c>
      <c r="H30" s="79">
        <v>0.5284090909090909</v>
      </c>
      <c r="I30" s="80">
        <v>-1.869309688816423</v>
      </c>
      <c r="J30" s="81">
        <v>84.48198198198199</v>
      </c>
      <c r="K30" s="66" t="str">
        <v>저수준</v>
      </c>
      <c r="L30" s="66" t="str">
        <v>거래·비중 동반 둔화</v>
      </c>
    </row>
    <row r="31">
      <c r="A31" s="68">
        <v>3</v>
      </c>
      <c r="B31" s="66" t="str">
        <v>호평동</v>
      </c>
      <c r="C31" s="66" t="str">
        <v>아파트 매매</v>
      </c>
      <c r="D31" s="71">
        <v>57.666666666666664</v>
      </c>
      <c r="E31" s="71">
        <v>54.333333333333336</v>
      </c>
      <c r="F31" s="78">
        <v>0.06134969325153383</v>
      </c>
      <c r="G31" s="79">
        <v>0.2585949177877429</v>
      </c>
      <c r="H31" s="79">
        <v>0.2315340909090909</v>
      </c>
      <c r="I31" s="83">
        <v>2.7060826878651993</v>
      </c>
      <c r="J31" s="81">
        <v>109.36781609195403</v>
      </c>
      <c r="K31" s="66" t="str">
        <v>평균 상회</v>
      </c>
      <c r="L31" s="66" t="str">
        <v>거래·비중 동반 확대</v>
      </c>
    </row>
    <row r="32">
      <c r="A32" s="68">
        <v>3</v>
      </c>
      <c r="B32" s="66" t="str">
        <v>호평동</v>
      </c>
      <c r="C32" s="66" t="str">
        <v>다가구 전월세</v>
      </c>
      <c r="D32" s="71">
        <v>29.333333333333332</v>
      </c>
      <c r="E32" s="71">
        <v>33</v>
      </c>
      <c r="F32" s="84">
        <v>-0.11111111111111116</v>
      </c>
      <c r="G32" s="79">
        <v>0.13153961136023917</v>
      </c>
      <c r="H32" s="79">
        <v>0.140625</v>
      </c>
      <c r="I32" s="80">
        <v>-0.9085388639760827</v>
      </c>
      <c r="J32" s="81">
        <v>82.94772922022278</v>
      </c>
      <c r="K32" s="66" t="str">
        <v>저수준</v>
      </c>
      <c r="L32" s="66" t="str">
        <v>거래·비중 동반 둔화</v>
      </c>
    </row>
    <row r="33">
      <c r="A33" s="68">
        <v>3</v>
      </c>
      <c r="B33" s="66" t="str">
        <v>호평동</v>
      </c>
      <c r="C33" s="66" t="str">
        <v>다세대 전월세</v>
      </c>
      <c r="D33" s="71">
        <v>10</v>
      </c>
      <c r="E33" s="71">
        <v>9.333333333333334</v>
      </c>
      <c r="F33" s="78">
        <v>0.0714285714285714</v>
      </c>
      <c r="G33" s="79">
        <v>0.04484304932735426</v>
      </c>
      <c r="H33" s="79">
        <v>0.03977272727272727</v>
      </c>
      <c r="I33" s="83">
        <v>0.5070322054626986</v>
      </c>
      <c r="J33" s="81">
        <v>86.61417322834646</v>
      </c>
      <c r="K33" s="66" t="str">
        <v>평균 하회</v>
      </c>
      <c r="L33" s="66" t="str">
        <v>거래·비중 동반 확대</v>
      </c>
    </row>
    <row r="34">
      <c r="A34" s="68">
        <v>3</v>
      </c>
      <c r="B34" s="66" t="str">
        <v>호평동</v>
      </c>
      <c r="C34" s="66" t="str">
        <v>다세대 매매</v>
      </c>
      <c r="D34" s="71">
        <v>9.333333333333334</v>
      </c>
      <c r="E34" s="71">
        <v>6.333333333333333</v>
      </c>
      <c r="F34" s="78">
        <v>0.4736842105263157</v>
      </c>
      <c r="G34" s="79">
        <v>0.04185351270553064</v>
      </c>
      <c r="H34" s="79">
        <v>0.026988636363636364</v>
      </c>
      <c r="I34" s="83">
        <v>1.486487634189428</v>
      </c>
      <c r="J34" s="81">
        <v>135.08771929824562</v>
      </c>
      <c r="K34" s="66" t="str">
        <v>고수준</v>
      </c>
      <c r="L34" s="66" t="str">
        <v>거래·비중 동반 확대</v>
      </c>
    </row>
    <row r="35">
      <c r="A35" s="68">
        <v>3</v>
      </c>
      <c r="B35" s="66" t="str">
        <v>호평동</v>
      </c>
      <c r="C35" s="66" t="str">
        <v>상가</v>
      </c>
      <c r="D35" s="71">
        <v>1.6666666666666667</v>
      </c>
      <c r="E35" s="71">
        <v>0.6666666666666666</v>
      </c>
      <c r="F35" s="78">
        <v>1.5</v>
      </c>
      <c r="G35" s="79">
        <v>0.007473841554559043</v>
      </c>
      <c r="H35" s="79">
        <v>0.002840909090909091</v>
      </c>
      <c r="I35" s="83">
        <v>0.4632932463649952</v>
      </c>
      <c r="J35" s="81">
        <v>107.84313725490198</v>
      </c>
      <c r="K35" s="66" t="str">
        <v>평균 상회</v>
      </c>
      <c r="L35" s="66" t="str">
        <v>거래·비중 동반 확대</v>
      </c>
    </row>
    <row r="36">
      <c r="A36" s="68">
        <v>3</v>
      </c>
      <c r="B36" s="66" t="str">
        <v>호평동</v>
      </c>
      <c r="C36" s="66" t="str">
        <v>토지</v>
      </c>
      <c r="D36" s="71">
        <v>1.3333333333333333</v>
      </c>
      <c r="E36" s="71">
        <v>7</v>
      </c>
      <c r="F36" s="84">
        <v>-0.8095238095238095</v>
      </c>
      <c r="G36" s="79">
        <v>0.005979073243647235</v>
      </c>
      <c r="H36" s="79">
        <v>0.029829545454545456</v>
      </c>
      <c r="I36" s="80">
        <v>-2.385047221089822</v>
      </c>
      <c r="J36" s="81">
        <v>43.13725490196078</v>
      </c>
      <c r="K36" s="66" t="str">
        <v>저수준</v>
      </c>
      <c r="L36" s="66" t="str">
        <v>거래·비중 동반 둔화</v>
      </c>
    </row>
    <row r="37">
      <c r="A37" s="68">
        <v>3</v>
      </c>
      <c r="B37" s="66" t="str">
        <v>호평동</v>
      </c>
      <c r="C37" s="66" t="str">
        <v>오피스텔 전월세</v>
      </c>
      <c r="D37" s="71">
        <v>0</v>
      </c>
      <c r="E37" s="71">
        <v>0</v>
      </c>
      <c r="F37" s="70">
        <v>0</v>
      </c>
      <c r="G37" s="79">
        <v>0</v>
      </c>
      <c r="H37" s="79">
        <v>0</v>
      </c>
      <c r="I37" s="86">
        <v>0</v>
      </c>
      <c r="J37" s="81">
        <v>0</v>
      </c>
      <c r="K37" s="66" t="str">
        <v>저수준</v>
      </c>
      <c r="L37" s="66" t="str">
        <v>보합·혼조</v>
      </c>
    </row>
    <row r="38">
      <c r="A38" s="68">
        <v>3</v>
      </c>
      <c r="B38" s="66" t="str">
        <v>호평동</v>
      </c>
      <c r="C38" s="66" t="str">
        <v>다가구 매매</v>
      </c>
      <c r="D38" s="71">
        <v>0</v>
      </c>
      <c r="E38" s="71">
        <v>0</v>
      </c>
      <c r="F38" s="70">
        <v>0</v>
      </c>
      <c r="G38" s="79">
        <v>0</v>
      </c>
      <c r="H38" s="79">
        <v>0</v>
      </c>
      <c r="I38" s="86">
        <v>0</v>
      </c>
      <c r="J38" s="81">
        <v>0</v>
      </c>
      <c r="K38" s="66" t="str">
        <v>저수준</v>
      </c>
      <c r="L38" s="66" t="str">
        <v>보합·혼조</v>
      </c>
    </row>
    <row r="39">
      <c r="A39" s="68">
        <v>4</v>
      </c>
      <c r="B39" s="66" t="str">
        <v>평내동</v>
      </c>
      <c r="C39" s="66" t="str">
        <v>아파트 전월세</v>
      </c>
      <c r="D39" s="71">
        <v>74</v>
      </c>
      <c r="E39" s="71">
        <v>60.666666666666664</v>
      </c>
      <c r="F39" s="78">
        <v>0.2197802197802199</v>
      </c>
      <c r="G39" s="79">
        <v>0.42610364683301344</v>
      </c>
      <c r="H39" s="79">
        <v>0.4080717488789238</v>
      </c>
      <c r="I39" s="83">
        <v>1.803189795408966</v>
      </c>
      <c r="J39" s="81">
        <v>118.31395348837208</v>
      </c>
      <c r="K39" s="66" t="str">
        <v>고수준</v>
      </c>
      <c r="L39" s="66" t="str">
        <v>거래·비중 동반 확대</v>
      </c>
    </row>
    <row r="40">
      <c r="A40" s="68">
        <v>4</v>
      </c>
      <c r="B40" s="66" t="str">
        <v>평내동</v>
      </c>
      <c r="C40" s="66" t="str">
        <v>아파트 매매</v>
      </c>
      <c r="D40" s="71">
        <v>59.333333333333336</v>
      </c>
      <c r="E40" s="71">
        <v>52.666666666666664</v>
      </c>
      <c r="F40" s="78">
        <v>0.12658227848101267</v>
      </c>
      <c r="G40" s="79">
        <v>0.3416506717850288</v>
      </c>
      <c r="H40" s="79">
        <v>0.3542600896860987</v>
      </c>
      <c r="I40" s="80">
        <v>-1.2609417901069897</v>
      </c>
      <c r="J40" s="81">
        <v>125.03192848020434</v>
      </c>
      <c r="K40" s="66" t="str">
        <v>고수준</v>
      </c>
      <c r="L40" s="66" t="str">
        <v>거래 증가·비중 약화</v>
      </c>
    </row>
    <row r="41">
      <c r="A41" s="68">
        <v>4</v>
      </c>
      <c r="B41" s="66" t="str">
        <v>평내동</v>
      </c>
      <c r="C41" s="66" t="str">
        <v>다가구 전월세</v>
      </c>
      <c r="D41" s="71">
        <v>28.666666666666668</v>
      </c>
      <c r="E41" s="71">
        <v>29.333333333333332</v>
      </c>
      <c r="F41" s="84">
        <v>-0.022727272727272707</v>
      </c>
      <c r="G41" s="79">
        <v>0.16506717850287908</v>
      </c>
      <c r="H41" s="79">
        <v>0.19730941704035873</v>
      </c>
      <c r="I41" s="80">
        <v>-3.224223853747965</v>
      </c>
      <c r="J41" s="81">
        <v>98.85057471264368</v>
      </c>
      <c r="K41" s="66" t="str">
        <v>평균권</v>
      </c>
      <c r="L41" s="66" t="str">
        <v>비중 축소</v>
      </c>
    </row>
    <row r="42">
      <c r="A42" s="68">
        <v>4</v>
      </c>
      <c r="B42" s="66" t="str">
        <v>평내동</v>
      </c>
      <c r="C42" s="66" t="str">
        <v>토지</v>
      </c>
      <c r="D42" s="71">
        <v>5.333333333333333</v>
      </c>
      <c r="E42" s="71">
        <v>0.3333333333333333</v>
      </c>
      <c r="F42" s="78">
        <v>15</v>
      </c>
      <c r="G42" s="79">
        <v>0.030710172744721688</v>
      </c>
      <c r="H42" s="79">
        <v>0.002242152466367713</v>
      </c>
      <c r="I42" s="83">
        <v>2.8468020278353974</v>
      </c>
      <c r="J42" s="81">
        <v>167.61904761904762</v>
      </c>
      <c r="K42" s="66" t="str">
        <v>고수준</v>
      </c>
      <c r="L42" s="66" t="str">
        <v>거래·비중 동반 확대</v>
      </c>
    </row>
    <row r="43">
      <c r="A43" s="68">
        <v>4</v>
      </c>
      <c r="B43" s="66" t="str">
        <v>평내동</v>
      </c>
      <c r="C43" s="66" t="str">
        <v>다세대 전월세</v>
      </c>
      <c r="D43" s="71">
        <v>1.6666666666666667</v>
      </c>
      <c r="E43" s="71">
        <v>3.6666666666666665</v>
      </c>
      <c r="F43" s="84">
        <v>-0.5454545454545454</v>
      </c>
      <c r="G43" s="79">
        <v>0.009596928982725527</v>
      </c>
      <c r="H43" s="79">
        <v>0.02466367713004484</v>
      </c>
      <c r="I43" s="80">
        <v>-1.5066748147319315</v>
      </c>
      <c r="J43" s="81">
        <v>63.2183908045977</v>
      </c>
      <c r="K43" s="66" t="str">
        <v>저수준</v>
      </c>
      <c r="L43" s="66" t="str">
        <v>거래·비중 동반 둔화</v>
      </c>
    </row>
    <row r="44">
      <c r="A44" s="68">
        <v>4</v>
      </c>
      <c r="B44" s="66" t="str">
        <v>평내동</v>
      </c>
      <c r="C44" s="66" t="str">
        <v>분양권</v>
      </c>
      <c r="D44" s="71">
        <v>1.6666666666666667</v>
      </c>
      <c r="E44" s="71">
        <v>0</v>
      </c>
      <c r="F44" s="70">
        <v>0</v>
      </c>
      <c r="G44" s="79">
        <v>0.009596928982725527</v>
      </c>
      <c r="H44" s="79">
        <v>0</v>
      </c>
      <c r="I44" s="83">
        <v>0.9596928982725527</v>
      </c>
      <c r="J44" s="81">
        <v>366.6666666666667</v>
      </c>
      <c r="K44" s="66" t="str">
        <v>고수준</v>
      </c>
      <c r="L44" s="66" t="str">
        <v>비중 확대</v>
      </c>
    </row>
    <row r="45">
      <c r="A45" s="68">
        <v>4</v>
      </c>
      <c r="B45" s="66" t="str">
        <v>평내동</v>
      </c>
      <c r="C45" s="66" t="str">
        <v>다세대 매매</v>
      </c>
      <c r="D45" s="71">
        <v>1.3333333333333333</v>
      </c>
      <c r="E45" s="71">
        <v>1</v>
      </c>
      <c r="F45" s="78">
        <v>0.33333333333333326</v>
      </c>
      <c r="G45" s="79">
        <v>0.007677543186180422</v>
      </c>
      <c r="H45" s="79">
        <v>0.006726457399103139</v>
      </c>
      <c r="I45" s="83">
        <v>0.09510857870772826</v>
      </c>
      <c r="J45" s="81">
        <v>146.66666666666666</v>
      </c>
      <c r="K45" s="66" t="str">
        <v>고수준</v>
      </c>
      <c r="L45" s="66" t="str">
        <v>거래 증가</v>
      </c>
    </row>
    <row r="46">
      <c r="A46" s="68">
        <v>4</v>
      </c>
      <c r="B46" s="66" t="str">
        <v>평내동</v>
      </c>
      <c r="C46" s="66" t="str">
        <v>상가</v>
      </c>
      <c r="D46" s="71">
        <v>1</v>
      </c>
      <c r="E46" s="71">
        <v>1</v>
      </c>
      <c r="F46" s="70">
        <v>0</v>
      </c>
      <c r="G46" s="79">
        <v>0.005758157389635317</v>
      </c>
      <c r="H46" s="79">
        <v>0.006726457399103139</v>
      </c>
      <c r="I46" s="80">
        <v>-0.09683000094678224</v>
      </c>
      <c r="J46" s="81">
        <v>64.70588235294117</v>
      </c>
      <c r="K46" s="66" t="str">
        <v>저수준</v>
      </c>
      <c r="L46" s="66" t="str">
        <v>보합·혼조</v>
      </c>
    </row>
    <row r="47">
      <c r="A47" s="68">
        <v>4</v>
      </c>
      <c r="B47" s="66" t="str">
        <v>평내동</v>
      </c>
      <c r="C47" s="66" t="str">
        <v>다가구 매매</v>
      </c>
      <c r="D47" s="71">
        <v>0.6666666666666666</v>
      </c>
      <c r="E47" s="71">
        <v>0</v>
      </c>
      <c r="F47" s="70">
        <v>0</v>
      </c>
      <c r="G47" s="79">
        <v>0.003838771593090211</v>
      </c>
      <c r="H47" s="79">
        <v>0</v>
      </c>
      <c r="I47" s="83">
        <v>0.3838771593090211</v>
      </c>
      <c r="J47" s="81">
        <v>146.66666666666666</v>
      </c>
      <c r="K47" s="66" t="str">
        <v>고수준</v>
      </c>
      <c r="L47" s="66" t="str">
        <v>비중 확대</v>
      </c>
    </row>
    <row r="48">
      <c r="A48" s="68">
        <v>4</v>
      </c>
      <c r="B48" s="66" t="str">
        <v>평내동</v>
      </c>
      <c r="C48" s="66" t="str">
        <v>공장창고</v>
      </c>
      <c r="D48" s="71">
        <v>0</v>
      </c>
      <c r="E48" s="71">
        <v>0</v>
      </c>
      <c r="F48" s="70">
        <v>0</v>
      </c>
      <c r="G48" s="79">
        <v>0</v>
      </c>
      <c r="H48" s="79">
        <v>0</v>
      </c>
      <c r="I48" s="86">
        <v>0</v>
      </c>
      <c r="J48" s="81">
        <v>0</v>
      </c>
      <c r="K48" s="66" t="str">
        <v>저수준</v>
      </c>
      <c r="L48" s="66" t="str">
        <v>보합·혼조</v>
      </c>
    </row>
    <row r="49">
      <c r="A49" s="68">
        <v>5</v>
      </c>
      <c r="B49" s="66" t="str">
        <v>진접읍 금곡리</v>
      </c>
      <c r="C49" s="66" t="str">
        <v>아파트 전월세</v>
      </c>
      <c r="D49" s="71">
        <v>98.33333333333333</v>
      </c>
      <c r="E49" s="71">
        <v>64</v>
      </c>
      <c r="F49" s="78">
        <v>0.5364583333333333</v>
      </c>
      <c r="G49" s="79">
        <v>0.5739299610894941</v>
      </c>
      <c r="H49" s="79">
        <v>0.4343891402714932</v>
      </c>
      <c r="I49" s="83">
        <v>13.95408208180009</v>
      </c>
      <c r="J49" s="81">
        <v>127.7056277056277</v>
      </c>
      <c r="K49" s="66" t="str">
        <v>고수준</v>
      </c>
      <c r="L49" s="66" t="str">
        <v>거래·비중 동반 확대</v>
      </c>
    </row>
    <row r="50">
      <c r="A50" s="68">
        <v>5</v>
      </c>
      <c r="B50" s="66" t="str">
        <v>진접읍 금곡리</v>
      </c>
      <c r="C50" s="66" t="str">
        <v>아파트 매매</v>
      </c>
      <c r="D50" s="71">
        <v>40.666666666666664</v>
      </c>
      <c r="E50" s="71">
        <v>33.666666666666664</v>
      </c>
      <c r="F50" s="78">
        <v>0.20792079207920788</v>
      </c>
      <c r="G50" s="79">
        <v>0.23735408560311283</v>
      </c>
      <c r="H50" s="79">
        <v>0.22850678733031674</v>
      </c>
      <c r="I50" s="83">
        <v>0.8847298272796095</v>
      </c>
      <c r="J50" s="81">
        <v>116.49305555555556</v>
      </c>
      <c r="K50" s="66" t="str">
        <v>고수준</v>
      </c>
      <c r="L50" s="66" t="str">
        <v>거래·비중 동반 확대</v>
      </c>
    </row>
    <row r="51">
      <c r="A51" s="68">
        <v>5</v>
      </c>
      <c r="B51" s="66" t="str">
        <v>진접읍 금곡리</v>
      </c>
      <c r="C51" s="66" t="str">
        <v>다가구 전월세</v>
      </c>
      <c r="D51" s="71">
        <v>25.333333333333332</v>
      </c>
      <c r="E51" s="71">
        <v>39.666666666666664</v>
      </c>
      <c r="F51" s="84">
        <v>-0.3613445378151261</v>
      </c>
      <c r="G51" s="79">
        <v>0.14785992217898833</v>
      </c>
      <c r="H51" s="79">
        <v>0.2692307692307692</v>
      </c>
      <c r="I51" s="80">
        <v>-12.137084705178088</v>
      </c>
      <c r="J51" s="81">
        <v>82.93650793650794</v>
      </c>
      <c r="K51" s="66" t="str">
        <v>저수준</v>
      </c>
      <c r="L51" s="66" t="str">
        <v>거래·비중 동반 둔화</v>
      </c>
    </row>
    <row r="52">
      <c r="A52" s="68">
        <v>5</v>
      </c>
      <c r="B52" s="66" t="str">
        <v>진접읍 금곡리</v>
      </c>
      <c r="C52" s="66" t="str">
        <v>토지</v>
      </c>
      <c r="D52" s="71">
        <v>2.6666666666666665</v>
      </c>
      <c r="E52" s="71">
        <v>1.6666666666666667</v>
      </c>
      <c r="F52" s="78">
        <v>0.6000000000000001</v>
      </c>
      <c r="G52" s="79">
        <v>0.01556420233463035</v>
      </c>
      <c r="H52" s="79">
        <v>0.011312217194570135</v>
      </c>
      <c r="I52" s="83">
        <v>0.4251985140060215</v>
      </c>
      <c r="J52" s="81">
        <v>68.21705426356588</v>
      </c>
      <c r="K52" s="66" t="str">
        <v>저수준</v>
      </c>
      <c r="L52" s="66" t="str">
        <v>거래·비중 동반 확대</v>
      </c>
    </row>
    <row r="53">
      <c r="A53" s="68">
        <v>5</v>
      </c>
      <c r="B53" s="66" t="str">
        <v>진접읍 금곡리</v>
      </c>
      <c r="C53" s="66" t="str">
        <v>다세대 매매</v>
      </c>
      <c r="D53" s="71">
        <v>1.6666666666666667</v>
      </c>
      <c r="E53" s="71">
        <v>0.6666666666666666</v>
      </c>
      <c r="F53" s="78">
        <v>1.5</v>
      </c>
      <c r="G53" s="79">
        <v>0.009727626459143969</v>
      </c>
      <c r="H53" s="79">
        <v>0.004524886877828055</v>
      </c>
      <c r="I53" s="83">
        <v>0.5202739581315914</v>
      </c>
      <c r="J53" s="81">
        <v>107.84313725490198</v>
      </c>
      <c r="K53" s="66" t="str">
        <v>평균 상회</v>
      </c>
      <c r="L53" s="66" t="str">
        <v>거래·비중 동반 확대</v>
      </c>
    </row>
    <row r="54">
      <c r="A54" s="68">
        <v>5</v>
      </c>
      <c r="B54" s="66" t="str">
        <v>진접읍 금곡리</v>
      </c>
      <c r="C54" s="66" t="str">
        <v>다세대 전월세</v>
      </c>
      <c r="D54" s="71">
        <v>1.3333333333333333</v>
      </c>
      <c r="E54" s="71">
        <v>4</v>
      </c>
      <c r="F54" s="84">
        <v>-0.6666666666666667</v>
      </c>
      <c r="G54" s="79">
        <v>0.007782101167315175</v>
      </c>
      <c r="H54" s="79">
        <v>0.027149321266968326</v>
      </c>
      <c r="I54" s="80">
        <v>-1.936722009965315</v>
      </c>
      <c r="J54" s="81">
        <v>54.32098765432099</v>
      </c>
      <c r="K54" s="66" t="str">
        <v>저수준</v>
      </c>
      <c r="L54" s="66" t="str">
        <v>거래·비중 동반 둔화</v>
      </c>
    </row>
    <row r="55">
      <c r="A55" s="68">
        <v>5</v>
      </c>
      <c r="B55" s="66" t="str">
        <v>진접읍 금곡리</v>
      </c>
      <c r="C55" s="66" t="str">
        <v>상가</v>
      </c>
      <c r="D55" s="71">
        <v>0.6666666666666666</v>
      </c>
      <c r="E55" s="71">
        <v>2.6666666666666665</v>
      </c>
      <c r="F55" s="84">
        <v>-0.75</v>
      </c>
      <c r="G55" s="79">
        <v>0.0038910505836575876</v>
      </c>
      <c r="H55" s="79">
        <v>0.01809954751131222</v>
      </c>
      <c r="I55" s="80">
        <v>-1.420849692765463</v>
      </c>
      <c r="J55" s="81">
        <v>40.74074074074074</v>
      </c>
      <c r="K55" s="66" t="str">
        <v>저수준</v>
      </c>
      <c r="L55" s="66" t="str">
        <v>거래·비중 동반 둔화</v>
      </c>
    </row>
    <row r="56">
      <c r="A56" s="68">
        <v>5</v>
      </c>
      <c r="B56" s="66" t="str">
        <v>진접읍 금곡리</v>
      </c>
      <c r="C56" s="66" t="str">
        <v>분양권</v>
      </c>
      <c r="D56" s="71">
        <v>0.3333333333333333</v>
      </c>
      <c r="E56" s="71">
        <v>0</v>
      </c>
      <c r="F56" s="70">
        <v>0</v>
      </c>
      <c r="G56" s="79">
        <v>0.0019455252918287938</v>
      </c>
      <c r="H56" s="79">
        <v>0</v>
      </c>
      <c r="I56" s="83">
        <v>0.19455252918287938</v>
      </c>
      <c r="J56" s="81">
        <v>366.66666666666663</v>
      </c>
      <c r="K56" s="66" t="str">
        <v>고수준</v>
      </c>
      <c r="L56" s="66" t="str">
        <v>보합·혼조</v>
      </c>
    </row>
    <row r="57">
      <c r="A57" s="68">
        <v>5</v>
      </c>
      <c r="B57" s="66" t="str">
        <v>진접읍 금곡리</v>
      </c>
      <c r="C57" s="66" t="str">
        <v>오피스텔 전월세</v>
      </c>
      <c r="D57" s="71">
        <v>0.3333333333333333</v>
      </c>
      <c r="E57" s="71">
        <v>0</v>
      </c>
      <c r="F57" s="70">
        <v>0</v>
      </c>
      <c r="G57" s="79">
        <v>0.0019455252918287938</v>
      </c>
      <c r="H57" s="79">
        <v>0</v>
      </c>
      <c r="I57" s="83">
        <v>0.19455252918287938</v>
      </c>
      <c r="J57" s="81">
        <v>366.66666666666663</v>
      </c>
      <c r="K57" s="66" t="str">
        <v>고수준</v>
      </c>
      <c r="L57" s="66" t="str">
        <v>보합·혼조</v>
      </c>
    </row>
    <row r="58">
      <c r="A58" s="68">
        <v>5</v>
      </c>
      <c r="B58" s="66" t="str">
        <v>진접읍 금곡리</v>
      </c>
      <c r="C58" s="66" t="str">
        <v>공장창고</v>
      </c>
      <c r="D58" s="71">
        <v>0</v>
      </c>
      <c r="E58" s="71">
        <v>0</v>
      </c>
      <c r="F58" s="70">
        <v>0</v>
      </c>
      <c r="G58" s="79">
        <v>0</v>
      </c>
      <c r="H58" s="79">
        <v>0</v>
      </c>
      <c r="I58" s="86">
        <v>0</v>
      </c>
      <c r="J58" s="81">
        <v>0</v>
      </c>
      <c r="K58" s="66" t="str">
        <v>저수준</v>
      </c>
      <c r="L58" s="66" t="str">
        <v>보합·혼조</v>
      </c>
    </row>
    <row r="59">
      <c r="A59" s="68">
        <v>5</v>
      </c>
      <c r="B59" s="66" t="str">
        <v>진접읍 금곡리</v>
      </c>
      <c r="C59" s="66" t="str">
        <v>오피스텔 매매</v>
      </c>
      <c r="D59" s="71">
        <v>0</v>
      </c>
      <c r="E59" s="71">
        <v>0.3333333333333333</v>
      </c>
      <c r="F59" s="84">
        <v>-1</v>
      </c>
      <c r="G59" s="79">
        <v>0</v>
      </c>
      <c r="H59" s="79">
        <v>0.0022624434389140274</v>
      </c>
      <c r="I59" s="80">
        <v>-0.22624434389140274</v>
      </c>
      <c r="J59" s="81">
        <v>0</v>
      </c>
      <c r="K59" s="66" t="str">
        <v>저수준</v>
      </c>
      <c r="L59" s="66" t="str">
        <v>거래 감소</v>
      </c>
    </row>
    <row r="60">
      <c r="A60" s="68">
        <v>5</v>
      </c>
      <c r="B60" s="66" t="str">
        <v>진접읍 금곡리</v>
      </c>
      <c r="C60" s="66" t="str">
        <v>다가구 매매</v>
      </c>
      <c r="D60" s="71">
        <v>0</v>
      </c>
      <c r="E60" s="71">
        <v>0.6666666666666666</v>
      </c>
      <c r="F60" s="84">
        <v>-1</v>
      </c>
      <c r="G60" s="79">
        <v>0</v>
      </c>
      <c r="H60" s="79">
        <v>0.004524886877828055</v>
      </c>
      <c r="I60" s="80">
        <v>-0.4524886877828055</v>
      </c>
      <c r="J60" s="81">
        <v>0</v>
      </c>
      <c r="K60" s="66" t="str">
        <v>저수준</v>
      </c>
      <c r="L60" s="66" t="str">
        <v>거래·비중 동반 둔화</v>
      </c>
    </row>
    <row r="61">
      <c r="A61" s="68">
        <v>6</v>
      </c>
      <c r="B61" s="66" t="str">
        <v>와부읍 덕소리</v>
      </c>
      <c r="C61" s="66" t="str">
        <v>아파트 전월세</v>
      </c>
      <c r="D61" s="71">
        <v>71.66666666666667</v>
      </c>
      <c r="E61" s="71">
        <v>86.33333333333333</v>
      </c>
      <c r="F61" s="84">
        <v>-0.16988416988416988</v>
      </c>
      <c r="G61" s="79">
        <v>0.46236559139784944</v>
      </c>
      <c r="H61" s="79">
        <v>0.501937984496124</v>
      </c>
      <c r="I61" s="80">
        <v>-3.957239309827459</v>
      </c>
      <c r="J61" s="81">
        <v>86.91657478868063</v>
      </c>
      <c r="K61" s="66" t="str">
        <v>평균 하회</v>
      </c>
      <c r="L61" s="66" t="str">
        <v>거래·비중 동반 둔화</v>
      </c>
    </row>
    <row r="62">
      <c r="A62" s="68">
        <v>6</v>
      </c>
      <c r="B62" s="66" t="str">
        <v>와부읍 덕소리</v>
      </c>
      <c r="C62" s="66" t="str">
        <v>아파트 매매</v>
      </c>
      <c r="D62" s="71">
        <v>58.333333333333336</v>
      </c>
      <c r="E62" s="71">
        <v>54</v>
      </c>
      <c r="F62" s="78">
        <v>0.08024691358024683</v>
      </c>
      <c r="G62" s="79">
        <v>0.3763440860215054</v>
      </c>
      <c r="H62" s="79">
        <v>0.313953488372093</v>
      </c>
      <c r="I62" s="83">
        <v>6.239059764941235</v>
      </c>
      <c r="J62" s="81">
        <v>118.38868388683888</v>
      </c>
      <c r="K62" s="66" t="str">
        <v>고수준</v>
      </c>
      <c r="L62" s="66" t="str">
        <v>거래·비중 동반 확대</v>
      </c>
    </row>
    <row r="63">
      <c r="A63" s="68">
        <v>6</v>
      </c>
      <c r="B63" s="66" t="str">
        <v>와부읍 덕소리</v>
      </c>
      <c r="C63" s="66" t="str">
        <v>다세대 전월세</v>
      </c>
      <c r="D63" s="71">
        <v>6</v>
      </c>
      <c r="E63" s="71">
        <v>8.666666666666666</v>
      </c>
      <c r="F63" s="84">
        <v>-0.3076923076923077</v>
      </c>
      <c r="G63" s="79">
        <v>0.03870967741935484</v>
      </c>
      <c r="H63" s="79">
        <v>0.050387596899224806</v>
      </c>
      <c r="I63" s="80">
        <v>-1.1677919479869965</v>
      </c>
      <c r="J63" s="81">
        <v>65.34653465346535</v>
      </c>
      <c r="K63" s="66" t="str">
        <v>저수준</v>
      </c>
      <c r="L63" s="66" t="str">
        <v>거래·비중 동반 둔화</v>
      </c>
    </row>
    <row r="64">
      <c r="A64" s="68">
        <v>6</v>
      </c>
      <c r="B64" s="66" t="str">
        <v>와부읍 덕소리</v>
      </c>
      <c r="C64" s="66" t="str">
        <v>분양권</v>
      </c>
      <c r="D64" s="71">
        <v>4.666666666666667</v>
      </c>
      <c r="E64" s="71">
        <v>2.6666666666666665</v>
      </c>
      <c r="F64" s="78">
        <v>0.75</v>
      </c>
      <c r="G64" s="79">
        <v>0.030107526881720432</v>
      </c>
      <c r="H64" s="79">
        <v>0.015503875968992248</v>
      </c>
      <c r="I64" s="83">
        <v>1.4603650912728183</v>
      </c>
      <c r="J64" s="81">
        <v>135.08771929824562</v>
      </c>
      <c r="K64" s="66" t="str">
        <v>고수준</v>
      </c>
      <c r="L64" s="66" t="str">
        <v>거래·비중 동반 확대</v>
      </c>
    </row>
    <row r="65">
      <c r="A65" s="68">
        <v>6</v>
      </c>
      <c r="B65" s="66" t="str">
        <v>와부읍 덕소리</v>
      </c>
      <c r="C65" s="66" t="str">
        <v>다세대 매매</v>
      </c>
      <c r="D65" s="71">
        <v>4.666666666666667</v>
      </c>
      <c r="E65" s="71">
        <v>4.333333333333333</v>
      </c>
      <c r="F65" s="78">
        <v>0.07692307692307687</v>
      </c>
      <c r="G65" s="79">
        <v>0.030107526881720432</v>
      </c>
      <c r="H65" s="79">
        <v>0.025193798449612403</v>
      </c>
      <c r="I65" s="83">
        <v>0.4913728432108029</v>
      </c>
      <c r="J65" s="81">
        <v>111.59420289855073</v>
      </c>
      <c r="K65" s="66" t="str">
        <v>평균 상회</v>
      </c>
      <c r="L65" s="66" t="str">
        <v>거래·비중 동반 확대</v>
      </c>
    </row>
    <row r="66">
      <c r="A66" s="68">
        <v>6</v>
      </c>
      <c r="B66" s="66" t="str">
        <v>와부읍 덕소리</v>
      </c>
      <c r="C66" s="66" t="str">
        <v>다가구 전월세</v>
      </c>
      <c r="D66" s="71">
        <v>3.6666666666666665</v>
      </c>
      <c r="E66" s="71">
        <v>1.6666666666666667</v>
      </c>
      <c r="F66" s="78">
        <v>1.2000000000000002</v>
      </c>
      <c r="G66" s="79">
        <v>0.023655913978494623</v>
      </c>
      <c r="H66" s="79">
        <v>0.009689922480620155</v>
      </c>
      <c r="I66" s="83">
        <v>1.3965991497874468</v>
      </c>
      <c r="J66" s="81">
        <v>115.23809523809523</v>
      </c>
      <c r="K66" s="66" t="str">
        <v>고수준</v>
      </c>
      <c r="L66" s="66" t="str">
        <v>거래·비중 동반 확대</v>
      </c>
    </row>
    <row r="67">
      <c r="A67" s="68">
        <v>6</v>
      </c>
      <c r="B67" s="66" t="str">
        <v>와부읍 덕소리</v>
      </c>
      <c r="C67" s="66" t="str">
        <v>상가</v>
      </c>
      <c r="D67" s="71">
        <v>3.3333333333333335</v>
      </c>
      <c r="E67" s="71">
        <v>5</v>
      </c>
      <c r="F67" s="84">
        <v>-0.33333333333333337</v>
      </c>
      <c r="G67" s="79">
        <v>0.021505376344086023</v>
      </c>
      <c r="H67" s="79">
        <v>0.029069767441860465</v>
      </c>
      <c r="I67" s="80">
        <v>-0.7564391097774441</v>
      </c>
      <c r="J67" s="81">
        <v>89.4308943089431</v>
      </c>
      <c r="K67" s="66" t="str">
        <v>평균 하회</v>
      </c>
      <c r="L67" s="66" t="str">
        <v>거래·비중 동반 둔화</v>
      </c>
    </row>
    <row r="68">
      <c r="A68" s="68">
        <v>6</v>
      </c>
      <c r="B68" s="66" t="str">
        <v>와부읍 덕소리</v>
      </c>
      <c r="C68" s="66" t="str">
        <v>토지</v>
      </c>
      <c r="D68" s="71">
        <v>1.3333333333333333</v>
      </c>
      <c r="E68" s="71">
        <v>5</v>
      </c>
      <c r="F68" s="84">
        <v>-0.7333333333333334</v>
      </c>
      <c r="G68" s="79">
        <v>0.008602150537634409</v>
      </c>
      <c r="H68" s="79">
        <v>0.029069767441860465</v>
      </c>
      <c r="I68" s="80">
        <v>-2.046761690422606</v>
      </c>
      <c r="J68" s="81">
        <v>31.88405797101449</v>
      </c>
      <c r="K68" s="66" t="str">
        <v>저수준</v>
      </c>
      <c r="L68" s="66" t="str">
        <v>거래·비중 동반 둔화</v>
      </c>
    </row>
    <row r="69">
      <c r="A69" s="68">
        <v>6</v>
      </c>
      <c r="B69" s="66" t="str">
        <v>와부읍 덕소리</v>
      </c>
      <c r="C69" s="66" t="str">
        <v>오피스텔 전월세</v>
      </c>
      <c r="D69" s="71">
        <v>1</v>
      </c>
      <c r="E69" s="71">
        <v>3</v>
      </c>
      <c r="F69" s="84">
        <v>-0.6666666666666667</v>
      </c>
      <c r="G69" s="79">
        <v>0.0064516129032258064</v>
      </c>
      <c r="H69" s="79">
        <v>0.01744186046511628</v>
      </c>
      <c r="I69" s="80">
        <v>-1.0990247561890474</v>
      </c>
      <c r="J69" s="81">
        <v>57.89473684210527</v>
      </c>
      <c r="K69" s="66" t="str">
        <v>저수준</v>
      </c>
      <c r="L69" s="66" t="str">
        <v>거래·비중 동반 둔화</v>
      </c>
    </row>
    <row r="70">
      <c r="A70" s="68">
        <v>6</v>
      </c>
      <c r="B70" s="66" t="str">
        <v>와부읍 덕소리</v>
      </c>
      <c r="C70" s="66" t="str">
        <v>다가구 매매</v>
      </c>
      <c r="D70" s="71">
        <v>0.3333333333333333</v>
      </c>
      <c r="E70" s="71">
        <v>0.3333333333333333</v>
      </c>
      <c r="F70" s="70">
        <v>0</v>
      </c>
      <c r="G70" s="79">
        <v>0.002150537634408602</v>
      </c>
      <c r="H70" s="79">
        <v>0.001937984496124031</v>
      </c>
      <c r="I70" s="83">
        <v>0.021255313828457117</v>
      </c>
      <c r="J70" s="81">
        <v>91.66666666666666</v>
      </c>
      <c r="K70" s="66" t="str">
        <v>평균 하회</v>
      </c>
      <c r="L70" s="66" t="str">
        <v>보합·혼조</v>
      </c>
    </row>
    <row r="71">
      <c r="A71" s="68">
        <v>6</v>
      </c>
      <c r="B71" s="66" t="str">
        <v>와부읍 덕소리</v>
      </c>
      <c r="C71" s="66" t="str">
        <v>오피스텔 매매</v>
      </c>
      <c r="D71" s="71">
        <v>0</v>
      </c>
      <c r="E71" s="71">
        <v>0.3333333333333333</v>
      </c>
      <c r="F71" s="84">
        <v>-1</v>
      </c>
      <c r="G71" s="79">
        <v>0</v>
      </c>
      <c r="H71" s="79">
        <v>0.001937984496124031</v>
      </c>
      <c r="I71" s="80">
        <v>-0.1937984496124031</v>
      </c>
      <c r="J71" s="81">
        <v>0</v>
      </c>
      <c r="K71" s="66" t="str">
        <v>저수준</v>
      </c>
      <c r="L71" s="66" t="str">
        <v>거래 감소</v>
      </c>
    </row>
    <row r="72">
      <c r="A72" s="68">
        <v>6</v>
      </c>
      <c r="B72" s="66" t="str">
        <v>와부읍 덕소리</v>
      </c>
      <c r="C72" s="66" t="str">
        <v>공장창고</v>
      </c>
      <c r="D72" s="71">
        <v>0</v>
      </c>
      <c r="E72" s="71">
        <v>0.6666666666666666</v>
      </c>
      <c r="F72" s="84">
        <v>-1</v>
      </c>
      <c r="G72" s="79">
        <v>0</v>
      </c>
      <c r="H72" s="79">
        <v>0.003875968992248062</v>
      </c>
      <c r="I72" s="80">
        <v>-0.3875968992248062</v>
      </c>
      <c r="J72" s="81">
        <v>0</v>
      </c>
      <c r="K72" s="66" t="str">
        <v>저수준</v>
      </c>
      <c r="L72" s="66" t="str">
        <v>거래·비중 동반 둔화</v>
      </c>
    </row>
    <row r="73">
      <c r="A73" s="68">
        <v>7</v>
      </c>
      <c r="B73" s="66" t="str">
        <v>오남읍 오남리</v>
      </c>
      <c r="C73" s="66" t="str">
        <v>아파트 전월세</v>
      </c>
      <c r="D73" s="71">
        <v>62</v>
      </c>
      <c r="E73" s="71">
        <v>66</v>
      </c>
      <c r="F73" s="84">
        <v>-0.06060606060606055</v>
      </c>
      <c r="G73" s="79">
        <v>0.42081447963800905</v>
      </c>
      <c r="H73" s="79">
        <v>0.4925373134328358</v>
      </c>
      <c r="I73" s="80">
        <v>-7.172283379482675</v>
      </c>
      <c r="J73" s="81">
        <v>88.22768434670117</v>
      </c>
      <c r="K73" s="66" t="str">
        <v>평균 하회</v>
      </c>
      <c r="L73" s="66" t="str">
        <v>거래·비중 동반 둔화</v>
      </c>
    </row>
    <row r="74">
      <c r="A74" s="68">
        <v>7</v>
      </c>
      <c r="B74" s="66" t="str">
        <v>오남읍 오남리</v>
      </c>
      <c r="C74" s="66" t="str">
        <v>아파트 매매</v>
      </c>
      <c r="D74" s="71">
        <v>44.666666666666664</v>
      </c>
      <c r="E74" s="71">
        <v>37.666666666666664</v>
      </c>
      <c r="F74" s="78">
        <v>0.18584070796460184</v>
      </c>
      <c r="G74" s="79">
        <v>0.3031674208144796</v>
      </c>
      <c r="H74" s="79">
        <v>0.2810945273631841</v>
      </c>
      <c r="I74" s="83">
        <v>2.2072893451295537</v>
      </c>
      <c r="J74" s="81">
        <v>126.30676949443014</v>
      </c>
      <c r="K74" s="66" t="str">
        <v>고수준</v>
      </c>
      <c r="L74" s="66" t="str">
        <v>거래·비중 동반 확대</v>
      </c>
    </row>
    <row r="75">
      <c r="A75" s="68">
        <v>7</v>
      </c>
      <c r="B75" s="66" t="str">
        <v>오남읍 오남리</v>
      </c>
      <c r="C75" s="66" t="str">
        <v>다가구 전월세</v>
      </c>
      <c r="D75" s="71">
        <v>14.666666666666666</v>
      </c>
      <c r="E75" s="71">
        <v>18</v>
      </c>
      <c r="F75" s="84">
        <v>-0.18518518518518523</v>
      </c>
      <c r="G75" s="79">
        <v>0.09954751131221719</v>
      </c>
      <c r="H75" s="79">
        <v>0.13432835820895522</v>
      </c>
      <c r="I75" s="80">
        <v>-3.4780846896738034</v>
      </c>
      <c r="J75" s="81">
        <v>104.76190476190477</v>
      </c>
      <c r="K75" s="66" t="str">
        <v>평균권</v>
      </c>
      <c r="L75" s="66" t="str">
        <v>거래·비중 동반 둔화</v>
      </c>
    </row>
    <row r="76">
      <c r="A76" s="68">
        <v>7</v>
      </c>
      <c r="B76" s="66" t="str">
        <v>오남읍 오남리</v>
      </c>
      <c r="C76" s="66" t="str">
        <v>토지</v>
      </c>
      <c r="D76" s="71">
        <v>11</v>
      </c>
      <c r="E76" s="71">
        <v>3.6666666666666665</v>
      </c>
      <c r="F76" s="78">
        <v>2</v>
      </c>
      <c r="G76" s="79">
        <v>0.0746606334841629</v>
      </c>
      <c r="H76" s="79">
        <v>0.02736318407960199</v>
      </c>
      <c r="I76" s="83">
        <v>4.72974494045609</v>
      </c>
      <c r="J76" s="81">
        <v>212.28070175438597</v>
      </c>
      <c r="K76" s="66" t="str">
        <v>고수준</v>
      </c>
      <c r="L76" s="66" t="str">
        <v>거래·비중 동반 확대</v>
      </c>
    </row>
    <row r="77">
      <c r="A77" s="68">
        <v>7</v>
      </c>
      <c r="B77" s="66" t="str">
        <v>오남읍 오남리</v>
      </c>
      <c r="C77" s="66" t="str">
        <v>다세대 전월세</v>
      </c>
      <c r="D77" s="71">
        <v>8.333333333333334</v>
      </c>
      <c r="E77" s="71">
        <v>5</v>
      </c>
      <c r="F77" s="78">
        <v>0.6666666666666667</v>
      </c>
      <c r="G77" s="79">
        <v>0.05656108597285068</v>
      </c>
      <c r="H77" s="79">
        <v>0.03731343283582089</v>
      </c>
      <c r="I77" s="83">
        <v>1.9247653137029788</v>
      </c>
      <c r="J77" s="81">
        <v>114.58333333333334</v>
      </c>
      <c r="K77" s="66" t="str">
        <v>평균 상회</v>
      </c>
      <c r="L77" s="66" t="str">
        <v>거래·비중 동반 확대</v>
      </c>
    </row>
    <row r="78">
      <c r="A78" s="68">
        <v>7</v>
      </c>
      <c r="B78" s="66" t="str">
        <v>오남읍 오남리</v>
      </c>
      <c r="C78" s="66" t="str">
        <v>다세대 매매</v>
      </c>
      <c r="D78" s="71">
        <v>3</v>
      </c>
      <c r="E78" s="71">
        <v>1</v>
      </c>
      <c r="F78" s="78">
        <v>2</v>
      </c>
      <c r="G78" s="79">
        <v>0.020361990950226245</v>
      </c>
      <c r="H78" s="79">
        <v>0.007462686567164179</v>
      </c>
      <c r="I78" s="83">
        <v>1.2899304383062065</v>
      </c>
      <c r="J78" s="81">
        <v>235.71428571428572</v>
      </c>
      <c r="K78" s="66" t="str">
        <v>고수준</v>
      </c>
      <c r="L78" s="66" t="str">
        <v>거래·비중 동반 확대</v>
      </c>
    </row>
    <row r="79">
      <c r="A79" s="68">
        <v>7</v>
      </c>
      <c r="B79" s="66" t="str">
        <v>오남읍 오남리</v>
      </c>
      <c r="C79" s="66" t="str">
        <v>상가</v>
      </c>
      <c r="D79" s="71">
        <v>2.6666666666666665</v>
      </c>
      <c r="E79" s="71">
        <v>0.3333333333333333</v>
      </c>
      <c r="F79" s="78">
        <v>7</v>
      </c>
      <c r="G79" s="79">
        <v>0.01809954751131222</v>
      </c>
      <c r="H79" s="79">
        <v>0.0024875621890547263</v>
      </c>
      <c r="I79" s="83">
        <v>1.5611985322257493</v>
      </c>
      <c r="J79" s="81">
        <v>293.3333333333333</v>
      </c>
      <c r="K79" s="66" t="str">
        <v>고수준</v>
      </c>
      <c r="L79" s="66" t="str">
        <v>거래·비중 동반 확대</v>
      </c>
    </row>
    <row r="80">
      <c r="A80" s="68">
        <v>7</v>
      </c>
      <c r="B80" s="66" t="str">
        <v>오남읍 오남리</v>
      </c>
      <c r="C80" s="66" t="str">
        <v>오피스텔 전월세</v>
      </c>
      <c r="D80" s="71">
        <v>0.6666666666666666</v>
      </c>
      <c r="E80" s="71">
        <v>2.3333333333333335</v>
      </c>
      <c r="F80" s="84">
        <v>-0.7142857142857143</v>
      </c>
      <c r="G80" s="79">
        <v>0.004524886877828055</v>
      </c>
      <c r="H80" s="79">
        <v>0.017412935323383085</v>
      </c>
      <c r="I80" s="80">
        <v>-1.288804844555503</v>
      </c>
      <c r="J80" s="81">
        <v>56.41025641025641</v>
      </c>
      <c r="K80" s="66" t="str">
        <v>저수준</v>
      </c>
      <c r="L80" s="66" t="str">
        <v>거래·비중 동반 둔화</v>
      </c>
    </row>
    <row r="81">
      <c r="A81" s="68">
        <v>7</v>
      </c>
      <c r="B81" s="66" t="str">
        <v>오남읍 오남리</v>
      </c>
      <c r="C81" s="66" t="str">
        <v>다가구 매매</v>
      </c>
      <c r="D81" s="71">
        <v>0.3333333333333333</v>
      </c>
      <c r="E81" s="71">
        <v>0</v>
      </c>
      <c r="F81" s="70">
        <v>0</v>
      </c>
      <c r="G81" s="79">
        <v>0.0022624434389140274</v>
      </c>
      <c r="H81" s="79">
        <v>0</v>
      </c>
      <c r="I81" s="83">
        <v>0.22624434389140274</v>
      </c>
      <c r="J81" s="81">
        <v>183.33333333333331</v>
      </c>
      <c r="K81" s="66" t="str">
        <v>고수준</v>
      </c>
      <c r="L81" s="66" t="str">
        <v>보합·혼조</v>
      </c>
    </row>
    <row r="82">
      <c r="A82" s="68">
        <v>7</v>
      </c>
      <c r="B82" s="66" t="str">
        <v>오남읍 오남리</v>
      </c>
      <c r="C82" s="66" t="str">
        <v>공장창고</v>
      </c>
      <c r="D82" s="71">
        <v>0</v>
      </c>
      <c r="E82" s="71">
        <v>0</v>
      </c>
      <c r="F82" s="70">
        <v>0</v>
      </c>
      <c r="G82" s="79">
        <v>0</v>
      </c>
      <c r="H82" s="79">
        <v>0</v>
      </c>
      <c r="I82" s="86">
        <v>0</v>
      </c>
      <c r="J82" s="81">
        <v>0</v>
      </c>
      <c r="K82" s="66" t="str">
        <v>저수준</v>
      </c>
      <c r="L82" s="66" t="str">
        <v>보합·혼조</v>
      </c>
    </row>
    <row r="83">
      <c r="A83" s="68">
        <v>8</v>
      </c>
      <c r="B83" s="66" t="str">
        <v>화도읍 묵현리</v>
      </c>
      <c r="C83" s="66" t="str">
        <v>다세대 전월세</v>
      </c>
      <c r="D83" s="71">
        <v>54.666666666666664</v>
      </c>
      <c r="E83" s="71">
        <v>42.666666666666664</v>
      </c>
      <c r="F83" s="78">
        <v>0.28125</v>
      </c>
      <c r="G83" s="79">
        <v>0.3914081145584726</v>
      </c>
      <c r="H83" s="79">
        <v>0.3176178660049628</v>
      </c>
      <c r="I83" s="83">
        <v>7.37902485535098</v>
      </c>
      <c r="J83" s="81">
        <v>117.67775603392042</v>
      </c>
      <c r="K83" s="66" t="str">
        <v>고수준</v>
      </c>
      <c r="L83" s="66" t="str">
        <v>거래·비중 동반 확대</v>
      </c>
    </row>
    <row r="84">
      <c r="A84" s="68">
        <v>8</v>
      </c>
      <c r="B84" s="66" t="str">
        <v>화도읍 묵현리</v>
      </c>
      <c r="C84" s="66" t="str">
        <v>다세대 매매</v>
      </c>
      <c r="D84" s="71">
        <v>29.333333333333332</v>
      </c>
      <c r="E84" s="71">
        <v>25.666666666666668</v>
      </c>
      <c r="F84" s="78">
        <v>0.1428571428571428</v>
      </c>
      <c r="G84" s="79">
        <v>0.2100238663484487</v>
      </c>
      <c r="H84" s="79">
        <v>0.19106699751861042</v>
      </c>
      <c r="I84" s="83">
        <v>1.895686882983827</v>
      </c>
      <c r="J84" s="81">
        <v>124.58172458172456</v>
      </c>
      <c r="K84" s="66" t="str">
        <v>고수준</v>
      </c>
      <c r="L84" s="66" t="str">
        <v>거래·비중 동반 확대</v>
      </c>
    </row>
    <row r="85">
      <c r="A85" s="68">
        <v>8</v>
      </c>
      <c r="B85" s="66" t="str">
        <v>화도읍 묵현리</v>
      </c>
      <c r="C85" s="66" t="str">
        <v>아파트 전월세</v>
      </c>
      <c r="D85" s="71">
        <v>25</v>
      </c>
      <c r="E85" s="71">
        <v>30.333333333333332</v>
      </c>
      <c r="F85" s="84">
        <v>-0.17582417582417587</v>
      </c>
      <c r="G85" s="79">
        <v>0.17899761336515513</v>
      </c>
      <c r="H85" s="79">
        <v>0.22580645161290322</v>
      </c>
      <c r="I85" s="80">
        <v>-4.680883824774809</v>
      </c>
      <c r="J85" s="81">
        <v>90.1639344262295</v>
      </c>
      <c r="K85" s="66" t="str">
        <v>평균 하회</v>
      </c>
      <c r="L85" s="66" t="str">
        <v>거래·비중 동반 둔화</v>
      </c>
    </row>
    <row r="86">
      <c r="A86" s="68">
        <v>8</v>
      </c>
      <c r="B86" s="66" t="str">
        <v>화도읍 묵현리</v>
      </c>
      <c r="C86" s="66" t="str">
        <v>아파트 매매</v>
      </c>
      <c r="D86" s="71">
        <v>18.666666666666668</v>
      </c>
      <c r="E86" s="71">
        <v>27</v>
      </c>
      <c r="F86" s="84">
        <v>-0.308641975308642</v>
      </c>
      <c r="G86" s="79">
        <v>0.13365155131264916</v>
      </c>
      <c r="H86" s="79">
        <v>0.20099255583126552</v>
      </c>
      <c r="I86" s="80">
        <v>-6.734100451861636</v>
      </c>
      <c r="J86" s="81">
        <v>92.49249249249249</v>
      </c>
      <c r="K86" s="66" t="str">
        <v>평균 하회</v>
      </c>
      <c r="L86" s="66" t="str">
        <v>거래·비중 동반 둔화</v>
      </c>
    </row>
    <row r="87">
      <c r="A87" s="68">
        <v>8</v>
      </c>
      <c r="B87" s="66" t="str">
        <v>화도읍 묵현리</v>
      </c>
      <c r="C87" s="66" t="str">
        <v>다가구 전월세</v>
      </c>
      <c r="D87" s="71">
        <v>7.333333333333333</v>
      </c>
      <c r="E87" s="71">
        <v>7</v>
      </c>
      <c r="F87" s="78">
        <v>0.04761904761904767</v>
      </c>
      <c r="G87" s="79">
        <v>0.05250596658711217</v>
      </c>
      <c r="H87" s="79">
        <v>0.052109181141439205</v>
      </c>
      <c r="I87" s="83">
        <v>0.03967854456729675</v>
      </c>
      <c r="J87" s="81">
        <v>99.58847736625515</v>
      </c>
      <c r="K87" s="66" t="str">
        <v>평균권</v>
      </c>
      <c r="L87" s="66" t="str">
        <v>보합·혼조</v>
      </c>
    </row>
    <row r="88">
      <c r="A88" s="68">
        <v>8</v>
      </c>
      <c r="B88" s="66" t="str">
        <v>화도읍 묵현리</v>
      </c>
      <c r="C88" s="66" t="str">
        <v>토지</v>
      </c>
      <c r="D88" s="71">
        <v>3.6666666666666665</v>
      </c>
      <c r="E88" s="71">
        <v>0.6666666666666666</v>
      </c>
      <c r="F88" s="78">
        <v>4.5</v>
      </c>
      <c r="G88" s="79">
        <v>0.026252983293556086</v>
      </c>
      <c r="H88" s="79">
        <v>0.004962779156327543</v>
      </c>
      <c r="I88" s="83">
        <v>2.129020413722854</v>
      </c>
      <c r="J88" s="81">
        <v>51.7094017094017</v>
      </c>
      <c r="K88" s="66" t="str">
        <v>저수준</v>
      </c>
      <c r="L88" s="66" t="str">
        <v>거래·비중 동반 확대</v>
      </c>
    </row>
    <row r="89">
      <c r="A89" s="68">
        <v>8</v>
      </c>
      <c r="B89" s="66" t="str">
        <v>화도읍 묵현리</v>
      </c>
      <c r="C89" s="66" t="str">
        <v>상가</v>
      </c>
      <c r="D89" s="71">
        <v>0.6666666666666666</v>
      </c>
      <c r="E89" s="71">
        <v>0.6666666666666666</v>
      </c>
      <c r="F89" s="70">
        <v>0</v>
      </c>
      <c r="G89" s="79">
        <v>0.00477326968973747</v>
      </c>
      <c r="H89" s="79">
        <v>0.004962779156327543</v>
      </c>
      <c r="I89" s="80">
        <v>-0.018950946659007303</v>
      </c>
      <c r="J89" s="81">
        <v>146.66666666666666</v>
      </c>
      <c r="K89" s="66" t="str">
        <v>고수준</v>
      </c>
      <c r="L89" s="66" t="str">
        <v>보합·혼조</v>
      </c>
    </row>
    <row r="90">
      <c r="A90" s="68">
        <v>8</v>
      </c>
      <c r="B90" s="66" t="str">
        <v>화도읍 묵현리</v>
      </c>
      <c r="C90" s="66" t="str">
        <v>공장창고</v>
      </c>
      <c r="D90" s="71">
        <v>0.3333333333333333</v>
      </c>
      <c r="E90" s="71">
        <v>0</v>
      </c>
      <c r="F90" s="70">
        <v>0</v>
      </c>
      <c r="G90" s="79">
        <v>0.002386634844868735</v>
      </c>
      <c r="H90" s="79">
        <v>0</v>
      </c>
      <c r="I90" s="83">
        <v>0.23866348448687352</v>
      </c>
      <c r="J90" s="81">
        <v>366.66666666666663</v>
      </c>
      <c r="K90" s="66" t="str">
        <v>고수준</v>
      </c>
      <c r="L90" s="66" t="str">
        <v>보합·혼조</v>
      </c>
    </row>
    <row r="91">
      <c r="A91" s="68">
        <v>8</v>
      </c>
      <c r="B91" s="66" t="str">
        <v>화도읍 묵현리</v>
      </c>
      <c r="C91" s="66" t="str">
        <v>다가구 매매</v>
      </c>
      <c r="D91" s="71">
        <v>0</v>
      </c>
      <c r="E91" s="71">
        <v>0.3333333333333333</v>
      </c>
      <c r="F91" s="84">
        <v>-1</v>
      </c>
      <c r="G91" s="79">
        <v>0</v>
      </c>
      <c r="H91" s="79">
        <v>0.0024813895781637717</v>
      </c>
      <c r="I91" s="80">
        <v>-0.24813895781637718</v>
      </c>
      <c r="J91" s="81">
        <v>0</v>
      </c>
      <c r="K91" s="66" t="str">
        <v>저수준</v>
      </c>
      <c r="L91" s="66" t="str">
        <v>거래 감소</v>
      </c>
    </row>
    <row r="92">
      <c r="A92" s="68">
        <v>9</v>
      </c>
      <c r="B92" s="66" t="str">
        <v>화도읍 마석우리</v>
      </c>
      <c r="C92" s="66" t="str">
        <v>다가구 전월세</v>
      </c>
      <c r="D92" s="71">
        <v>40.333333333333336</v>
      </c>
      <c r="E92" s="71">
        <v>36.666666666666664</v>
      </c>
      <c r="F92" s="78">
        <v>0.10000000000000009</v>
      </c>
      <c r="G92" s="79">
        <v>0.32180851063829785</v>
      </c>
      <c r="H92" s="79">
        <v>0.3273809523809524</v>
      </c>
      <c r="I92" s="80">
        <v>-0.5572441742654533</v>
      </c>
      <c r="J92" s="81">
        <v>109.27750410509032</v>
      </c>
      <c r="K92" s="66" t="str">
        <v>평균 상회</v>
      </c>
      <c r="L92" s="66" t="str">
        <v>거래 증가·비중 약화</v>
      </c>
    </row>
    <row r="93">
      <c r="A93" s="68">
        <v>9</v>
      </c>
      <c r="B93" s="66" t="str">
        <v>화도읍 마석우리</v>
      </c>
      <c r="C93" s="66" t="str">
        <v>아파트 전월세</v>
      </c>
      <c r="D93" s="71">
        <v>26.666666666666668</v>
      </c>
      <c r="E93" s="71">
        <v>34</v>
      </c>
      <c r="F93" s="84">
        <v>-0.21568627450980393</v>
      </c>
      <c r="G93" s="79">
        <v>0.2127659574468085</v>
      </c>
      <c r="H93" s="79">
        <v>0.30357142857142855</v>
      </c>
      <c r="I93" s="80">
        <v>-9.080547112462003</v>
      </c>
      <c r="J93" s="81">
        <v>92.24318658280922</v>
      </c>
      <c r="K93" s="66" t="str">
        <v>평균 하회</v>
      </c>
      <c r="L93" s="66" t="str">
        <v>거래·비중 동반 둔화</v>
      </c>
    </row>
    <row r="94">
      <c r="A94" s="68">
        <v>9</v>
      </c>
      <c r="B94" s="66" t="str">
        <v>화도읍 마석우리</v>
      </c>
      <c r="C94" s="66" t="str">
        <v>다세대 전월세</v>
      </c>
      <c r="D94" s="71">
        <v>17.666666666666668</v>
      </c>
      <c r="E94" s="71">
        <v>16</v>
      </c>
      <c r="F94" s="78">
        <v>0.10416666666666674</v>
      </c>
      <c r="G94" s="79">
        <v>0.14095744680851063</v>
      </c>
      <c r="H94" s="79">
        <v>0.14285714285714285</v>
      </c>
      <c r="I94" s="80">
        <v>-0.18996960486322156</v>
      </c>
      <c r="J94" s="81">
        <v>101.74520069808028</v>
      </c>
      <c r="K94" s="66" t="str">
        <v>평균권</v>
      </c>
      <c r="L94" s="66" t="str">
        <v>거래 증가</v>
      </c>
    </row>
    <row r="95">
      <c r="A95" s="68">
        <v>9</v>
      </c>
      <c r="B95" s="66" t="str">
        <v>화도읍 마석우리</v>
      </c>
      <c r="C95" s="66" t="str">
        <v>토지</v>
      </c>
      <c r="D95" s="71">
        <v>17</v>
      </c>
      <c r="E95" s="71">
        <v>1.3333333333333333</v>
      </c>
      <c r="F95" s="78">
        <v>11.75</v>
      </c>
      <c r="G95" s="79">
        <v>0.1356382978723404</v>
      </c>
      <c r="H95" s="79">
        <v>0.011904761904761904</v>
      </c>
      <c r="I95" s="83">
        <v>12.37335359675785</v>
      </c>
      <c r="J95" s="81">
        <v>219.99999999999997</v>
      </c>
      <c r="K95" s="66" t="str">
        <v>고수준</v>
      </c>
      <c r="L95" s="66" t="str">
        <v>거래·비중 동반 확대</v>
      </c>
    </row>
    <row r="96">
      <c r="A96" s="68">
        <v>9</v>
      </c>
      <c r="B96" s="66" t="str">
        <v>화도읍 마석우리</v>
      </c>
      <c r="C96" s="66" t="str">
        <v>아파트 매매</v>
      </c>
      <c r="D96" s="71">
        <v>14.333333333333334</v>
      </c>
      <c r="E96" s="71">
        <v>13</v>
      </c>
      <c r="F96" s="78">
        <v>0.10256410256410264</v>
      </c>
      <c r="G96" s="79">
        <v>0.11436170212765957</v>
      </c>
      <c r="H96" s="79">
        <v>0.11607142857142858</v>
      </c>
      <c r="I96" s="80">
        <v>-0.17097264437690024</v>
      </c>
      <c r="J96" s="81">
        <v>118.54636591478696</v>
      </c>
      <c r="K96" s="66" t="str">
        <v>고수준</v>
      </c>
      <c r="L96" s="66" t="str">
        <v>거래 증가</v>
      </c>
    </row>
    <row r="97">
      <c r="A97" s="68">
        <v>9</v>
      </c>
      <c r="B97" s="66" t="str">
        <v>화도읍 마석우리</v>
      </c>
      <c r="C97" s="66" t="str">
        <v>다세대 매매</v>
      </c>
      <c r="D97" s="71">
        <v>6.666666666666667</v>
      </c>
      <c r="E97" s="71">
        <v>7.333333333333333</v>
      </c>
      <c r="F97" s="84">
        <v>-0.09090909090909094</v>
      </c>
      <c r="G97" s="79">
        <v>0.05319148936170213</v>
      </c>
      <c r="H97" s="79">
        <v>0.06547619047619048</v>
      </c>
      <c r="I97" s="80">
        <v>-1.2284701114488352</v>
      </c>
      <c r="J97" s="81">
        <v>111.11111111111111</v>
      </c>
      <c r="K97" s="66" t="str">
        <v>평균 상회</v>
      </c>
      <c r="L97" s="66" t="str">
        <v>거래·비중 동반 둔화</v>
      </c>
    </row>
    <row r="98">
      <c r="A98" s="68">
        <v>9</v>
      </c>
      <c r="B98" s="66" t="str">
        <v>화도읍 마석우리</v>
      </c>
      <c r="C98" s="66" t="str">
        <v>다가구 매매</v>
      </c>
      <c r="D98" s="71">
        <v>1</v>
      </c>
      <c r="E98" s="71">
        <v>0</v>
      </c>
      <c r="F98" s="70">
        <v>0</v>
      </c>
      <c r="G98" s="79">
        <v>0.007978723404255319</v>
      </c>
      <c r="H98" s="79">
        <v>0</v>
      </c>
      <c r="I98" s="83">
        <v>0.7978723404255319</v>
      </c>
      <c r="J98" s="81">
        <v>157.14285714285714</v>
      </c>
      <c r="K98" s="66" t="str">
        <v>고수준</v>
      </c>
      <c r="L98" s="66" t="str">
        <v>비중 확대</v>
      </c>
    </row>
    <row r="99">
      <c r="A99" s="68">
        <v>9</v>
      </c>
      <c r="B99" s="66" t="str">
        <v>화도읍 마석우리</v>
      </c>
      <c r="C99" s="66" t="str">
        <v>오피스텔 전월세</v>
      </c>
      <c r="D99" s="71">
        <v>0.6666666666666666</v>
      </c>
      <c r="E99" s="71">
        <v>1</v>
      </c>
      <c r="F99" s="84">
        <v>-0.33333333333333337</v>
      </c>
      <c r="G99" s="79">
        <v>0.005319148936170213</v>
      </c>
      <c r="H99" s="79">
        <v>0.008928571428571428</v>
      </c>
      <c r="I99" s="80">
        <v>-0.3609422492401215</v>
      </c>
      <c r="J99" s="81">
        <v>61.111111111111114</v>
      </c>
      <c r="K99" s="66" t="str">
        <v>저수준</v>
      </c>
      <c r="L99" s="66" t="str">
        <v>거래·비중 동반 둔화</v>
      </c>
    </row>
    <row r="100">
      <c r="A100" s="68">
        <v>9</v>
      </c>
      <c r="B100" s="66" t="str">
        <v>화도읍 마석우리</v>
      </c>
      <c r="C100" s="66" t="str">
        <v>상가</v>
      </c>
      <c r="D100" s="71">
        <v>0.3333333333333333</v>
      </c>
      <c r="E100" s="71">
        <v>0.6666666666666666</v>
      </c>
      <c r="F100" s="84">
        <v>-0.5</v>
      </c>
      <c r="G100" s="79">
        <v>0.0026595744680851063</v>
      </c>
      <c r="H100" s="79">
        <v>0.005952380952380952</v>
      </c>
      <c r="I100" s="80">
        <v>-0.3292806484295846</v>
      </c>
      <c r="J100" s="81">
        <v>36.666666666666664</v>
      </c>
      <c r="K100" s="66" t="str">
        <v>저수준</v>
      </c>
      <c r="L100" s="66" t="str">
        <v>거래·비중 동반 둔화</v>
      </c>
    </row>
    <row r="101">
      <c r="A101" s="68">
        <v>9</v>
      </c>
      <c r="B101" s="66" t="str">
        <v>화도읍 마석우리</v>
      </c>
      <c r="C101" s="66" t="str">
        <v>공장창고</v>
      </c>
      <c r="D101" s="71">
        <v>0.3333333333333333</v>
      </c>
      <c r="E101" s="71">
        <v>0</v>
      </c>
      <c r="F101" s="70">
        <v>0</v>
      </c>
      <c r="G101" s="79">
        <v>0.0026595744680851063</v>
      </c>
      <c r="H101" s="79">
        <v>0</v>
      </c>
      <c r="I101" s="83">
        <v>0.26595744680851063</v>
      </c>
      <c r="J101" s="81">
        <v>183.33333333333331</v>
      </c>
      <c r="K101" s="66" t="str">
        <v>고수준</v>
      </c>
      <c r="L101" s="66" t="str">
        <v>보합·혼조</v>
      </c>
    </row>
    <row r="102">
      <c r="A102" s="68">
        <v>9</v>
      </c>
      <c r="B102" s="66" t="str">
        <v>화도읍 마석우리</v>
      </c>
      <c r="C102" s="66" t="str">
        <v>분양권</v>
      </c>
      <c r="D102" s="71">
        <v>0.3333333333333333</v>
      </c>
      <c r="E102" s="71">
        <v>2</v>
      </c>
      <c r="F102" s="84">
        <v>-0.8333333333333334</v>
      </c>
      <c r="G102" s="79">
        <v>0.0026595744680851063</v>
      </c>
      <c r="H102" s="79">
        <v>0.017857142857142856</v>
      </c>
      <c r="I102" s="80">
        <v>-1.519756838905775</v>
      </c>
      <c r="J102" s="81">
        <v>30.555555555555557</v>
      </c>
      <c r="K102" s="66" t="str">
        <v>저수준</v>
      </c>
      <c r="L102" s="66" t="str">
        <v>거래·비중 동반 둔화</v>
      </c>
    </row>
    <row r="103">
      <c r="A103" s="68">
        <v>10</v>
      </c>
      <c r="B103" s="66" t="str">
        <v>진접읍 장현리</v>
      </c>
      <c r="C103" s="66" t="str">
        <v>아파트 전월세</v>
      </c>
      <c r="D103" s="71">
        <v>44.333333333333336</v>
      </c>
      <c r="E103" s="71">
        <v>37.333333333333336</v>
      </c>
      <c r="F103" s="78">
        <v>0.1875</v>
      </c>
      <c r="G103" s="79">
        <v>0.39820359281437123</v>
      </c>
      <c r="H103" s="79">
        <v>0.35443037974683544</v>
      </c>
      <c r="I103" s="83">
        <v>4.377321306753579</v>
      </c>
      <c r="J103" s="81">
        <v>86.61930136175252</v>
      </c>
      <c r="K103" s="66" t="str">
        <v>평균 하회</v>
      </c>
      <c r="L103" s="66" t="str">
        <v>거래·비중 동반 확대</v>
      </c>
    </row>
    <row r="104">
      <c r="A104" s="68">
        <v>10</v>
      </c>
      <c r="B104" s="66" t="str">
        <v>진접읍 장현리</v>
      </c>
      <c r="C104" s="66" t="str">
        <v>아파트 매매</v>
      </c>
      <c r="D104" s="71">
        <v>24</v>
      </c>
      <c r="E104" s="71">
        <v>27.333333333333332</v>
      </c>
      <c r="F104" s="84">
        <v>-0.12195121951219512</v>
      </c>
      <c r="G104" s="79">
        <v>0.2155688622754491</v>
      </c>
      <c r="H104" s="79">
        <v>0.25949367088607594</v>
      </c>
      <c r="I104" s="80">
        <v>-4.392480861062683</v>
      </c>
      <c r="J104" s="81">
        <v>104.76190476190477</v>
      </c>
      <c r="K104" s="66" t="str">
        <v>평균권</v>
      </c>
      <c r="L104" s="66" t="str">
        <v>거래·비중 동반 둔화</v>
      </c>
    </row>
    <row r="105">
      <c r="A105" s="68">
        <v>10</v>
      </c>
      <c r="B105" s="66" t="str">
        <v>진접읍 장현리</v>
      </c>
      <c r="C105" s="66" t="str">
        <v>다세대 전월세</v>
      </c>
      <c r="D105" s="71">
        <v>17</v>
      </c>
      <c r="E105" s="71">
        <v>15.333333333333334</v>
      </c>
      <c r="F105" s="78">
        <v>0.10869565217391308</v>
      </c>
      <c r="G105" s="79">
        <v>0.15269461077844312</v>
      </c>
      <c r="H105" s="79">
        <v>0.14556962025316456</v>
      </c>
      <c r="I105" s="83">
        <v>0.7124990525278568</v>
      </c>
      <c r="J105" s="81">
        <v>126.35135135135134</v>
      </c>
      <c r="K105" s="66" t="str">
        <v>고수준</v>
      </c>
      <c r="L105" s="66" t="str">
        <v>거래·비중 동반 확대</v>
      </c>
    </row>
    <row r="106">
      <c r="A106" s="68">
        <v>10</v>
      </c>
      <c r="B106" s="66" t="str">
        <v>진접읍 장현리</v>
      </c>
      <c r="C106" s="66" t="str">
        <v>다가구 전월세</v>
      </c>
      <c r="D106" s="71">
        <v>9.666666666666666</v>
      </c>
      <c r="E106" s="71">
        <v>10</v>
      </c>
      <c r="F106" s="84">
        <v>-0.033333333333333326</v>
      </c>
      <c r="G106" s="79">
        <v>0.08682634730538923</v>
      </c>
      <c r="H106" s="79">
        <v>0.0949367088607595</v>
      </c>
      <c r="I106" s="80">
        <v>-0.8110361555370273</v>
      </c>
      <c r="J106" s="81">
        <v>114.336917562724</v>
      </c>
      <c r="K106" s="66" t="str">
        <v>평균 상회</v>
      </c>
      <c r="L106" s="66" t="str">
        <v>비중 축소</v>
      </c>
    </row>
    <row r="107">
      <c r="A107" s="68">
        <v>10</v>
      </c>
      <c r="B107" s="66" t="str">
        <v>진접읍 장현리</v>
      </c>
      <c r="C107" s="66" t="str">
        <v>다세대 매매</v>
      </c>
      <c r="D107" s="71">
        <v>9.666666666666666</v>
      </c>
      <c r="E107" s="71">
        <v>9</v>
      </c>
      <c r="F107" s="78">
        <v>0.07407407407407418</v>
      </c>
      <c r="G107" s="79">
        <v>0.08682634730538923</v>
      </c>
      <c r="H107" s="79">
        <v>0.08544303797468354</v>
      </c>
      <c r="I107" s="83">
        <v>0.13833093307056843</v>
      </c>
      <c r="J107" s="81">
        <v>128.11244979919678</v>
      </c>
      <c r="K107" s="66" t="str">
        <v>고수준</v>
      </c>
      <c r="L107" s="66" t="str">
        <v>거래 증가</v>
      </c>
    </row>
    <row r="108">
      <c r="A108" s="68">
        <v>10</v>
      </c>
      <c r="B108" s="66" t="str">
        <v>진접읍 장현리</v>
      </c>
      <c r="C108" s="66" t="str">
        <v>토지</v>
      </c>
      <c r="D108" s="71">
        <v>5</v>
      </c>
      <c r="E108" s="71">
        <v>3.3333333333333335</v>
      </c>
      <c r="F108" s="78">
        <v>0.5</v>
      </c>
      <c r="G108" s="79">
        <v>0.04491017964071856</v>
      </c>
      <c r="H108" s="79">
        <v>0.03164556962025317</v>
      </c>
      <c r="I108" s="83">
        <v>1.3264610020465397</v>
      </c>
      <c r="J108" s="81">
        <v>107.84313725490196</v>
      </c>
      <c r="K108" s="66" t="str">
        <v>평균 상회</v>
      </c>
      <c r="L108" s="66" t="str">
        <v>거래·비중 동반 확대</v>
      </c>
    </row>
    <row r="109">
      <c r="A109" s="68">
        <v>10</v>
      </c>
      <c r="B109" s="66" t="str">
        <v>진접읍 장현리</v>
      </c>
      <c r="C109" s="66" t="str">
        <v>다가구 매매</v>
      </c>
      <c r="D109" s="71">
        <v>1</v>
      </c>
      <c r="E109" s="71">
        <v>0.3333333333333333</v>
      </c>
      <c r="F109" s="78">
        <v>2</v>
      </c>
      <c r="G109" s="79">
        <v>0.008982035928143712</v>
      </c>
      <c r="H109" s="79">
        <v>0.0031645569620253164</v>
      </c>
      <c r="I109" s="83">
        <v>0.5817478966118397</v>
      </c>
      <c r="J109" s="81">
        <v>275</v>
      </c>
      <c r="K109" s="66" t="str">
        <v>고수준</v>
      </c>
      <c r="L109" s="66" t="str">
        <v>거래·비중 동반 확대</v>
      </c>
    </row>
    <row r="110">
      <c r="A110" s="68">
        <v>10</v>
      </c>
      <c r="B110" s="66" t="str">
        <v>진접읍 장현리</v>
      </c>
      <c r="C110" s="66" t="str">
        <v>상가</v>
      </c>
      <c r="D110" s="71">
        <v>0.6666666666666666</v>
      </c>
      <c r="E110" s="71">
        <v>2.6666666666666665</v>
      </c>
      <c r="F110" s="84">
        <v>-0.75</v>
      </c>
      <c r="G110" s="79">
        <v>0.005988023952095809</v>
      </c>
      <c r="H110" s="79">
        <v>0.02531645569620253</v>
      </c>
      <c r="I110" s="80">
        <v>-1.932843174410672</v>
      </c>
      <c r="J110" s="81">
        <v>48.888888888888886</v>
      </c>
      <c r="K110" s="66" t="str">
        <v>저수준</v>
      </c>
      <c r="L110" s="66" t="str">
        <v>거래·비중 동반 둔화</v>
      </c>
    </row>
    <row r="111">
      <c r="A111" s="68">
        <v>10</v>
      </c>
      <c r="B111" s="66" t="str">
        <v>진접읍 장현리</v>
      </c>
      <c r="C111" s="66" t="str">
        <v>오피스텔 전월세</v>
      </c>
      <c r="D111" s="71">
        <v>0</v>
      </c>
      <c r="E111" s="71">
        <v>0</v>
      </c>
      <c r="F111" s="70">
        <v>0</v>
      </c>
      <c r="G111" s="79">
        <v>0</v>
      </c>
      <c r="H111" s="79">
        <v>0</v>
      </c>
      <c r="I111" s="86">
        <v>0</v>
      </c>
      <c r="J111" s="81">
        <v>0</v>
      </c>
      <c r="K111" s="66" t="str">
        <v>판단 유보</v>
      </c>
      <c r="L111" s="66" t="str">
        <v>보합·혼조</v>
      </c>
    </row>
    <row r="112">
      <c r="A112" s="68">
        <v>11</v>
      </c>
      <c r="B112" s="66" t="str">
        <v>퇴계원읍 퇴계원리</v>
      </c>
      <c r="C112" s="66" t="str">
        <v>아파트 전월세</v>
      </c>
      <c r="D112" s="71">
        <v>32.666666666666664</v>
      </c>
      <c r="E112" s="71">
        <v>34.333333333333336</v>
      </c>
      <c r="F112" s="84">
        <v>-0.04854368932038833</v>
      </c>
      <c r="G112" s="79">
        <v>0.33676975945017185</v>
      </c>
      <c r="H112" s="79">
        <v>0.34448160535117056</v>
      </c>
      <c r="I112" s="80">
        <v>-0.7711845900998715</v>
      </c>
      <c r="J112" s="81">
        <v>93.82071366405569</v>
      </c>
      <c r="K112" s="66" t="str">
        <v>평균 하회</v>
      </c>
      <c r="L112" s="66" t="str">
        <v>비중 축소</v>
      </c>
    </row>
    <row r="113">
      <c r="A113" s="68">
        <v>11</v>
      </c>
      <c r="B113" s="66" t="str">
        <v>퇴계원읍 퇴계원리</v>
      </c>
      <c r="C113" s="66" t="str">
        <v>아파트 매매</v>
      </c>
      <c r="D113" s="71">
        <v>29.666666666666668</v>
      </c>
      <c r="E113" s="71">
        <v>23.333333333333332</v>
      </c>
      <c r="F113" s="78">
        <v>0.27142857142857135</v>
      </c>
      <c r="G113" s="79">
        <v>0.30584192439862545</v>
      </c>
      <c r="H113" s="79">
        <v>0.23411371237458195</v>
      </c>
      <c r="I113" s="83">
        <v>7.17282120240435</v>
      </c>
      <c r="J113" s="81">
        <v>135.97222222222223</v>
      </c>
      <c r="K113" s="66" t="str">
        <v>고수준</v>
      </c>
      <c r="L113" s="66" t="str">
        <v>거래·비중 동반 확대</v>
      </c>
    </row>
    <row r="114">
      <c r="A114" s="68">
        <v>11</v>
      </c>
      <c r="B114" s="66" t="str">
        <v>퇴계원읍 퇴계원리</v>
      </c>
      <c r="C114" s="66" t="str">
        <v>다세대 전월세</v>
      </c>
      <c r="D114" s="71">
        <v>21</v>
      </c>
      <c r="E114" s="71">
        <v>23.333333333333332</v>
      </c>
      <c r="F114" s="84">
        <v>-0.09999999999999998</v>
      </c>
      <c r="G114" s="79">
        <v>0.21649484536082475</v>
      </c>
      <c r="H114" s="79">
        <v>0.23411371237458195</v>
      </c>
      <c r="I114" s="80">
        <v>-1.76188670137572</v>
      </c>
      <c r="J114" s="81">
        <v>98.29787234042553</v>
      </c>
      <c r="K114" s="66" t="str">
        <v>평균권</v>
      </c>
      <c r="L114" s="66" t="str">
        <v>거래·비중 동반 둔화</v>
      </c>
    </row>
    <row r="115">
      <c r="A115" s="68">
        <v>11</v>
      </c>
      <c r="B115" s="66" t="str">
        <v>퇴계원읍 퇴계원리</v>
      </c>
      <c r="C115" s="66" t="str">
        <v>다세대 매매</v>
      </c>
      <c r="D115" s="71">
        <v>6.333333333333333</v>
      </c>
      <c r="E115" s="71">
        <v>6</v>
      </c>
      <c r="F115" s="78">
        <v>0.05555555555555558</v>
      </c>
      <c r="G115" s="79">
        <v>0.06529209621993128</v>
      </c>
      <c r="H115" s="79">
        <v>0.06020066889632107</v>
      </c>
      <c r="I115" s="83">
        <v>0.5091427323610204</v>
      </c>
      <c r="J115" s="81">
        <v>100.96618357487924</v>
      </c>
      <c r="K115" s="66" t="str">
        <v>평균권</v>
      </c>
      <c r="L115" s="66" t="str">
        <v>거래·비중 동반 확대</v>
      </c>
    </row>
    <row r="116">
      <c r="A116" s="68">
        <v>11</v>
      </c>
      <c r="B116" s="66" t="str">
        <v>퇴계원읍 퇴계원리</v>
      </c>
      <c r="C116" s="66" t="str">
        <v>다가구 전월세</v>
      </c>
      <c r="D116" s="71">
        <v>4.333333333333333</v>
      </c>
      <c r="E116" s="71">
        <v>4</v>
      </c>
      <c r="F116" s="78">
        <v>0.08333333333333326</v>
      </c>
      <c r="G116" s="79">
        <v>0.044673539518900345</v>
      </c>
      <c r="H116" s="79">
        <v>0.04013377926421405</v>
      </c>
      <c r="I116" s="83">
        <v>0.4539760254686297</v>
      </c>
      <c r="J116" s="81">
        <v>91.66666666666666</v>
      </c>
      <c r="K116" s="66" t="str">
        <v>평균 하회</v>
      </c>
      <c r="L116" s="66" t="str">
        <v>거래·비중 동반 확대</v>
      </c>
    </row>
    <row r="117">
      <c r="A117" s="68">
        <v>11</v>
      </c>
      <c r="B117" s="66" t="str">
        <v>퇴계원읍 퇴계원리</v>
      </c>
      <c r="C117" s="66" t="str">
        <v>토지</v>
      </c>
      <c r="D117" s="71">
        <v>1.6666666666666667</v>
      </c>
      <c r="E117" s="71">
        <v>5.333333333333333</v>
      </c>
      <c r="F117" s="84">
        <v>-0.6875</v>
      </c>
      <c r="G117" s="79">
        <v>0.01718213058419244</v>
      </c>
      <c r="H117" s="79">
        <v>0.05351170568561873</v>
      </c>
      <c r="I117" s="80">
        <v>-3.632957510142629</v>
      </c>
      <c r="J117" s="81">
        <v>31.07344632768362</v>
      </c>
      <c r="K117" s="66" t="str">
        <v>저수준</v>
      </c>
      <c r="L117" s="66" t="str">
        <v>거래·비중 동반 둔화</v>
      </c>
    </row>
    <row r="118">
      <c r="A118" s="68">
        <v>11</v>
      </c>
      <c r="B118" s="66" t="str">
        <v>퇴계원읍 퇴계원리</v>
      </c>
      <c r="C118" s="66" t="str">
        <v>오피스텔 전월세</v>
      </c>
      <c r="D118" s="71">
        <v>0.6666666666666666</v>
      </c>
      <c r="E118" s="71">
        <v>1.3333333333333333</v>
      </c>
      <c r="F118" s="84">
        <v>-0.5</v>
      </c>
      <c r="G118" s="79">
        <v>0.006872852233676976</v>
      </c>
      <c r="H118" s="79">
        <v>0.013377926421404682</v>
      </c>
      <c r="I118" s="80">
        <v>-0.6505074187727706</v>
      </c>
      <c r="J118" s="81">
        <v>48.888888888888886</v>
      </c>
      <c r="K118" s="66" t="str">
        <v>저수준</v>
      </c>
      <c r="L118" s="66" t="str">
        <v>거래·비중 동반 둔화</v>
      </c>
    </row>
    <row r="119">
      <c r="A119" s="68">
        <v>11</v>
      </c>
      <c r="B119" s="66" t="str">
        <v>퇴계원읍 퇴계원리</v>
      </c>
      <c r="C119" s="66" t="str">
        <v>오피스텔 매매</v>
      </c>
      <c r="D119" s="71">
        <v>0.6666666666666666</v>
      </c>
      <c r="E119" s="71">
        <v>0.6666666666666666</v>
      </c>
      <c r="F119" s="70">
        <v>0</v>
      </c>
      <c r="G119" s="79">
        <v>0.006872852233676976</v>
      </c>
      <c r="H119" s="79">
        <v>0.006688963210702341</v>
      </c>
      <c r="I119" s="83">
        <v>0.01838890229746348</v>
      </c>
      <c r="J119" s="81">
        <v>146.66666666666666</v>
      </c>
      <c r="K119" s="66" t="str">
        <v>고수준</v>
      </c>
      <c r="L119" s="66" t="str">
        <v>보합·혼조</v>
      </c>
    </row>
    <row r="120">
      <c r="A120" s="68">
        <v>11</v>
      </c>
      <c r="B120" s="66" t="str">
        <v>퇴계원읍 퇴계원리</v>
      </c>
      <c r="C120" s="66" t="str">
        <v>상가</v>
      </c>
      <c r="D120" s="71">
        <v>0</v>
      </c>
      <c r="E120" s="71">
        <v>1.3333333333333333</v>
      </c>
      <c r="F120" s="84">
        <v>-1</v>
      </c>
      <c r="G120" s="79">
        <v>0</v>
      </c>
      <c r="H120" s="79">
        <v>0.013377926421404682</v>
      </c>
      <c r="I120" s="80">
        <v>-1.3377926421404682</v>
      </c>
      <c r="J120" s="81">
        <v>0</v>
      </c>
      <c r="K120" s="66" t="str">
        <v>저수준</v>
      </c>
      <c r="L120" s="66" t="str">
        <v>거래·비중 동반 둔화</v>
      </c>
    </row>
    <row r="121">
      <c r="A121" s="68">
        <v>11</v>
      </c>
      <c r="B121" s="66" t="str">
        <v>퇴계원읍 퇴계원리</v>
      </c>
      <c r="C121" s="66" t="str">
        <v>공장창고</v>
      </c>
      <c r="D121" s="71">
        <v>0</v>
      </c>
      <c r="E121" s="71">
        <v>0</v>
      </c>
      <c r="F121" s="70">
        <v>0</v>
      </c>
      <c r="G121" s="79">
        <v>0</v>
      </c>
      <c r="H121" s="79">
        <v>0</v>
      </c>
      <c r="I121" s="86">
        <v>0</v>
      </c>
      <c r="J121" s="81">
        <v>0</v>
      </c>
      <c r="K121" s="66" t="str">
        <v>저수준</v>
      </c>
      <c r="L121" s="66" t="str">
        <v>보합·혼조</v>
      </c>
    </row>
    <row r="122">
      <c r="A122" s="68">
        <v>12</v>
      </c>
      <c r="B122" s="66" t="str">
        <v>오남읍 양지리</v>
      </c>
      <c r="C122" s="66" t="str">
        <v>아파트 전월세</v>
      </c>
      <c r="D122" s="71">
        <v>31.666666666666668</v>
      </c>
      <c r="E122" s="71">
        <v>25.333333333333332</v>
      </c>
      <c r="F122" s="78">
        <v>0.25</v>
      </c>
      <c r="G122" s="79">
        <v>0.3310104529616725</v>
      </c>
      <c r="H122" s="79">
        <v>0.2783882783882784</v>
      </c>
      <c r="I122" s="83">
        <v>5.262217457339408</v>
      </c>
      <c r="J122" s="81">
        <v>112.0042872454448</v>
      </c>
      <c r="K122" s="66" t="str">
        <v>평균 상회</v>
      </c>
      <c r="L122" s="66" t="str">
        <v>거래·비중 동반 확대</v>
      </c>
    </row>
    <row r="123">
      <c r="A123" s="68">
        <v>12</v>
      </c>
      <c r="B123" s="66" t="str">
        <v>오남읍 양지리</v>
      </c>
      <c r="C123" s="66" t="str">
        <v>아파트 매매</v>
      </c>
      <c r="D123" s="71">
        <v>26</v>
      </c>
      <c r="E123" s="71">
        <v>17.666666666666668</v>
      </c>
      <c r="F123" s="78">
        <v>0.47169811320754707</v>
      </c>
      <c r="G123" s="79">
        <v>0.27177700348432055</v>
      </c>
      <c r="H123" s="79">
        <v>0.19413919413919414</v>
      </c>
      <c r="I123" s="83">
        <v>7.76378093451264</v>
      </c>
      <c r="J123" s="81">
        <v>146.66666666666669</v>
      </c>
      <c r="K123" s="66" t="str">
        <v>고수준</v>
      </c>
      <c r="L123" s="66" t="str">
        <v>거래·비중 동반 확대</v>
      </c>
    </row>
    <row r="124">
      <c r="A124" s="68">
        <v>12</v>
      </c>
      <c r="B124" s="66" t="str">
        <v>오남읍 양지리</v>
      </c>
      <c r="C124" s="66" t="str">
        <v>다세대 전월세</v>
      </c>
      <c r="D124" s="71">
        <v>16</v>
      </c>
      <c r="E124" s="71">
        <v>16.666666666666668</v>
      </c>
      <c r="F124" s="84">
        <v>-0.040000000000000036</v>
      </c>
      <c r="G124" s="79">
        <v>0.1672473867595819</v>
      </c>
      <c r="H124" s="79">
        <v>0.18315018315018314</v>
      </c>
      <c r="I124" s="80">
        <v>-1.5902796390601242</v>
      </c>
      <c r="J124" s="81">
        <v>109.3167701863354</v>
      </c>
      <c r="K124" s="66" t="str">
        <v>평균 상회</v>
      </c>
      <c r="L124" s="66" t="str">
        <v>비중 축소</v>
      </c>
    </row>
    <row r="125">
      <c r="A125" s="68">
        <v>12</v>
      </c>
      <c r="B125" s="66" t="str">
        <v>오남읍 양지리</v>
      </c>
      <c r="C125" s="66" t="str">
        <v>다가구 전월세</v>
      </c>
      <c r="D125" s="71">
        <v>8</v>
      </c>
      <c r="E125" s="71">
        <v>6.333333333333333</v>
      </c>
      <c r="F125" s="78">
        <v>0.26315789473684204</v>
      </c>
      <c r="G125" s="79">
        <v>0.08362369337979095</v>
      </c>
      <c r="H125" s="79">
        <v>0.0695970695970696</v>
      </c>
      <c r="I125" s="83">
        <v>1.4026623782721348</v>
      </c>
      <c r="J125" s="81">
        <v>125.71428571428571</v>
      </c>
      <c r="K125" s="66" t="str">
        <v>고수준</v>
      </c>
      <c r="L125" s="66" t="str">
        <v>거래·비중 동반 확대</v>
      </c>
    </row>
    <row r="126">
      <c r="A126" s="68">
        <v>12</v>
      </c>
      <c r="B126" s="66" t="str">
        <v>오남읍 양지리</v>
      </c>
      <c r="C126" s="66" t="str">
        <v>토지</v>
      </c>
      <c r="D126" s="71">
        <v>7.666666666666667</v>
      </c>
      <c r="E126" s="71">
        <v>9.666666666666666</v>
      </c>
      <c r="F126" s="84">
        <v>-0.2068965517241379</v>
      </c>
      <c r="G126" s="79">
        <v>0.08013937282229965</v>
      </c>
      <c r="H126" s="79">
        <v>0.10622710622710622</v>
      </c>
      <c r="I126" s="80">
        <v>-2.608773340480658</v>
      </c>
      <c r="J126" s="81">
        <v>98.06201550387597</v>
      </c>
      <c r="K126" s="66" t="str">
        <v>평균권</v>
      </c>
      <c r="L126" s="66" t="str">
        <v>거래·비중 동반 둔화</v>
      </c>
    </row>
    <row r="127">
      <c r="A127" s="68">
        <v>12</v>
      </c>
      <c r="B127" s="66" t="str">
        <v>오남읍 양지리</v>
      </c>
      <c r="C127" s="66" t="str">
        <v>다세대 매매</v>
      </c>
      <c r="D127" s="71">
        <v>5</v>
      </c>
      <c r="E127" s="71">
        <v>3.6666666666666665</v>
      </c>
      <c r="F127" s="78">
        <v>0.36363636363636354</v>
      </c>
      <c r="G127" s="79">
        <v>0.05226480836236934</v>
      </c>
      <c r="H127" s="79">
        <v>0.040293040293040296</v>
      </c>
      <c r="I127" s="83">
        <v>1.1971768069329043</v>
      </c>
      <c r="J127" s="81">
        <v>157.14285714285717</v>
      </c>
      <c r="K127" s="66" t="str">
        <v>고수준</v>
      </c>
      <c r="L127" s="66" t="str">
        <v>거래·비중 동반 확대</v>
      </c>
    </row>
    <row r="128">
      <c r="A128" s="68">
        <v>12</v>
      </c>
      <c r="B128" s="66" t="str">
        <v>오남읍 양지리</v>
      </c>
      <c r="C128" s="66" t="str">
        <v>상가</v>
      </c>
      <c r="D128" s="71">
        <v>0.6666666666666666</v>
      </c>
      <c r="E128" s="71">
        <v>11.333333333333334</v>
      </c>
      <c r="F128" s="84">
        <v>-0.9411764705882353</v>
      </c>
      <c r="G128" s="79">
        <v>0.006968641114982578</v>
      </c>
      <c r="H128" s="79">
        <v>0.12454212454212454</v>
      </c>
      <c r="I128" s="80">
        <v>-11.757348342714197</v>
      </c>
      <c r="J128" s="81">
        <v>19.298245614035086</v>
      </c>
      <c r="K128" s="66" t="str">
        <v>저수준</v>
      </c>
      <c r="L128" s="66" t="str">
        <v>거래·비중 동반 둔화</v>
      </c>
    </row>
    <row r="129">
      <c r="A129" s="68">
        <v>12</v>
      </c>
      <c r="B129" s="66" t="str">
        <v>오남읍 양지리</v>
      </c>
      <c r="C129" s="66" t="str">
        <v>오피스텔 매매</v>
      </c>
      <c r="D129" s="71">
        <v>0.3333333333333333</v>
      </c>
      <c r="E129" s="71">
        <v>0</v>
      </c>
      <c r="F129" s="70">
        <v>0</v>
      </c>
      <c r="G129" s="79">
        <v>0.003484320557491289</v>
      </c>
      <c r="H129" s="79">
        <v>0</v>
      </c>
      <c r="I129" s="83">
        <v>0.34843205574912894</v>
      </c>
      <c r="J129" s="81">
        <v>366.66666666666663</v>
      </c>
      <c r="K129" s="66" t="str">
        <v>고수준</v>
      </c>
      <c r="L129" s="66" t="str">
        <v>비중 확대</v>
      </c>
    </row>
    <row r="130">
      <c r="A130" s="68">
        <v>12</v>
      </c>
      <c r="B130" s="66" t="str">
        <v>오남읍 양지리</v>
      </c>
      <c r="C130" s="66" t="str">
        <v>오피스텔 전월세</v>
      </c>
      <c r="D130" s="71">
        <v>0.3333333333333333</v>
      </c>
      <c r="E130" s="71">
        <v>0</v>
      </c>
      <c r="F130" s="70">
        <v>0</v>
      </c>
      <c r="G130" s="79">
        <v>0.003484320557491289</v>
      </c>
      <c r="H130" s="79">
        <v>0</v>
      </c>
      <c r="I130" s="83">
        <v>0.34843205574912894</v>
      </c>
      <c r="J130" s="81">
        <v>366.66666666666663</v>
      </c>
      <c r="K130" s="66" t="str">
        <v>고수준</v>
      </c>
      <c r="L130" s="66" t="str">
        <v>비중 확대</v>
      </c>
    </row>
    <row r="131">
      <c r="A131" s="68">
        <v>12</v>
      </c>
      <c r="B131" s="66" t="str">
        <v>오남읍 양지리</v>
      </c>
      <c r="C131" s="66" t="str">
        <v>다가구 매매</v>
      </c>
      <c r="D131" s="71">
        <v>0</v>
      </c>
      <c r="E131" s="71">
        <v>0.3333333333333333</v>
      </c>
      <c r="F131" s="84">
        <v>-1</v>
      </c>
      <c r="G131" s="79">
        <v>0</v>
      </c>
      <c r="H131" s="79">
        <v>0.003663003663003663</v>
      </c>
      <c r="I131" s="80">
        <v>-0.3663003663003663</v>
      </c>
      <c r="J131" s="81">
        <v>0</v>
      </c>
      <c r="K131" s="66" t="str">
        <v>저수준</v>
      </c>
      <c r="L131" s="66" t="str">
        <v>거래·비중 동반 둔화</v>
      </c>
    </row>
    <row r="132">
      <c r="A132" s="68">
        <v>12</v>
      </c>
      <c r="B132" s="66" t="str">
        <v>오남읍 양지리</v>
      </c>
      <c r="C132" s="66" t="str">
        <v>공장창고</v>
      </c>
      <c r="D132" s="71">
        <v>0</v>
      </c>
      <c r="E132" s="71">
        <v>0</v>
      </c>
      <c r="F132" s="70">
        <v>0</v>
      </c>
      <c r="G132" s="79">
        <v>0</v>
      </c>
      <c r="H132" s="79">
        <v>0</v>
      </c>
      <c r="I132" s="86">
        <v>0</v>
      </c>
      <c r="J132" s="81">
        <v>0</v>
      </c>
      <c r="K132" s="66" t="str">
        <v>저수준</v>
      </c>
      <c r="L132" s="66" t="str">
        <v>보합·혼조</v>
      </c>
    </row>
    <row r="133">
      <c r="A133" s="68">
        <v>13</v>
      </c>
      <c r="B133" s="66" t="str">
        <v>와부읍 도곡리</v>
      </c>
      <c r="C133" s="66" t="str">
        <v>아파트 전월세</v>
      </c>
      <c r="D133" s="71">
        <v>36.666666666666664</v>
      </c>
      <c r="E133" s="71">
        <v>30.333333333333332</v>
      </c>
      <c r="F133" s="78">
        <v>0.20879120879120872</v>
      </c>
      <c r="G133" s="79">
        <v>0.421455938697318</v>
      </c>
      <c r="H133" s="79">
        <v>0.33211678832116787</v>
      </c>
      <c r="I133" s="83">
        <v>8.933915037615014</v>
      </c>
      <c r="J133" s="81">
        <v>111.41804788213628</v>
      </c>
      <c r="K133" s="66" t="str">
        <v>평균 상회</v>
      </c>
      <c r="L133" s="66" t="str">
        <v>거래·비중 동반 확대</v>
      </c>
    </row>
    <row r="134">
      <c r="A134" s="68">
        <v>13</v>
      </c>
      <c r="B134" s="66" t="str">
        <v>와부읍 도곡리</v>
      </c>
      <c r="C134" s="66" t="str">
        <v>아파트 매매</v>
      </c>
      <c r="D134" s="71">
        <v>34.333333333333336</v>
      </c>
      <c r="E134" s="71">
        <v>33.666666666666664</v>
      </c>
      <c r="F134" s="78">
        <v>0.01980198019801982</v>
      </c>
      <c r="G134" s="79">
        <v>0.3946360153256705</v>
      </c>
      <c r="H134" s="79">
        <v>0.3686131386861314</v>
      </c>
      <c r="I134" s="83">
        <v>2.602287663953912</v>
      </c>
      <c r="J134" s="81">
        <v>120.66027689030885</v>
      </c>
      <c r="K134" s="66" t="str">
        <v>고수준</v>
      </c>
      <c r="L134" s="66" t="str">
        <v>비중 확대</v>
      </c>
    </row>
    <row r="135">
      <c r="A135" s="68">
        <v>13</v>
      </c>
      <c r="B135" s="66" t="str">
        <v>와부읍 도곡리</v>
      </c>
      <c r="C135" s="66" t="str">
        <v>토지</v>
      </c>
      <c r="D135" s="71">
        <v>5</v>
      </c>
      <c r="E135" s="71">
        <v>12.666666666666666</v>
      </c>
      <c r="F135" s="84">
        <v>-0.6052631578947368</v>
      </c>
      <c r="G135" s="79">
        <v>0.05747126436781609</v>
      </c>
      <c r="H135" s="79">
        <v>0.1386861313868613</v>
      </c>
      <c r="I135" s="80">
        <v>-8.121486701904521</v>
      </c>
      <c r="J135" s="81">
        <v>74.32432432432432</v>
      </c>
      <c r="K135" s="66" t="str">
        <v>저수준</v>
      </c>
      <c r="L135" s="66" t="str">
        <v>거래·비중 동반 둔화</v>
      </c>
    </row>
    <row r="136">
      <c r="A136" s="68">
        <v>13</v>
      </c>
      <c r="B136" s="66" t="str">
        <v>와부읍 도곡리</v>
      </c>
      <c r="C136" s="66" t="str">
        <v>오피스텔 전월세</v>
      </c>
      <c r="D136" s="71">
        <v>2.6666666666666665</v>
      </c>
      <c r="E136" s="71">
        <v>2</v>
      </c>
      <c r="F136" s="78">
        <v>0.33333333333333326</v>
      </c>
      <c r="G136" s="79">
        <v>0.03065134099616858</v>
      </c>
      <c r="H136" s="79">
        <v>0.021897810218978103</v>
      </c>
      <c r="I136" s="83">
        <v>0.8753530777190478</v>
      </c>
      <c r="J136" s="81">
        <v>127.53623188405795</v>
      </c>
      <c r="K136" s="66" t="str">
        <v>고수준</v>
      </c>
      <c r="L136" s="66" t="str">
        <v>거래·비중 동반 확대</v>
      </c>
    </row>
    <row r="137">
      <c r="A137" s="68">
        <v>13</v>
      </c>
      <c r="B137" s="66" t="str">
        <v>와부읍 도곡리</v>
      </c>
      <c r="C137" s="66" t="str">
        <v>다세대 매매</v>
      </c>
      <c r="D137" s="71">
        <v>2.3333333333333335</v>
      </c>
      <c r="E137" s="71">
        <v>0.3333333333333333</v>
      </c>
      <c r="F137" s="78">
        <v>6</v>
      </c>
      <c r="G137" s="79">
        <v>0.02681992337164751</v>
      </c>
      <c r="H137" s="79">
        <v>0.0036496350364963502</v>
      </c>
      <c r="I137" s="83">
        <v>2.317028833515116</v>
      </c>
      <c r="J137" s="81">
        <v>256.6666666666667</v>
      </c>
      <c r="K137" s="66" t="str">
        <v>고수준</v>
      </c>
      <c r="L137" s="66" t="str">
        <v>거래·비중 동반 확대</v>
      </c>
    </row>
    <row r="138">
      <c r="A138" s="68">
        <v>13</v>
      </c>
      <c r="B138" s="66" t="str">
        <v>와부읍 도곡리</v>
      </c>
      <c r="C138" s="66" t="str">
        <v>다가구 전월세</v>
      </c>
      <c r="D138" s="71">
        <v>2</v>
      </c>
      <c r="E138" s="71">
        <v>8.333333333333334</v>
      </c>
      <c r="F138" s="84">
        <v>-0.76</v>
      </c>
      <c r="G138" s="79">
        <v>0.022988505747126436</v>
      </c>
      <c r="H138" s="79">
        <v>0.09124087591240876</v>
      </c>
      <c r="I138" s="80">
        <v>-6.825237016528233</v>
      </c>
      <c r="J138" s="81">
        <v>37.28813559322034</v>
      </c>
      <c r="K138" s="66" t="str">
        <v>저수준</v>
      </c>
      <c r="L138" s="66" t="str">
        <v>거래·비중 동반 둔화</v>
      </c>
    </row>
    <row r="139">
      <c r="A139" s="68">
        <v>13</v>
      </c>
      <c r="B139" s="66" t="str">
        <v>와부읍 도곡리</v>
      </c>
      <c r="C139" s="66" t="str">
        <v>다세대 전월세</v>
      </c>
      <c r="D139" s="71">
        <v>2</v>
      </c>
      <c r="E139" s="71">
        <v>2.3333333333333335</v>
      </c>
      <c r="F139" s="84">
        <v>-0.1428571428571429</v>
      </c>
      <c r="G139" s="79">
        <v>0.022988505747126436</v>
      </c>
      <c r="H139" s="79">
        <v>0.025547445255474453</v>
      </c>
      <c r="I139" s="80">
        <v>-0.2558939508348016</v>
      </c>
      <c r="J139" s="81">
        <v>115.78947368421053</v>
      </c>
      <c r="K139" s="66" t="str">
        <v>고수준</v>
      </c>
      <c r="L139" s="66" t="str">
        <v>거래 감소</v>
      </c>
    </row>
    <row r="140">
      <c r="A140" s="68">
        <v>13</v>
      </c>
      <c r="B140" s="66" t="str">
        <v>와부읍 도곡리</v>
      </c>
      <c r="C140" s="66" t="str">
        <v>분양권</v>
      </c>
      <c r="D140" s="71">
        <v>1</v>
      </c>
      <c r="E140" s="71">
        <v>0.3333333333333333</v>
      </c>
      <c r="F140" s="78">
        <v>2</v>
      </c>
      <c r="G140" s="79">
        <v>0.011494252873563218</v>
      </c>
      <c r="H140" s="79">
        <v>0.0036496350364963502</v>
      </c>
      <c r="I140" s="83">
        <v>0.7844617837066868</v>
      </c>
      <c r="J140" s="81">
        <v>78.57142857142857</v>
      </c>
      <c r="K140" s="66" t="str">
        <v>저수준</v>
      </c>
      <c r="L140" s="66" t="str">
        <v>거래·비중 동반 확대</v>
      </c>
    </row>
    <row r="141">
      <c r="A141" s="68">
        <v>13</v>
      </c>
      <c r="B141" s="66" t="str">
        <v>와부읍 도곡리</v>
      </c>
      <c r="C141" s="66" t="str">
        <v>상가</v>
      </c>
      <c r="D141" s="71">
        <v>0.3333333333333333</v>
      </c>
      <c r="E141" s="71">
        <v>0.6666666666666666</v>
      </c>
      <c r="F141" s="84">
        <v>-0.5</v>
      </c>
      <c r="G141" s="79">
        <v>0.0038314176245210726</v>
      </c>
      <c r="H141" s="79">
        <v>0.0072992700729927005</v>
      </c>
      <c r="I141" s="80">
        <v>-0.3467852448471628</v>
      </c>
      <c r="J141" s="81">
        <v>24.444444444444443</v>
      </c>
      <c r="K141" s="66" t="str">
        <v>저수준</v>
      </c>
      <c r="L141" s="66" t="str">
        <v>거래·비중 동반 둔화</v>
      </c>
    </row>
    <row r="142">
      <c r="A142" s="68">
        <v>13</v>
      </c>
      <c r="B142" s="66" t="str">
        <v>와부읍 도곡리</v>
      </c>
      <c r="C142" s="66" t="str">
        <v>오피스텔 매매</v>
      </c>
      <c r="D142" s="71">
        <v>0.3333333333333333</v>
      </c>
      <c r="E142" s="71">
        <v>0.6666666666666666</v>
      </c>
      <c r="F142" s="84">
        <v>-0.5</v>
      </c>
      <c r="G142" s="79">
        <v>0.0038314176245210726</v>
      </c>
      <c r="H142" s="79">
        <v>0.0072992700729927005</v>
      </c>
      <c r="I142" s="80">
        <v>-0.3467852448471628</v>
      </c>
      <c r="J142" s="81">
        <v>91.66666666666666</v>
      </c>
      <c r="K142" s="66" t="str">
        <v>평균 하회</v>
      </c>
      <c r="L142" s="66" t="str">
        <v>거래·비중 동반 둔화</v>
      </c>
    </row>
    <row r="143">
      <c r="A143" s="68">
        <v>13</v>
      </c>
      <c r="B143" s="66" t="str">
        <v>와부읍 도곡리</v>
      </c>
      <c r="C143" s="66" t="str">
        <v>다가구 매매</v>
      </c>
      <c r="D143" s="71">
        <v>0.3333333333333333</v>
      </c>
      <c r="E143" s="71">
        <v>0</v>
      </c>
      <c r="F143" s="70">
        <v>0</v>
      </c>
      <c r="G143" s="79">
        <v>0.0038314176245210726</v>
      </c>
      <c r="H143" s="79">
        <v>0</v>
      </c>
      <c r="I143" s="83">
        <v>0.38314176245210724</v>
      </c>
      <c r="J143" s="81">
        <v>366.66666666666663</v>
      </c>
      <c r="K143" s="66" t="str">
        <v>고수준</v>
      </c>
      <c r="L143" s="66" t="str">
        <v>비중 확대</v>
      </c>
    </row>
    <row r="144">
      <c r="A144" s="68">
        <v>14</v>
      </c>
      <c r="B144" s="66" t="str">
        <v>진접읍 부평리</v>
      </c>
      <c r="C144" s="66" t="str">
        <v>아파트 전월세</v>
      </c>
      <c r="D144" s="71">
        <v>29.333333333333332</v>
      </c>
      <c r="E144" s="71">
        <v>45.666666666666664</v>
      </c>
      <c r="F144" s="84">
        <v>-0.35766423357664234</v>
      </c>
      <c r="G144" s="79">
        <v>0.4</v>
      </c>
      <c r="H144" s="79">
        <v>0.5229007633587787</v>
      </c>
      <c r="I144" s="80">
        <v>-12.290076335877863</v>
      </c>
      <c r="J144" s="81">
        <v>88.40182648401826</v>
      </c>
      <c r="K144" s="66" t="str">
        <v>평균 하회</v>
      </c>
      <c r="L144" s="66" t="str">
        <v>거래·비중 동반 둔화</v>
      </c>
    </row>
    <row r="145">
      <c r="A145" s="68">
        <v>14</v>
      </c>
      <c r="B145" s="66" t="str">
        <v>진접읍 부평리</v>
      </c>
      <c r="C145" s="66" t="str">
        <v>아파트 매매</v>
      </c>
      <c r="D145" s="71">
        <v>25.333333333333332</v>
      </c>
      <c r="E145" s="71">
        <v>28.666666666666668</v>
      </c>
      <c r="F145" s="84">
        <v>-0.11627906976744184</v>
      </c>
      <c r="G145" s="79">
        <v>0.34545454545454546</v>
      </c>
      <c r="H145" s="79">
        <v>0.3282442748091603</v>
      </c>
      <c r="I145" s="83">
        <v>1.7210270645385162</v>
      </c>
      <c r="J145" s="81">
        <v>110.58201058201058</v>
      </c>
      <c r="K145" s="66" t="str">
        <v>평균 상회</v>
      </c>
      <c r="L145" s="66" t="str">
        <v>위축 속 비중 확대</v>
      </c>
    </row>
    <row r="146">
      <c r="A146" s="68">
        <v>14</v>
      </c>
      <c r="B146" s="66" t="str">
        <v>진접읍 부평리</v>
      </c>
      <c r="C146" s="66" t="str">
        <v>토지</v>
      </c>
      <c r="D146" s="71">
        <v>6.333333333333333</v>
      </c>
      <c r="E146" s="71">
        <v>1</v>
      </c>
      <c r="F146" s="78">
        <v>5.333333333333333</v>
      </c>
      <c r="G146" s="79">
        <v>0.08636363636363636</v>
      </c>
      <c r="H146" s="79">
        <v>0.011450381679389313</v>
      </c>
      <c r="I146" s="83">
        <v>7.491325468424705</v>
      </c>
      <c r="J146" s="81">
        <v>136.60130718954247</v>
      </c>
      <c r="K146" s="66" t="str">
        <v>고수준</v>
      </c>
      <c r="L146" s="66" t="str">
        <v>거래·비중 동반 확대</v>
      </c>
    </row>
    <row r="147">
      <c r="A147" s="68">
        <v>14</v>
      </c>
      <c r="B147" s="66" t="str">
        <v>진접읍 부평리</v>
      </c>
      <c r="C147" s="66" t="str">
        <v>다세대 전월세</v>
      </c>
      <c r="D147" s="71">
        <v>5.666666666666667</v>
      </c>
      <c r="E147" s="71">
        <v>4.666666666666667</v>
      </c>
      <c r="F147" s="78">
        <v>0.2142857142857142</v>
      </c>
      <c r="G147" s="79">
        <v>0.07727272727272727</v>
      </c>
      <c r="H147" s="79">
        <v>0.05343511450381679</v>
      </c>
      <c r="I147" s="83">
        <v>2.3837612768910477</v>
      </c>
      <c r="J147" s="81">
        <v>124.66666666666666</v>
      </c>
      <c r="K147" s="66" t="str">
        <v>고수준</v>
      </c>
      <c r="L147" s="66" t="str">
        <v>거래·비중 동반 확대</v>
      </c>
    </row>
    <row r="148">
      <c r="A148" s="68">
        <v>14</v>
      </c>
      <c r="B148" s="66" t="str">
        <v>진접읍 부평리</v>
      </c>
      <c r="C148" s="66" t="str">
        <v>다세대 매매</v>
      </c>
      <c r="D148" s="71">
        <v>3.6666666666666665</v>
      </c>
      <c r="E148" s="71">
        <v>3.6666666666666665</v>
      </c>
      <c r="F148" s="70">
        <v>0</v>
      </c>
      <c r="G148" s="79">
        <v>0.05</v>
      </c>
      <c r="H148" s="79">
        <v>0.04198473282442748</v>
      </c>
      <c r="I148" s="83">
        <v>0.8015267175572521</v>
      </c>
      <c r="J148" s="81">
        <v>112.03703703703702</v>
      </c>
      <c r="K148" s="66" t="str">
        <v>평균 상회</v>
      </c>
      <c r="L148" s="66" t="str">
        <v>비중 확대</v>
      </c>
    </row>
    <row r="149">
      <c r="A149" s="68">
        <v>14</v>
      </c>
      <c r="B149" s="66" t="str">
        <v>진접읍 부평리</v>
      </c>
      <c r="C149" s="66" t="str">
        <v>다가구 전월세</v>
      </c>
      <c r="D149" s="71">
        <v>2.6666666666666665</v>
      </c>
      <c r="E149" s="71">
        <v>3.3333333333333335</v>
      </c>
      <c r="F149" s="84">
        <v>-0.19999999999999996</v>
      </c>
      <c r="G149" s="79">
        <v>0.03636363636363636</v>
      </c>
      <c r="H149" s="79">
        <v>0.03816793893129771</v>
      </c>
      <c r="I149" s="80">
        <v>-0.18043025676613492</v>
      </c>
      <c r="J149" s="81">
        <v>73.33333333333333</v>
      </c>
      <c r="K149" s="66" t="str">
        <v>저수준</v>
      </c>
      <c r="L149" s="66" t="str">
        <v>거래 감소</v>
      </c>
    </row>
    <row r="150">
      <c r="A150" s="68">
        <v>14</v>
      </c>
      <c r="B150" s="66" t="str">
        <v>진접읍 부평리</v>
      </c>
      <c r="C150" s="66" t="str">
        <v>상가</v>
      </c>
      <c r="D150" s="71">
        <v>0.3333333333333333</v>
      </c>
      <c r="E150" s="71">
        <v>0</v>
      </c>
      <c r="F150" s="70">
        <v>0</v>
      </c>
      <c r="G150" s="79">
        <v>0.004545454545454545</v>
      </c>
      <c r="H150" s="79">
        <v>0</v>
      </c>
      <c r="I150" s="83">
        <v>0.45454545454545453</v>
      </c>
      <c r="J150" s="81">
        <v>122.22222222222223</v>
      </c>
      <c r="K150" s="66" t="str">
        <v>고수준</v>
      </c>
      <c r="L150" s="66" t="str">
        <v>비중 확대</v>
      </c>
    </row>
    <row r="151">
      <c r="A151" s="68">
        <v>14</v>
      </c>
      <c r="B151" s="66" t="str">
        <v>진접읍 부평리</v>
      </c>
      <c r="C151" s="66" t="str">
        <v>공장창고</v>
      </c>
      <c r="D151" s="71">
        <v>0</v>
      </c>
      <c r="E151" s="71">
        <v>0</v>
      </c>
      <c r="F151" s="70">
        <v>0</v>
      </c>
      <c r="G151" s="79">
        <v>0</v>
      </c>
      <c r="H151" s="79">
        <v>0</v>
      </c>
      <c r="I151" s="86">
        <v>0</v>
      </c>
      <c r="J151" s="81">
        <v>0</v>
      </c>
      <c r="K151" s="66" t="str">
        <v>저수준</v>
      </c>
      <c r="L151" s="66" t="str">
        <v>보합·혼조</v>
      </c>
    </row>
    <row r="152">
      <c r="A152" s="68">
        <v>14</v>
      </c>
      <c r="B152" s="66" t="str">
        <v>진접읍 부평리</v>
      </c>
      <c r="C152" s="66" t="str">
        <v>다가구 매매</v>
      </c>
      <c r="D152" s="71">
        <v>0</v>
      </c>
      <c r="E152" s="71">
        <v>0.3333333333333333</v>
      </c>
      <c r="F152" s="84">
        <v>-1</v>
      </c>
      <c r="G152" s="79">
        <v>0</v>
      </c>
      <c r="H152" s="79">
        <v>0.003816793893129771</v>
      </c>
      <c r="I152" s="80">
        <v>-0.38167938931297707</v>
      </c>
      <c r="J152" s="81">
        <v>0</v>
      </c>
      <c r="K152" s="66" t="str">
        <v>저수준</v>
      </c>
      <c r="L152" s="66" t="str">
        <v>거래·비중 동반 둔화</v>
      </c>
    </row>
    <row r="153">
      <c r="A153" s="68">
        <v>15</v>
      </c>
      <c r="B153" s="66" t="str">
        <v>진건읍 용정리</v>
      </c>
      <c r="C153" s="66" t="str">
        <v>토지</v>
      </c>
      <c r="D153" s="71">
        <v>27.333333333333332</v>
      </c>
      <c r="E153" s="71">
        <v>5.333333333333333</v>
      </c>
      <c r="F153" s="78">
        <v>4.125</v>
      </c>
      <c r="G153" s="79">
        <v>0.4079601990049751</v>
      </c>
      <c r="H153" s="79">
        <v>0.10062893081761007</v>
      </c>
      <c r="I153" s="83">
        <v>30.7331268187365</v>
      </c>
      <c r="J153" s="81">
        <v>250.55555555555554</v>
      </c>
      <c r="K153" s="66" t="str">
        <v>고수준</v>
      </c>
      <c r="L153" s="66" t="str">
        <v>거래·비중 동반 확대</v>
      </c>
    </row>
    <row r="154">
      <c r="A154" s="68">
        <v>15</v>
      </c>
      <c r="B154" s="66" t="str">
        <v>진건읍 용정리</v>
      </c>
      <c r="C154" s="66" t="str">
        <v>아파트 매매</v>
      </c>
      <c r="D154" s="71">
        <v>17.333333333333332</v>
      </c>
      <c r="E154" s="71">
        <v>17</v>
      </c>
      <c r="F154" s="78">
        <v>0.019607843137254832</v>
      </c>
      <c r="G154" s="79">
        <v>0.25870646766169153</v>
      </c>
      <c r="H154" s="79">
        <v>0.32075471698113206</v>
      </c>
      <c r="I154" s="80">
        <v>-6.204824931944053</v>
      </c>
      <c r="J154" s="81">
        <v>126.26931567328919</v>
      </c>
      <c r="K154" s="66" t="str">
        <v>고수준</v>
      </c>
      <c r="L154" s="66" t="str">
        <v>비중 축소</v>
      </c>
    </row>
    <row r="155">
      <c r="A155" s="68">
        <v>15</v>
      </c>
      <c r="B155" s="66" t="str">
        <v>진건읍 용정리</v>
      </c>
      <c r="C155" s="66" t="str">
        <v>아파트 전월세</v>
      </c>
      <c r="D155" s="71">
        <v>8.666666666666666</v>
      </c>
      <c r="E155" s="71">
        <v>12.666666666666666</v>
      </c>
      <c r="F155" s="84">
        <v>-0.3157894736842105</v>
      </c>
      <c r="G155" s="79">
        <v>0.12935323383084577</v>
      </c>
      <c r="H155" s="79">
        <v>0.2389937106918239</v>
      </c>
      <c r="I155" s="80">
        <v>-10.964047686097814</v>
      </c>
      <c r="J155" s="81">
        <v>66.2037037037037</v>
      </c>
      <c r="K155" s="66" t="str">
        <v>저수준</v>
      </c>
      <c r="L155" s="66" t="str">
        <v>거래·비중 동반 둔화</v>
      </c>
    </row>
    <row r="156">
      <c r="A156" s="68">
        <v>15</v>
      </c>
      <c r="B156" s="66" t="str">
        <v>진건읍 용정리</v>
      </c>
      <c r="C156" s="66" t="str">
        <v>다가구 전월세</v>
      </c>
      <c r="D156" s="71">
        <v>4.666666666666667</v>
      </c>
      <c r="E156" s="71">
        <v>8.333333333333334</v>
      </c>
      <c r="F156" s="84">
        <v>-0.43999999999999995</v>
      </c>
      <c r="G156" s="79">
        <v>0.06965174129353234</v>
      </c>
      <c r="H156" s="79">
        <v>0.15723270440251572</v>
      </c>
      <c r="I156" s="80">
        <v>-8.758096310898338</v>
      </c>
      <c r="J156" s="81">
        <v>71.29629629629629</v>
      </c>
      <c r="K156" s="66" t="str">
        <v>저수준</v>
      </c>
      <c r="L156" s="66" t="str">
        <v>거래·비중 동반 둔화</v>
      </c>
    </row>
    <row r="157">
      <c r="A157" s="68">
        <v>15</v>
      </c>
      <c r="B157" s="66" t="str">
        <v>진건읍 용정리</v>
      </c>
      <c r="C157" s="66" t="str">
        <v>다세대 전월세</v>
      </c>
      <c r="D157" s="71">
        <v>4.666666666666667</v>
      </c>
      <c r="E157" s="71">
        <v>5.666666666666667</v>
      </c>
      <c r="F157" s="84">
        <v>-0.17647058823529416</v>
      </c>
      <c r="G157" s="79">
        <v>0.06965174129353234</v>
      </c>
      <c r="H157" s="79">
        <v>0.1069182389937107</v>
      </c>
      <c r="I157" s="80">
        <v>-3.7266497700178354</v>
      </c>
      <c r="J157" s="81">
        <v>85.55555555555556</v>
      </c>
      <c r="K157" s="66" t="str">
        <v>평균 하회</v>
      </c>
      <c r="L157" s="66" t="str">
        <v>거래·비중 동반 둔화</v>
      </c>
    </row>
    <row r="158">
      <c r="A158" s="68">
        <v>15</v>
      </c>
      <c r="B158" s="66" t="str">
        <v>진건읍 용정리</v>
      </c>
      <c r="C158" s="66" t="str">
        <v>다세대 매매</v>
      </c>
      <c r="D158" s="71">
        <v>3.3333333333333335</v>
      </c>
      <c r="E158" s="71">
        <v>2.6666666666666665</v>
      </c>
      <c r="F158" s="78">
        <v>0.25</v>
      </c>
      <c r="G158" s="79">
        <v>0.04975124378109453</v>
      </c>
      <c r="H158" s="79">
        <v>0.050314465408805034</v>
      </c>
      <c r="I158" s="80">
        <v>-0.05632216277105043</v>
      </c>
      <c r="J158" s="81">
        <v>141.02564102564102</v>
      </c>
      <c r="K158" s="66" t="str">
        <v>고수준</v>
      </c>
      <c r="L158" s="66" t="str">
        <v>거래 증가</v>
      </c>
    </row>
    <row r="159">
      <c r="A159" s="68">
        <v>15</v>
      </c>
      <c r="B159" s="66" t="str">
        <v>진건읍 용정리</v>
      </c>
      <c r="C159" s="66" t="str">
        <v>상가</v>
      </c>
      <c r="D159" s="71">
        <v>0.3333333333333333</v>
      </c>
      <c r="E159" s="71">
        <v>0.6666666666666666</v>
      </c>
      <c r="F159" s="84">
        <v>-0.5</v>
      </c>
      <c r="G159" s="79">
        <v>0.004975124378109453</v>
      </c>
      <c r="H159" s="79">
        <v>0.012578616352201259</v>
      </c>
      <c r="I159" s="80">
        <v>-0.7603491974091806</v>
      </c>
      <c r="J159" s="81">
        <v>73.33333333333333</v>
      </c>
      <c r="K159" s="66" t="str">
        <v>저수준</v>
      </c>
      <c r="L159" s="66" t="str">
        <v>거래·비중 동반 둔화</v>
      </c>
    </row>
    <row r="160">
      <c r="A160" s="68">
        <v>15</v>
      </c>
      <c r="B160" s="66" t="str">
        <v>진건읍 용정리</v>
      </c>
      <c r="C160" s="66" t="str">
        <v>다가구 매매</v>
      </c>
      <c r="D160" s="71">
        <v>0.3333333333333333</v>
      </c>
      <c r="E160" s="71">
        <v>0.3333333333333333</v>
      </c>
      <c r="F160" s="70">
        <v>0</v>
      </c>
      <c r="G160" s="79">
        <v>0.004975124378109453</v>
      </c>
      <c r="H160" s="79">
        <v>0.006289308176100629</v>
      </c>
      <c r="I160" s="80">
        <v>-0.13141837979911766</v>
      </c>
      <c r="J160" s="81">
        <v>122.22222222222223</v>
      </c>
      <c r="K160" s="66" t="str">
        <v>고수준</v>
      </c>
      <c r="L160" s="66" t="str">
        <v>보합·혼조</v>
      </c>
    </row>
    <row r="161">
      <c r="A161" s="68">
        <v>15</v>
      </c>
      <c r="B161" s="66" t="str">
        <v>진건읍 용정리</v>
      </c>
      <c r="C161" s="66" t="str">
        <v>공장창고</v>
      </c>
      <c r="D161" s="71">
        <v>0.3333333333333333</v>
      </c>
      <c r="E161" s="71">
        <v>0</v>
      </c>
      <c r="F161" s="70">
        <v>0</v>
      </c>
      <c r="G161" s="79">
        <v>0.004975124378109453</v>
      </c>
      <c r="H161" s="79">
        <v>0</v>
      </c>
      <c r="I161" s="83">
        <v>0.4975124378109453</v>
      </c>
      <c r="J161" s="81">
        <v>366.66666666666663</v>
      </c>
      <c r="K161" s="66" t="str">
        <v>고수준</v>
      </c>
      <c r="L161" s="66" t="str">
        <v>비중 확대</v>
      </c>
    </row>
    <row r="162">
      <c r="A162" s="68">
        <v>15</v>
      </c>
      <c r="B162" s="66" t="str">
        <v>진건읍 용정리</v>
      </c>
      <c r="C162" s="66" t="str">
        <v>오피스텔 전월세</v>
      </c>
      <c r="D162" s="71">
        <v>0</v>
      </c>
      <c r="E162" s="71">
        <v>0.3333333333333333</v>
      </c>
      <c r="F162" s="84">
        <v>-1</v>
      </c>
      <c r="G162" s="79">
        <v>0</v>
      </c>
      <c r="H162" s="79">
        <v>0.006289308176100629</v>
      </c>
      <c r="I162" s="80">
        <v>-0.628930817610063</v>
      </c>
      <c r="J162" s="81">
        <v>0</v>
      </c>
      <c r="K162" s="66" t="str">
        <v>저수준</v>
      </c>
      <c r="L162" s="66" t="str">
        <v>거래·비중 동반 둔화</v>
      </c>
    </row>
    <row r="163">
      <c r="A163" s="68">
        <v>15</v>
      </c>
      <c r="B163" s="66" t="str">
        <v>진건읍 용정리</v>
      </c>
      <c r="C163" s="66" t="str">
        <v>오피스텔 매매</v>
      </c>
      <c r="D163" s="71">
        <v>0</v>
      </c>
      <c r="E163" s="71">
        <v>0</v>
      </c>
      <c r="F163" s="70">
        <v>0</v>
      </c>
      <c r="G163" s="79">
        <v>0</v>
      </c>
      <c r="H163" s="79">
        <v>0</v>
      </c>
      <c r="I163" s="86">
        <v>0</v>
      </c>
      <c r="J163" s="81">
        <v>0</v>
      </c>
      <c r="K163" s="66" t="str">
        <v>저수준</v>
      </c>
      <c r="L163" s="66" t="str">
        <v>보합·혼조</v>
      </c>
    </row>
    <row r="164">
      <c r="A164" s="68">
        <v>16</v>
      </c>
      <c r="B164" s="66" t="str">
        <v>화도읍 월산리</v>
      </c>
      <c r="C164" s="66" t="str">
        <v>아파트 전월세</v>
      </c>
      <c r="D164" s="71">
        <v>60</v>
      </c>
      <c r="E164" s="71">
        <v>76</v>
      </c>
      <c r="F164" s="84">
        <v>-0.21052631578947367</v>
      </c>
      <c r="G164" s="79">
        <v>0.9045226130653267</v>
      </c>
      <c r="H164" s="79">
        <v>0.8539325842696629</v>
      </c>
      <c r="I164" s="83">
        <v>5.059002879566377</v>
      </c>
      <c r="J164" s="81">
        <v>80.19441069258811</v>
      </c>
      <c r="K164" s="66" t="str">
        <v>저수준</v>
      </c>
      <c r="L164" s="66" t="str">
        <v>위축 속 비중 확대</v>
      </c>
    </row>
    <row r="165">
      <c r="A165" s="68">
        <v>16</v>
      </c>
      <c r="B165" s="66" t="str">
        <v>화도읍 월산리</v>
      </c>
      <c r="C165" s="66" t="str">
        <v>아파트 매매</v>
      </c>
      <c r="D165" s="71">
        <v>3.6666666666666665</v>
      </c>
      <c r="E165" s="71">
        <v>5.666666666666667</v>
      </c>
      <c r="F165" s="84">
        <v>-0.3529411764705882</v>
      </c>
      <c r="G165" s="79">
        <v>0.05527638190954774</v>
      </c>
      <c r="H165" s="79">
        <v>0.06367041198501873</v>
      </c>
      <c r="I165" s="80">
        <v>-0.8394030075470987</v>
      </c>
      <c r="J165" s="81">
        <v>87.68115942028986</v>
      </c>
      <c r="K165" s="66" t="str">
        <v>평균 하회</v>
      </c>
      <c r="L165" s="66" t="str">
        <v>거래·비중 동반 둔화</v>
      </c>
    </row>
    <row r="166">
      <c r="A166" s="68">
        <v>16</v>
      </c>
      <c r="B166" s="66" t="str">
        <v>화도읍 월산리</v>
      </c>
      <c r="C166" s="66" t="str">
        <v>다세대 전월세</v>
      </c>
      <c r="D166" s="71">
        <v>1.3333333333333333</v>
      </c>
      <c r="E166" s="71">
        <v>2</v>
      </c>
      <c r="F166" s="84">
        <v>-0.33333333333333337</v>
      </c>
      <c r="G166" s="79">
        <v>0.020100502512562814</v>
      </c>
      <c r="H166" s="79">
        <v>0.02247191011235955</v>
      </c>
      <c r="I166" s="80">
        <v>-0.23714075997967354</v>
      </c>
      <c r="J166" s="81">
        <v>86.27450980392156</v>
      </c>
      <c r="K166" s="66" t="str">
        <v>평균 하회</v>
      </c>
      <c r="L166" s="66" t="str">
        <v>거래 감소</v>
      </c>
    </row>
    <row r="167">
      <c r="A167" s="68">
        <v>16</v>
      </c>
      <c r="B167" s="66" t="str">
        <v>화도읍 월산리</v>
      </c>
      <c r="C167" s="66" t="str">
        <v>토지</v>
      </c>
      <c r="D167" s="71">
        <v>0.6666666666666666</v>
      </c>
      <c r="E167" s="71">
        <v>3.3333333333333335</v>
      </c>
      <c r="F167" s="84">
        <v>-0.8</v>
      </c>
      <c r="G167" s="79">
        <v>0.010050251256281407</v>
      </c>
      <c r="H167" s="79">
        <v>0.03745318352059925</v>
      </c>
      <c r="I167" s="80">
        <v>-2.7402932264317843</v>
      </c>
      <c r="J167" s="81">
        <v>27.160493827160494</v>
      </c>
      <c r="K167" s="66" t="str">
        <v>저수준</v>
      </c>
      <c r="L167" s="66" t="str">
        <v>거래·비중 동반 둔화</v>
      </c>
    </row>
    <row r="168">
      <c r="A168" s="68">
        <v>16</v>
      </c>
      <c r="B168" s="66" t="str">
        <v>화도읍 월산리</v>
      </c>
      <c r="C168" s="66" t="str">
        <v>다가구 전월세</v>
      </c>
      <c r="D168" s="71">
        <v>0.3333333333333333</v>
      </c>
      <c r="E168" s="71">
        <v>0.6666666666666666</v>
      </c>
      <c r="F168" s="84">
        <v>-0.5</v>
      </c>
      <c r="G168" s="79">
        <v>0.005025125628140704</v>
      </c>
      <c r="H168" s="79">
        <v>0.00749063670411985</v>
      </c>
      <c r="I168" s="80">
        <v>-0.24655110759791465</v>
      </c>
      <c r="J168" s="81">
        <v>73.33333333333333</v>
      </c>
      <c r="K168" s="66" t="str">
        <v>저수준</v>
      </c>
      <c r="L168" s="66" t="str">
        <v>거래 감소</v>
      </c>
    </row>
    <row r="169">
      <c r="A169" s="68">
        <v>16</v>
      </c>
      <c r="B169" s="66" t="str">
        <v>화도읍 월산리</v>
      </c>
      <c r="C169" s="66" t="str">
        <v>다세대 매매</v>
      </c>
      <c r="D169" s="71">
        <v>0.3333333333333333</v>
      </c>
      <c r="E169" s="71">
        <v>1</v>
      </c>
      <c r="F169" s="84">
        <v>-0.6666666666666667</v>
      </c>
      <c r="G169" s="79">
        <v>0.005025125628140704</v>
      </c>
      <c r="H169" s="79">
        <v>0.011235955056179775</v>
      </c>
      <c r="I169" s="80">
        <v>-0.6210829428039072</v>
      </c>
      <c r="J169" s="81">
        <v>61.111111111111114</v>
      </c>
      <c r="K169" s="66" t="str">
        <v>저수준</v>
      </c>
      <c r="L169" s="66" t="str">
        <v>거래·비중 동반 둔화</v>
      </c>
    </row>
    <row r="170">
      <c r="A170" s="68">
        <v>16</v>
      </c>
      <c r="B170" s="66" t="str">
        <v>화도읍 월산리</v>
      </c>
      <c r="C170" s="66" t="str">
        <v>상가</v>
      </c>
      <c r="D170" s="71">
        <v>0</v>
      </c>
      <c r="E170" s="71">
        <v>0.3333333333333333</v>
      </c>
      <c r="F170" s="84">
        <v>-1</v>
      </c>
      <c r="G170" s="79">
        <v>0</v>
      </c>
      <c r="H170" s="79">
        <v>0.003745318352059925</v>
      </c>
      <c r="I170" s="80">
        <v>-0.37453183520599254</v>
      </c>
      <c r="J170" s="81">
        <v>0</v>
      </c>
      <c r="K170" s="66" t="str">
        <v>저수준</v>
      </c>
      <c r="L170" s="66" t="str">
        <v>거래·비중 동반 둔화</v>
      </c>
    </row>
    <row r="171">
      <c r="A171" s="68">
        <v>17</v>
      </c>
      <c r="B171" s="66" t="str">
        <v>금곡동</v>
      </c>
      <c r="C171" s="66" t="str">
        <v>다세대 전월세</v>
      </c>
      <c r="D171" s="71">
        <v>16.333333333333332</v>
      </c>
      <c r="E171" s="71">
        <v>18.666666666666668</v>
      </c>
      <c r="F171" s="84">
        <v>-0.125</v>
      </c>
      <c r="G171" s="79">
        <v>0.2538860103626943</v>
      </c>
      <c r="H171" s="79">
        <v>0.29015544041450775</v>
      </c>
      <c r="I171" s="80">
        <v>-3.626943005181343</v>
      </c>
      <c r="J171" s="81">
        <v>80.20833333333333</v>
      </c>
      <c r="K171" s="66" t="str">
        <v>저수준</v>
      </c>
      <c r="L171" s="66" t="str">
        <v>거래·비중 동반 둔화</v>
      </c>
    </row>
    <row r="172">
      <c r="A172" s="68">
        <v>17</v>
      </c>
      <c r="B172" s="66" t="str">
        <v>금곡동</v>
      </c>
      <c r="C172" s="66" t="str">
        <v>아파트 전월세</v>
      </c>
      <c r="D172" s="71">
        <v>14.333333333333334</v>
      </c>
      <c r="E172" s="71">
        <v>10.333333333333334</v>
      </c>
      <c r="F172" s="78">
        <v>0.3870967741935485</v>
      </c>
      <c r="G172" s="79">
        <v>0.22279792746113988</v>
      </c>
      <c r="H172" s="79">
        <v>0.16062176165803108</v>
      </c>
      <c r="I172" s="83">
        <v>6.217616580310881</v>
      </c>
      <c r="J172" s="81">
        <v>70.07407407407408</v>
      </c>
      <c r="K172" s="66" t="str">
        <v>저수준</v>
      </c>
      <c r="L172" s="66" t="str">
        <v>거래·비중 동반 확대</v>
      </c>
    </row>
    <row r="173">
      <c r="A173" s="68">
        <v>17</v>
      </c>
      <c r="B173" s="66" t="str">
        <v>금곡동</v>
      </c>
      <c r="C173" s="66" t="str">
        <v>다세대 매매</v>
      </c>
      <c r="D173" s="71">
        <v>10.333333333333334</v>
      </c>
      <c r="E173" s="71">
        <v>8.666666666666666</v>
      </c>
      <c r="F173" s="78">
        <v>0.1923076923076923</v>
      </c>
      <c r="G173" s="79">
        <v>0.16062176165803108</v>
      </c>
      <c r="H173" s="79">
        <v>0.13471502590673576</v>
      </c>
      <c r="I173" s="83">
        <v>2.590673575129532</v>
      </c>
      <c r="J173" s="81">
        <v>113.66666666666667</v>
      </c>
      <c r="K173" s="66" t="str">
        <v>평균 상회</v>
      </c>
      <c r="L173" s="66" t="str">
        <v>거래·비중 동반 확대</v>
      </c>
    </row>
    <row r="174">
      <c r="A174" s="68">
        <v>17</v>
      </c>
      <c r="B174" s="66" t="str">
        <v>금곡동</v>
      </c>
      <c r="C174" s="66" t="str">
        <v>아파트 매매</v>
      </c>
      <c r="D174" s="71">
        <v>9</v>
      </c>
      <c r="E174" s="71">
        <v>10.666666666666666</v>
      </c>
      <c r="F174" s="84">
        <v>-0.15625</v>
      </c>
      <c r="G174" s="79">
        <v>0.13989637305699482</v>
      </c>
      <c r="H174" s="79">
        <v>0.16580310880829016</v>
      </c>
      <c r="I174" s="80">
        <v>-2.5906735751295344</v>
      </c>
      <c r="J174" s="81">
        <v>79.83870967741935</v>
      </c>
      <c r="K174" s="66" t="str">
        <v>저수준</v>
      </c>
      <c r="L174" s="66" t="str">
        <v>거래·비중 동반 둔화</v>
      </c>
    </row>
    <row r="175">
      <c r="A175" s="68">
        <v>17</v>
      </c>
      <c r="B175" s="66" t="str">
        <v>금곡동</v>
      </c>
      <c r="C175" s="66" t="str">
        <v>다가구 전월세</v>
      </c>
      <c r="D175" s="71">
        <v>7.333333333333333</v>
      </c>
      <c r="E175" s="71">
        <v>7.666666666666667</v>
      </c>
      <c r="F175" s="84">
        <v>-0.04347826086956519</v>
      </c>
      <c r="G175" s="79">
        <v>0.11398963730569948</v>
      </c>
      <c r="H175" s="79">
        <v>0.11917098445595854</v>
      </c>
      <c r="I175" s="80">
        <v>-0.5181347150259058</v>
      </c>
      <c r="J175" s="81">
        <v>103.4188034188034</v>
      </c>
      <c r="K175" s="66" t="str">
        <v>평균권</v>
      </c>
      <c r="L175" s="66" t="str">
        <v>비중 축소</v>
      </c>
    </row>
    <row r="176">
      <c r="A176" s="68">
        <v>17</v>
      </c>
      <c r="B176" s="66" t="str">
        <v>금곡동</v>
      </c>
      <c r="C176" s="66" t="str">
        <v>토지</v>
      </c>
      <c r="D176" s="71">
        <v>5</v>
      </c>
      <c r="E176" s="71">
        <v>5</v>
      </c>
      <c r="F176" s="70">
        <v>0</v>
      </c>
      <c r="G176" s="79">
        <v>0.07772020725388601</v>
      </c>
      <c r="H176" s="79">
        <v>0.07772020725388601</v>
      </c>
      <c r="I176" s="86">
        <v>0</v>
      </c>
      <c r="J176" s="81">
        <v>68.75</v>
      </c>
      <c r="K176" s="66" t="str">
        <v>저수준</v>
      </c>
      <c r="L176" s="66" t="str">
        <v>보합·혼조</v>
      </c>
    </row>
    <row r="177">
      <c r="A177" s="68">
        <v>17</v>
      </c>
      <c r="B177" s="66" t="str">
        <v>금곡동</v>
      </c>
      <c r="C177" s="66" t="str">
        <v>상가</v>
      </c>
      <c r="D177" s="71">
        <v>1</v>
      </c>
      <c r="E177" s="71">
        <v>0.6666666666666666</v>
      </c>
      <c r="F177" s="78">
        <v>0.5</v>
      </c>
      <c r="G177" s="79">
        <v>0.015544041450777202</v>
      </c>
      <c r="H177" s="79">
        <v>0.010362694300518135</v>
      </c>
      <c r="I177" s="83">
        <v>0.5181347150259067</v>
      </c>
      <c r="J177" s="81">
        <v>84.61538461538461</v>
      </c>
      <c r="K177" s="66" t="str">
        <v>저수준</v>
      </c>
      <c r="L177" s="66" t="str">
        <v>거래·비중 동반 확대</v>
      </c>
    </row>
    <row r="178">
      <c r="A178" s="68">
        <v>17</v>
      </c>
      <c r="B178" s="66" t="str">
        <v>금곡동</v>
      </c>
      <c r="C178" s="66" t="str">
        <v>오피스텔 전월세</v>
      </c>
      <c r="D178" s="71">
        <v>1</v>
      </c>
      <c r="E178" s="71">
        <v>2.3333333333333335</v>
      </c>
      <c r="F178" s="84">
        <v>-0.5714285714285714</v>
      </c>
      <c r="G178" s="79">
        <v>0.015544041450777202</v>
      </c>
      <c r="H178" s="79">
        <v>0.03626943005181347</v>
      </c>
      <c r="I178" s="80">
        <v>-2.0725388601036268</v>
      </c>
      <c r="J178" s="81">
        <v>91.66666666666667</v>
      </c>
      <c r="K178" s="66" t="str">
        <v>평균 하회</v>
      </c>
      <c r="L178" s="66" t="str">
        <v>거래·비중 동반 둔화</v>
      </c>
    </row>
    <row r="179">
      <c r="A179" s="68">
        <v>17</v>
      </c>
      <c r="B179" s="66" t="str">
        <v>금곡동</v>
      </c>
      <c r="C179" s="66" t="str">
        <v>다가구 매매</v>
      </c>
      <c r="D179" s="71">
        <v>0</v>
      </c>
      <c r="E179" s="71">
        <v>0.3333333333333333</v>
      </c>
      <c r="F179" s="84">
        <v>-1</v>
      </c>
      <c r="G179" s="79">
        <v>0</v>
      </c>
      <c r="H179" s="79">
        <v>0.0051813471502590676</v>
      </c>
      <c r="I179" s="80">
        <v>-0.5181347150259068</v>
      </c>
      <c r="J179" s="81">
        <v>0</v>
      </c>
      <c r="K179" s="66" t="str">
        <v>저수준</v>
      </c>
      <c r="L179" s="66" t="str">
        <v>거래·비중 동반 둔화</v>
      </c>
    </row>
    <row r="180">
      <c r="A180" s="68">
        <v>17</v>
      </c>
      <c r="B180" s="66" t="str">
        <v>금곡동</v>
      </c>
      <c r="C180" s="66" t="str">
        <v>분양권</v>
      </c>
      <c r="D180" s="71">
        <v>0</v>
      </c>
      <c r="E180" s="71">
        <v>0</v>
      </c>
      <c r="F180" s="70">
        <v>0</v>
      </c>
      <c r="G180" s="79">
        <v>0</v>
      </c>
      <c r="H180" s="79">
        <v>0</v>
      </c>
      <c r="I180" s="86">
        <v>0</v>
      </c>
      <c r="J180" s="81">
        <v>0</v>
      </c>
      <c r="K180" s="66" t="str">
        <v>저수준</v>
      </c>
      <c r="L180" s="66" t="str">
        <v>보합·혼조</v>
      </c>
    </row>
    <row r="181">
      <c r="A181" s="68">
        <v>18</v>
      </c>
      <c r="B181" s="66" t="str">
        <v>별내면 청학리</v>
      </c>
      <c r="C181" s="66" t="str">
        <v>아파트 전월세</v>
      </c>
      <c r="D181" s="71">
        <v>21</v>
      </c>
      <c r="E181" s="71">
        <v>19.666666666666668</v>
      </c>
      <c r="F181" s="78">
        <v>0.06779661016949157</v>
      </c>
      <c r="G181" s="79">
        <v>0.3539325842696629</v>
      </c>
      <c r="H181" s="79">
        <v>0.3105263157894737</v>
      </c>
      <c r="I181" s="83">
        <v>4.340626848018919</v>
      </c>
      <c r="J181" s="81">
        <v>100.87336244541486</v>
      </c>
      <c r="K181" s="66" t="str">
        <v>평균권</v>
      </c>
      <c r="L181" s="66" t="str">
        <v>거래·비중 동반 확대</v>
      </c>
    </row>
    <row r="182">
      <c r="A182" s="68">
        <v>18</v>
      </c>
      <c r="B182" s="66" t="str">
        <v>별내면 청학리</v>
      </c>
      <c r="C182" s="66" t="str">
        <v>아파트 매매</v>
      </c>
      <c r="D182" s="71">
        <v>16</v>
      </c>
      <c r="E182" s="71">
        <v>19.333333333333332</v>
      </c>
      <c r="F182" s="84">
        <v>-0.1724137931034483</v>
      </c>
      <c r="G182" s="79">
        <v>0.2696629213483146</v>
      </c>
      <c r="H182" s="79">
        <v>0.30526315789473685</v>
      </c>
      <c r="I182" s="80">
        <v>-3.560023654642225</v>
      </c>
      <c r="J182" s="81">
        <v>98.87640449438202</v>
      </c>
      <c r="K182" s="66" t="str">
        <v>평균권</v>
      </c>
      <c r="L182" s="66" t="str">
        <v>거래·비중 동반 둔화</v>
      </c>
    </row>
    <row r="183">
      <c r="A183" s="68">
        <v>18</v>
      </c>
      <c r="B183" s="66" t="str">
        <v>별내면 청학리</v>
      </c>
      <c r="C183" s="66" t="str">
        <v>다가구 전월세</v>
      </c>
      <c r="D183" s="71">
        <v>11</v>
      </c>
      <c r="E183" s="71">
        <v>12.666666666666666</v>
      </c>
      <c r="F183" s="84">
        <v>-0.13157894736842102</v>
      </c>
      <c r="G183" s="79">
        <v>0.1853932584269663</v>
      </c>
      <c r="H183" s="79">
        <v>0.2</v>
      </c>
      <c r="I183" s="80">
        <v>-1.460674157303371</v>
      </c>
      <c r="J183" s="81">
        <v>105.21739130434781</v>
      </c>
      <c r="K183" s="66" t="str">
        <v>평균 상회</v>
      </c>
      <c r="L183" s="66" t="str">
        <v>거래·비중 동반 둔화</v>
      </c>
    </row>
    <row r="184">
      <c r="A184" s="68">
        <v>18</v>
      </c>
      <c r="B184" s="66" t="str">
        <v>별내면 청학리</v>
      </c>
      <c r="C184" s="66" t="str">
        <v>오피스텔 전월세</v>
      </c>
      <c r="D184" s="71">
        <v>3.6666666666666665</v>
      </c>
      <c r="E184" s="71">
        <v>5.333333333333333</v>
      </c>
      <c r="F184" s="84">
        <v>-0.3125</v>
      </c>
      <c r="G184" s="79">
        <v>0.06179775280898876</v>
      </c>
      <c r="H184" s="79">
        <v>0.08421052631578947</v>
      </c>
      <c r="I184" s="80">
        <v>-2.241277350680071</v>
      </c>
      <c r="J184" s="81">
        <v>98.3739837398374</v>
      </c>
      <c r="K184" s="66" t="str">
        <v>평균권</v>
      </c>
      <c r="L184" s="66" t="str">
        <v>거래·비중 동반 둔화</v>
      </c>
    </row>
    <row r="185">
      <c r="A185" s="68">
        <v>18</v>
      </c>
      <c r="B185" s="66" t="str">
        <v>별내면 청학리</v>
      </c>
      <c r="C185" s="66" t="str">
        <v>토지</v>
      </c>
      <c r="D185" s="71">
        <v>3.6666666666666665</v>
      </c>
      <c r="E185" s="71">
        <v>1.6666666666666667</v>
      </c>
      <c r="F185" s="78">
        <v>1.2000000000000002</v>
      </c>
      <c r="G185" s="79">
        <v>0.06179775280898876</v>
      </c>
      <c r="H185" s="79">
        <v>0.02631578947368421</v>
      </c>
      <c r="I185" s="83">
        <v>3.548196333530455</v>
      </c>
      <c r="J185" s="81">
        <v>175.36231884057972</v>
      </c>
      <c r="K185" s="66" t="str">
        <v>고수준</v>
      </c>
      <c r="L185" s="66" t="str">
        <v>거래·비중 동반 확대</v>
      </c>
    </row>
    <row r="186">
      <c r="A186" s="68">
        <v>18</v>
      </c>
      <c r="B186" s="66" t="str">
        <v>별내면 청학리</v>
      </c>
      <c r="C186" s="66" t="str">
        <v>오피스텔 매매</v>
      </c>
      <c r="D186" s="71">
        <v>1</v>
      </c>
      <c r="E186" s="71">
        <v>1.6666666666666667</v>
      </c>
      <c r="F186" s="84">
        <v>-0.4</v>
      </c>
      <c r="G186" s="79">
        <v>0.016853932584269662</v>
      </c>
      <c r="H186" s="79">
        <v>0.02631578947368421</v>
      </c>
      <c r="I186" s="80">
        <v>-0.9461856889414546</v>
      </c>
      <c r="J186" s="81">
        <v>110.00000000000001</v>
      </c>
      <c r="K186" s="66" t="str">
        <v>평균 상회</v>
      </c>
      <c r="L186" s="66" t="str">
        <v>거래·비중 동반 둔화</v>
      </c>
    </row>
    <row r="187">
      <c r="A187" s="68">
        <v>18</v>
      </c>
      <c r="B187" s="66" t="str">
        <v>별내면 청학리</v>
      </c>
      <c r="C187" s="66" t="str">
        <v>다세대 매매</v>
      </c>
      <c r="D187" s="71">
        <v>1</v>
      </c>
      <c r="E187" s="71">
        <v>0.6666666666666666</v>
      </c>
      <c r="F187" s="78">
        <v>0.5</v>
      </c>
      <c r="G187" s="79">
        <v>0.016853932584269662</v>
      </c>
      <c r="H187" s="79">
        <v>0.010526315789473684</v>
      </c>
      <c r="I187" s="83">
        <v>0.6327616794795978</v>
      </c>
      <c r="J187" s="81">
        <v>122.22222222222221</v>
      </c>
      <c r="K187" s="66" t="str">
        <v>고수준</v>
      </c>
      <c r="L187" s="66" t="str">
        <v>거래·비중 동반 확대</v>
      </c>
    </row>
    <row r="188">
      <c r="A188" s="68">
        <v>18</v>
      </c>
      <c r="B188" s="66" t="str">
        <v>별내면 청학리</v>
      </c>
      <c r="C188" s="66" t="str">
        <v>상가</v>
      </c>
      <c r="D188" s="71">
        <v>1</v>
      </c>
      <c r="E188" s="71">
        <v>0.6666666666666666</v>
      </c>
      <c r="F188" s="78">
        <v>0.5</v>
      </c>
      <c r="G188" s="79">
        <v>0.016853932584269662</v>
      </c>
      <c r="H188" s="79">
        <v>0.010526315789473684</v>
      </c>
      <c r="I188" s="83">
        <v>0.6327616794795978</v>
      </c>
      <c r="J188" s="81">
        <v>137.5</v>
      </c>
      <c r="K188" s="66" t="str">
        <v>고수준</v>
      </c>
      <c r="L188" s="66" t="str">
        <v>거래·비중 동반 확대</v>
      </c>
    </row>
    <row r="189">
      <c r="A189" s="68">
        <v>18</v>
      </c>
      <c r="B189" s="66" t="str">
        <v>별내면 청학리</v>
      </c>
      <c r="C189" s="66" t="str">
        <v>다세대 전월세</v>
      </c>
      <c r="D189" s="71">
        <v>0.6666666666666666</v>
      </c>
      <c r="E189" s="71">
        <v>1.3333333333333333</v>
      </c>
      <c r="F189" s="84">
        <v>-0.5</v>
      </c>
      <c r="G189" s="79">
        <v>0.011235955056179775</v>
      </c>
      <c r="H189" s="79">
        <v>0.021052631578947368</v>
      </c>
      <c r="I189" s="80">
        <v>-0.9816676522767593</v>
      </c>
      <c r="J189" s="81">
        <v>56.41025641025641</v>
      </c>
      <c r="K189" s="66" t="str">
        <v>저수준</v>
      </c>
      <c r="L189" s="66" t="str">
        <v>거래·비중 동반 둔화</v>
      </c>
    </row>
    <row r="190">
      <c r="A190" s="68">
        <v>18</v>
      </c>
      <c r="B190" s="66" t="str">
        <v>별내면 청학리</v>
      </c>
      <c r="C190" s="66" t="str">
        <v>다가구 매매</v>
      </c>
      <c r="D190" s="71">
        <v>0.3333333333333333</v>
      </c>
      <c r="E190" s="71">
        <v>0.3333333333333333</v>
      </c>
      <c r="F190" s="70">
        <v>0</v>
      </c>
      <c r="G190" s="79">
        <v>0.0056179775280898875</v>
      </c>
      <c r="H190" s="79">
        <v>0.005263157894736842</v>
      </c>
      <c r="I190" s="83">
        <v>0.03548196333530455</v>
      </c>
      <c r="J190" s="81">
        <v>91.66666666666666</v>
      </c>
      <c r="K190" s="66" t="str">
        <v>평균 하회</v>
      </c>
      <c r="L190" s="66" t="str">
        <v>보합·혼조</v>
      </c>
    </row>
    <row r="191">
      <c r="A191" s="68">
        <v>18</v>
      </c>
      <c r="B191" s="66" t="str">
        <v>별내면 청학리</v>
      </c>
      <c r="C191" s="66" t="str">
        <v>공장창고</v>
      </c>
      <c r="D191" s="71">
        <v>0</v>
      </c>
      <c r="E191" s="71">
        <v>0</v>
      </c>
      <c r="F191" s="70">
        <v>0</v>
      </c>
      <c r="G191" s="79">
        <v>0</v>
      </c>
      <c r="H191" s="79">
        <v>0</v>
      </c>
      <c r="I191" s="86">
        <v>0</v>
      </c>
      <c r="J191" s="81">
        <v>0</v>
      </c>
      <c r="K191" s="66" t="str">
        <v>판단 유보</v>
      </c>
      <c r="L191" s="66" t="str">
        <v>보합·혼조</v>
      </c>
    </row>
    <row r="192">
      <c r="A192" s="68">
        <v>19</v>
      </c>
      <c r="B192" s="66" t="str">
        <v>화도읍 창현리</v>
      </c>
      <c r="C192" s="66" t="str">
        <v>아파트 전월세</v>
      </c>
      <c r="D192" s="71">
        <v>20</v>
      </c>
      <c r="E192" s="71">
        <v>29.666666666666668</v>
      </c>
      <c r="F192" s="84">
        <v>-0.3258426966292135</v>
      </c>
      <c r="G192" s="79">
        <v>0.3448275862068966</v>
      </c>
      <c r="H192" s="79">
        <v>0.4810810810810811</v>
      </c>
      <c r="I192" s="80">
        <v>-13.625349487418454</v>
      </c>
      <c r="J192" s="81">
        <v>77.19298245614034</v>
      </c>
      <c r="K192" s="66" t="str">
        <v>저수준</v>
      </c>
      <c r="L192" s="66" t="str">
        <v>거래·비중 동반 둔화</v>
      </c>
    </row>
    <row r="193">
      <c r="A193" s="68">
        <v>19</v>
      </c>
      <c r="B193" s="66" t="str">
        <v>화도읍 창현리</v>
      </c>
      <c r="C193" s="66" t="str">
        <v>아파트 매매</v>
      </c>
      <c r="D193" s="71">
        <v>15.666666666666666</v>
      </c>
      <c r="E193" s="71">
        <v>12.666666666666666</v>
      </c>
      <c r="F193" s="78">
        <v>0.23684210526315796</v>
      </c>
      <c r="G193" s="79">
        <v>0.27011494252873564</v>
      </c>
      <c r="H193" s="79">
        <v>0.20540540540540542</v>
      </c>
      <c r="I193" s="83">
        <v>6.470953712333022</v>
      </c>
      <c r="J193" s="81">
        <v>123.0952380952381</v>
      </c>
      <c r="K193" s="66" t="str">
        <v>고수준</v>
      </c>
      <c r="L193" s="66" t="str">
        <v>거래·비중 동반 확대</v>
      </c>
    </row>
    <row r="194">
      <c r="A194" s="68">
        <v>19</v>
      </c>
      <c r="B194" s="66" t="str">
        <v>화도읍 창현리</v>
      </c>
      <c r="C194" s="66" t="str">
        <v>다가구 전월세</v>
      </c>
      <c r="D194" s="71">
        <v>6.333333333333333</v>
      </c>
      <c r="E194" s="71">
        <v>10</v>
      </c>
      <c r="F194" s="84">
        <v>-0.3666666666666667</v>
      </c>
      <c r="G194" s="79">
        <v>0.10919540229885058</v>
      </c>
      <c r="H194" s="79">
        <v>0.16216216216216217</v>
      </c>
      <c r="I194" s="80">
        <v>-5.296675986331159</v>
      </c>
      <c r="J194" s="81">
        <v>87.08333333333333</v>
      </c>
      <c r="K194" s="66" t="str">
        <v>평균 하회</v>
      </c>
      <c r="L194" s="66" t="str">
        <v>거래·비중 동반 둔화</v>
      </c>
    </row>
    <row r="195">
      <c r="A195" s="68">
        <v>19</v>
      </c>
      <c r="B195" s="66" t="str">
        <v>화도읍 창현리</v>
      </c>
      <c r="C195" s="66" t="str">
        <v>토지</v>
      </c>
      <c r="D195" s="71">
        <v>6.333333333333333</v>
      </c>
      <c r="E195" s="71">
        <v>1.6666666666666667</v>
      </c>
      <c r="F195" s="78">
        <v>2.8</v>
      </c>
      <c r="G195" s="79">
        <v>0.10919540229885058</v>
      </c>
      <c r="H195" s="79">
        <v>0.02702702702702703</v>
      </c>
      <c r="I195" s="83">
        <v>8.216837527182355</v>
      </c>
      <c r="J195" s="81">
        <v>174.16666666666666</v>
      </c>
      <c r="K195" s="66" t="str">
        <v>고수준</v>
      </c>
      <c r="L195" s="66" t="str">
        <v>거래·비중 동반 확대</v>
      </c>
    </row>
    <row r="196">
      <c r="A196" s="68">
        <v>19</v>
      </c>
      <c r="B196" s="66" t="str">
        <v>화도읍 창현리</v>
      </c>
      <c r="C196" s="66" t="str">
        <v>다세대 전월세</v>
      </c>
      <c r="D196" s="71">
        <v>6</v>
      </c>
      <c r="E196" s="71">
        <v>5</v>
      </c>
      <c r="F196" s="78">
        <v>0.19999999999999996</v>
      </c>
      <c r="G196" s="79">
        <v>0.10344827586206896</v>
      </c>
      <c r="H196" s="79">
        <v>0.08108108108108109</v>
      </c>
      <c r="I196" s="83">
        <v>2.236719478098788</v>
      </c>
      <c r="J196" s="81">
        <v>111.86440677966102</v>
      </c>
      <c r="K196" s="66" t="str">
        <v>평균 상회</v>
      </c>
      <c r="L196" s="66" t="str">
        <v>거래·비중 동반 확대</v>
      </c>
    </row>
    <row r="197">
      <c r="A197" s="68">
        <v>19</v>
      </c>
      <c r="B197" s="66" t="str">
        <v>화도읍 창현리</v>
      </c>
      <c r="C197" s="66" t="str">
        <v>다세대 매매</v>
      </c>
      <c r="D197" s="71">
        <v>3</v>
      </c>
      <c r="E197" s="71">
        <v>2</v>
      </c>
      <c r="F197" s="78">
        <v>0.5</v>
      </c>
      <c r="G197" s="79">
        <v>0.05172413793103448</v>
      </c>
      <c r="H197" s="79">
        <v>0.032432432432432434</v>
      </c>
      <c r="I197" s="83">
        <v>1.9291705498602048</v>
      </c>
      <c r="J197" s="81">
        <v>106.4516129032258</v>
      </c>
      <c r="K197" s="66" t="str">
        <v>평균 상회</v>
      </c>
      <c r="L197" s="66" t="str">
        <v>거래·비중 동반 확대</v>
      </c>
    </row>
    <row r="198">
      <c r="A198" s="68">
        <v>19</v>
      </c>
      <c r="B198" s="66" t="str">
        <v>화도읍 창현리</v>
      </c>
      <c r="C198" s="66" t="str">
        <v>상가</v>
      </c>
      <c r="D198" s="71">
        <v>0.6666666666666666</v>
      </c>
      <c r="E198" s="71">
        <v>0.6666666666666666</v>
      </c>
      <c r="F198" s="70">
        <v>0</v>
      </c>
      <c r="G198" s="79">
        <v>0.011494252873563218</v>
      </c>
      <c r="H198" s="79">
        <v>0.010810810810810811</v>
      </c>
      <c r="I198" s="83">
        <v>0.06834420627524068</v>
      </c>
      <c r="J198" s="81">
        <v>91.66666666666666</v>
      </c>
      <c r="K198" s="66" t="str">
        <v>평균 하회</v>
      </c>
      <c r="L198" s="66" t="str">
        <v>보합·혼조</v>
      </c>
    </row>
    <row r="199">
      <c r="A199" s="68">
        <v>19</v>
      </c>
      <c r="B199" s="66" t="str">
        <v>화도읍 창현리</v>
      </c>
      <c r="C199" s="66" t="str">
        <v>다가구 매매</v>
      </c>
      <c r="D199" s="71">
        <v>0</v>
      </c>
      <c r="E199" s="71">
        <v>0</v>
      </c>
      <c r="F199" s="70">
        <v>0</v>
      </c>
      <c r="G199" s="79">
        <v>0</v>
      </c>
      <c r="H199" s="79">
        <v>0</v>
      </c>
      <c r="I199" s="86">
        <v>0</v>
      </c>
      <c r="J199" s="81">
        <v>0</v>
      </c>
      <c r="K199" s="66" t="str">
        <v>저수준</v>
      </c>
      <c r="L199" s="66" t="str">
        <v>보합·혼조</v>
      </c>
    </row>
    <row r="200">
      <c r="A200" s="68">
        <v>19</v>
      </c>
      <c r="B200" s="66" t="str">
        <v>화도읍 창현리</v>
      </c>
      <c r="C200" s="66" t="str">
        <v>오피스텔 전월세</v>
      </c>
      <c r="D200" s="71">
        <v>0</v>
      </c>
      <c r="E200" s="71">
        <v>0</v>
      </c>
      <c r="F200" s="70">
        <v>0</v>
      </c>
      <c r="G200" s="79">
        <v>0</v>
      </c>
      <c r="H200" s="79">
        <v>0</v>
      </c>
      <c r="I200" s="86">
        <v>0</v>
      </c>
      <c r="J200" s="81">
        <v>0</v>
      </c>
      <c r="K200" s="66" t="str">
        <v>저수준</v>
      </c>
      <c r="L200" s="66" t="str">
        <v>보합·혼조</v>
      </c>
    </row>
    <row r="201">
      <c r="A201" s="68">
        <v>19</v>
      </c>
      <c r="B201" s="66" t="str">
        <v>화도읍 창현리</v>
      </c>
      <c r="C201" s="66" t="str">
        <v>공장창고</v>
      </c>
      <c r="D201" s="71">
        <v>0</v>
      </c>
      <c r="E201" s="71">
        <v>0</v>
      </c>
      <c r="F201" s="70">
        <v>0</v>
      </c>
      <c r="G201" s="79">
        <v>0</v>
      </c>
      <c r="H201" s="79">
        <v>0</v>
      </c>
      <c r="I201" s="86">
        <v>0</v>
      </c>
      <c r="J201" s="81">
        <v>0</v>
      </c>
      <c r="K201" s="66" t="str">
        <v>저수준</v>
      </c>
      <c r="L201" s="66" t="str">
        <v>보합·혼조</v>
      </c>
    </row>
    <row r="202">
      <c r="A202" s="68">
        <v>20</v>
      </c>
      <c r="B202" s="66" t="str">
        <v>화도읍 녹촌리</v>
      </c>
      <c r="C202" s="66" t="str">
        <v>아파트 전월세</v>
      </c>
      <c r="D202" s="71">
        <v>21.333333333333332</v>
      </c>
      <c r="E202" s="71">
        <v>24.333333333333332</v>
      </c>
      <c r="F202" s="84">
        <v>-0.12328767123287676</v>
      </c>
      <c r="G202" s="79">
        <v>0.5714285714285714</v>
      </c>
      <c r="H202" s="79">
        <v>0.5703125</v>
      </c>
      <c r="I202" s="83">
        <v>0.11160714285713969</v>
      </c>
      <c r="J202" s="81">
        <v>92.38845144356955</v>
      </c>
      <c r="K202" s="66" t="str">
        <v>평균 하회</v>
      </c>
      <c r="L202" s="66" t="str">
        <v>거래 감소</v>
      </c>
    </row>
    <row r="203">
      <c r="A203" s="68">
        <v>20</v>
      </c>
      <c r="B203" s="66" t="str">
        <v>화도읍 녹촌리</v>
      </c>
      <c r="C203" s="66" t="str">
        <v>아파트 매매</v>
      </c>
      <c r="D203" s="71">
        <v>11.333333333333334</v>
      </c>
      <c r="E203" s="71">
        <v>9.333333333333334</v>
      </c>
      <c r="F203" s="78">
        <v>0.2142857142857142</v>
      </c>
      <c r="G203" s="79">
        <v>0.30357142857142855</v>
      </c>
      <c r="H203" s="79">
        <v>0.21875</v>
      </c>
      <c r="I203" s="83">
        <v>8.482142857142854</v>
      </c>
      <c r="J203" s="81">
        <v>116.51090342679129</v>
      </c>
      <c r="K203" s="66" t="str">
        <v>고수준</v>
      </c>
      <c r="L203" s="66" t="str">
        <v>거래·비중 동반 확대</v>
      </c>
    </row>
    <row r="204">
      <c r="A204" s="68">
        <v>20</v>
      </c>
      <c r="B204" s="66" t="str">
        <v>화도읍 녹촌리</v>
      </c>
      <c r="C204" s="66" t="str">
        <v>다세대 매매</v>
      </c>
      <c r="D204" s="71">
        <v>1.6666666666666667</v>
      </c>
      <c r="E204" s="71">
        <v>1.3333333333333333</v>
      </c>
      <c r="F204" s="78">
        <v>0.25</v>
      </c>
      <c r="G204" s="79">
        <v>0.044642857142857144</v>
      </c>
      <c r="H204" s="79">
        <v>0.03125</v>
      </c>
      <c r="I204" s="83">
        <v>1.3392857142857144</v>
      </c>
      <c r="J204" s="81">
        <v>141.02564102564102</v>
      </c>
      <c r="K204" s="66" t="str">
        <v>고수준</v>
      </c>
      <c r="L204" s="66" t="str">
        <v>거래·비중 동반 확대</v>
      </c>
    </row>
    <row r="205">
      <c r="A205" s="68">
        <v>20</v>
      </c>
      <c r="B205" s="66" t="str">
        <v>화도읍 녹촌리</v>
      </c>
      <c r="C205" s="66" t="str">
        <v>다가구 전월세</v>
      </c>
      <c r="D205" s="71">
        <v>1.3333333333333333</v>
      </c>
      <c r="E205" s="71">
        <v>0.3333333333333333</v>
      </c>
      <c r="F205" s="78">
        <v>3</v>
      </c>
      <c r="G205" s="79">
        <v>0.03571428571428571</v>
      </c>
      <c r="H205" s="79">
        <v>0.0078125</v>
      </c>
      <c r="I205" s="83">
        <v>2.790178571428571</v>
      </c>
      <c r="J205" s="81">
        <v>244.44444444444446</v>
      </c>
      <c r="K205" s="66" t="str">
        <v>고수준</v>
      </c>
      <c r="L205" s="66" t="str">
        <v>거래·비중 동반 확대</v>
      </c>
    </row>
    <row r="206">
      <c r="A206" s="68">
        <v>20</v>
      </c>
      <c r="B206" s="66" t="str">
        <v>화도읍 녹촌리</v>
      </c>
      <c r="C206" s="66" t="str">
        <v>토지</v>
      </c>
      <c r="D206" s="71">
        <v>1</v>
      </c>
      <c r="E206" s="71">
        <v>4.666666666666667</v>
      </c>
      <c r="F206" s="84">
        <v>-0.7857142857142857</v>
      </c>
      <c r="G206" s="79">
        <v>0.026785714285714284</v>
      </c>
      <c r="H206" s="79">
        <v>0.109375</v>
      </c>
      <c r="I206" s="80">
        <v>-8.258928571428571</v>
      </c>
      <c r="J206" s="81">
        <v>31.428571428571427</v>
      </c>
      <c r="K206" s="66" t="str">
        <v>저수준</v>
      </c>
      <c r="L206" s="66" t="str">
        <v>거래·비중 동반 둔화</v>
      </c>
    </row>
    <row r="207">
      <c r="A207" s="68">
        <v>20</v>
      </c>
      <c r="B207" s="66" t="str">
        <v>화도읍 녹촌리</v>
      </c>
      <c r="C207" s="66" t="str">
        <v>다세대 전월세</v>
      </c>
      <c r="D207" s="71">
        <v>0.6666666666666666</v>
      </c>
      <c r="E207" s="71">
        <v>2</v>
      </c>
      <c r="F207" s="84">
        <v>-0.6666666666666667</v>
      </c>
      <c r="G207" s="79">
        <v>0.017857142857142856</v>
      </c>
      <c r="H207" s="79">
        <v>0.046875</v>
      </c>
      <c r="I207" s="80">
        <v>-2.9017857142857144</v>
      </c>
      <c r="J207" s="81">
        <v>56.41025641025641</v>
      </c>
      <c r="K207" s="66" t="str">
        <v>저수준</v>
      </c>
      <c r="L207" s="66" t="str">
        <v>거래·비중 동반 둔화</v>
      </c>
    </row>
    <row r="208">
      <c r="A208" s="68">
        <v>20</v>
      </c>
      <c r="B208" s="66" t="str">
        <v>화도읍 녹촌리</v>
      </c>
      <c r="C208" s="66" t="str">
        <v>공장창고</v>
      </c>
      <c r="D208" s="71">
        <v>0</v>
      </c>
      <c r="E208" s="71">
        <v>0</v>
      </c>
      <c r="F208" s="70">
        <v>0</v>
      </c>
      <c r="G208" s="79">
        <v>0</v>
      </c>
      <c r="H208" s="79">
        <v>0</v>
      </c>
      <c r="I208" s="86">
        <v>0</v>
      </c>
      <c r="J208" s="81">
        <v>0</v>
      </c>
      <c r="K208" s="66" t="str">
        <v>저수준</v>
      </c>
      <c r="L208" s="66" t="str">
        <v>보합·혼조</v>
      </c>
    </row>
    <row r="209">
      <c r="A209" s="68">
        <v>20</v>
      </c>
      <c r="B209" s="66" t="str">
        <v>화도읍 녹촌리</v>
      </c>
      <c r="C209" s="66" t="str">
        <v>상가</v>
      </c>
      <c r="D209" s="71">
        <v>0</v>
      </c>
      <c r="E209" s="71">
        <v>0.6666666666666666</v>
      </c>
      <c r="F209" s="84">
        <v>-1</v>
      </c>
      <c r="G209" s="79">
        <v>0</v>
      </c>
      <c r="H209" s="79">
        <v>0.015625</v>
      </c>
      <c r="I209" s="80">
        <v>-1.5625</v>
      </c>
      <c r="J209" s="81">
        <v>0</v>
      </c>
      <c r="K209" s="66" t="str">
        <v>저수준</v>
      </c>
      <c r="L209" s="66" t="str">
        <v>거래·비중 동반 둔화</v>
      </c>
    </row>
    <row r="210">
      <c r="A210" s="68">
        <v>21</v>
      </c>
      <c r="B210" s="66" t="str">
        <v>진접읍 내각리</v>
      </c>
      <c r="C210" s="66" t="str">
        <v>토지</v>
      </c>
      <c r="D210" s="71">
        <v>7.666666666666667</v>
      </c>
      <c r="E210" s="71">
        <v>6.333333333333333</v>
      </c>
      <c r="F210" s="78">
        <v>0.21052631578947367</v>
      </c>
      <c r="G210" s="79">
        <v>0.23232323232323232</v>
      </c>
      <c r="H210" s="79">
        <v>0.23170731707317074</v>
      </c>
      <c r="I210" s="83">
        <v>0.06159152500615772</v>
      </c>
      <c r="J210" s="81">
        <v>147.953216374269</v>
      </c>
      <c r="K210" s="66" t="str">
        <v>고수준</v>
      </c>
      <c r="L210" s="66" t="str">
        <v>거래 증가</v>
      </c>
    </row>
    <row r="211">
      <c r="A211" s="68">
        <v>21</v>
      </c>
      <c r="B211" s="66" t="str">
        <v>진접읍 내각리</v>
      </c>
      <c r="C211" s="66" t="str">
        <v>다세대 전월세</v>
      </c>
      <c r="D211" s="71">
        <v>7.666666666666667</v>
      </c>
      <c r="E211" s="71">
        <v>6</v>
      </c>
      <c r="F211" s="78">
        <v>0.2777777777777777</v>
      </c>
      <c r="G211" s="79">
        <v>0.23232323232323232</v>
      </c>
      <c r="H211" s="79">
        <v>0.21951219512195122</v>
      </c>
      <c r="I211" s="83">
        <v>1.28110372012811</v>
      </c>
      <c r="J211" s="81">
        <v>127.77777777777779</v>
      </c>
      <c r="K211" s="66" t="str">
        <v>고수준</v>
      </c>
      <c r="L211" s="66" t="str">
        <v>거래·비중 동반 확대</v>
      </c>
    </row>
    <row r="212">
      <c r="A212" s="68">
        <v>21</v>
      </c>
      <c r="B212" s="66" t="str">
        <v>진접읍 내각리</v>
      </c>
      <c r="C212" s="66" t="str">
        <v>다가구 전월세</v>
      </c>
      <c r="D212" s="71">
        <v>5</v>
      </c>
      <c r="E212" s="71">
        <v>7</v>
      </c>
      <c r="F212" s="84">
        <v>-0.2857142857142857</v>
      </c>
      <c r="G212" s="79">
        <v>0.15151515151515152</v>
      </c>
      <c r="H212" s="79">
        <v>0.25609756097560976</v>
      </c>
      <c r="I212" s="80">
        <v>-10.458240946045825</v>
      </c>
      <c r="J212" s="81">
        <v>83.33333333333334</v>
      </c>
      <c r="K212" s="66" t="str">
        <v>저수준</v>
      </c>
      <c r="L212" s="66" t="str">
        <v>거래·비중 동반 둔화</v>
      </c>
    </row>
    <row r="213">
      <c r="A213" s="68">
        <v>21</v>
      </c>
      <c r="B213" s="66" t="str">
        <v>진접읍 내각리</v>
      </c>
      <c r="C213" s="66" t="str">
        <v>다세대 매매</v>
      </c>
      <c r="D213" s="71">
        <v>5</v>
      </c>
      <c r="E213" s="71">
        <v>2.3333333333333335</v>
      </c>
      <c r="F213" s="78">
        <v>1.1428571428571428</v>
      </c>
      <c r="G213" s="79">
        <v>0.15151515151515152</v>
      </c>
      <c r="H213" s="79">
        <v>0.08536585365853659</v>
      </c>
      <c r="I213" s="83">
        <v>6.614929785661492</v>
      </c>
      <c r="J213" s="81">
        <v>157.14285714285717</v>
      </c>
      <c r="K213" s="66" t="str">
        <v>고수준</v>
      </c>
      <c r="L213" s="66" t="str">
        <v>거래·비중 동반 확대</v>
      </c>
    </row>
    <row r="214">
      <c r="A214" s="68">
        <v>21</v>
      </c>
      <c r="B214" s="66" t="str">
        <v>진접읍 내각리</v>
      </c>
      <c r="C214" s="66" t="str">
        <v>아파트 매매</v>
      </c>
      <c r="D214" s="71">
        <v>3.3333333333333335</v>
      </c>
      <c r="E214" s="71">
        <v>2.6666666666666665</v>
      </c>
      <c r="F214" s="78">
        <v>0.25</v>
      </c>
      <c r="G214" s="79">
        <v>0.10101010101010101</v>
      </c>
      <c r="H214" s="79">
        <v>0.0975609756097561</v>
      </c>
      <c r="I214" s="83">
        <v>0.34491254003449073</v>
      </c>
      <c r="J214" s="81">
        <v>114.58333333333333</v>
      </c>
      <c r="K214" s="66" t="str">
        <v>평균 상회</v>
      </c>
      <c r="L214" s="66" t="str">
        <v>거래·비중 동반 확대</v>
      </c>
    </row>
    <row r="215">
      <c r="A215" s="68">
        <v>21</v>
      </c>
      <c r="B215" s="66" t="str">
        <v>진접읍 내각리</v>
      </c>
      <c r="C215" s="66" t="str">
        <v>아파트 전월세</v>
      </c>
      <c r="D215" s="71">
        <v>2.3333333333333335</v>
      </c>
      <c r="E215" s="71">
        <v>2</v>
      </c>
      <c r="F215" s="78">
        <v>0.16666666666666674</v>
      </c>
      <c r="G215" s="79">
        <v>0.0707070707070707</v>
      </c>
      <c r="H215" s="79">
        <v>0.07317073170731707</v>
      </c>
      <c r="I215" s="80">
        <v>-0.24636610002463644</v>
      </c>
      <c r="J215" s="81">
        <v>75.49019607843138</v>
      </c>
      <c r="K215" s="66" t="str">
        <v>저수준</v>
      </c>
      <c r="L215" s="66" t="str">
        <v>거래 증가</v>
      </c>
    </row>
    <row r="216">
      <c r="A216" s="68">
        <v>21</v>
      </c>
      <c r="B216" s="66" t="str">
        <v>진접읍 내각리</v>
      </c>
      <c r="C216" s="66" t="str">
        <v>상가</v>
      </c>
      <c r="D216" s="71">
        <v>1.6666666666666667</v>
      </c>
      <c r="E216" s="71">
        <v>0.6666666666666666</v>
      </c>
      <c r="F216" s="78">
        <v>1.5</v>
      </c>
      <c r="G216" s="79">
        <v>0.050505050505050504</v>
      </c>
      <c r="H216" s="79">
        <v>0.024390243902439025</v>
      </c>
      <c r="I216" s="83">
        <v>2.611480660261148</v>
      </c>
      <c r="J216" s="81">
        <v>261.9047619047619</v>
      </c>
      <c r="K216" s="66" t="str">
        <v>고수준</v>
      </c>
      <c r="L216" s="66" t="str">
        <v>거래·비중 동반 확대</v>
      </c>
    </row>
    <row r="217">
      <c r="A217" s="68">
        <v>21</v>
      </c>
      <c r="B217" s="66" t="str">
        <v>진접읍 내각리</v>
      </c>
      <c r="C217" s="66" t="str">
        <v>다가구 매매</v>
      </c>
      <c r="D217" s="71">
        <v>0.3333333333333333</v>
      </c>
      <c r="E217" s="71">
        <v>0.3333333333333333</v>
      </c>
      <c r="F217" s="70">
        <v>0</v>
      </c>
      <c r="G217" s="79">
        <v>0.010101010101010102</v>
      </c>
      <c r="H217" s="79">
        <v>0.012195121951219513</v>
      </c>
      <c r="I217" s="80">
        <v>-0.20941118502094108</v>
      </c>
      <c r="J217" s="81">
        <v>183.33333333333331</v>
      </c>
      <c r="K217" s="66" t="str">
        <v>고수준</v>
      </c>
      <c r="L217" s="66" t="str">
        <v>보합·혼조</v>
      </c>
    </row>
    <row r="218">
      <c r="A218" s="68">
        <v>22</v>
      </c>
      <c r="B218" s="66" t="str">
        <v>화도읍 답내리</v>
      </c>
      <c r="C218" s="66" t="str">
        <v>아파트 전월세</v>
      </c>
      <c r="D218" s="71">
        <v>25.333333333333332</v>
      </c>
      <c r="E218" s="71">
        <v>28.666666666666668</v>
      </c>
      <c r="F218" s="84">
        <v>-0.11627906976744184</v>
      </c>
      <c r="G218" s="79">
        <v>0.8539325842696629</v>
      </c>
      <c r="H218" s="79">
        <v>0.7962962962962963</v>
      </c>
      <c r="I218" s="83">
        <v>5.763628797336661</v>
      </c>
      <c r="J218" s="81">
        <v>91.06753812636165</v>
      </c>
      <c r="K218" s="66" t="str">
        <v>평균 하회</v>
      </c>
      <c r="L218" s="66" t="str">
        <v>위축 속 비중 확대</v>
      </c>
    </row>
    <row r="219">
      <c r="A219" s="68">
        <v>22</v>
      </c>
      <c r="B219" s="66" t="str">
        <v>화도읍 답내리</v>
      </c>
      <c r="C219" s="66" t="str">
        <v>토지</v>
      </c>
      <c r="D219" s="71">
        <v>1.3333333333333333</v>
      </c>
      <c r="E219" s="71">
        <v>4.333333333333333</v>
      </c>
      <c r="F219" s="84">
        <v>-0.6923076923076923</v>
      </c>
      <c r="G219" s="79">
        <v>0.0449438202247191</v>
      </c>
      <c r="H219" s="79">
        <v>0.12037037037037036</v>
      </c>
      <c r="I219" s="80">
        <v>-7.542655014565127</v>
      </c>
      <c r="J219" s="81">
        <v>36.666666666666664</v>
      </c>
      <c r="K219" s="66" t="str">
        <v>저수준</v>
      </c>
      <c r="L219" s="66" t="str">
        <v>거래·비중 동반 둔화</v>
      </c>
    </row>
    <row r="220">
      <c r="A220" s="68">
        <v>22</v>
      </c>
      <c r="B220" s="66" t="str">
        <v>화도읍 답내리</v>
      </c>
      <c r="C220" s="66" t="str">
        <v>다세대 전월세</v>
      </c>
      <c r="D220" s="71">
        <v>0.6666666666666666</v>
      </c>
      <c r="E220" s="71">
        <v>1.6666666666666667</v>
      </c>
      <c r="F220" s="84">
        <v>-0.6</v>
      </c>
      <c r="G220" s="79">
        <v>0.02247191011235955</v>
      </c>
      <c r="H220" s="79">
        <v>0.046296296296296294</v>
      </c>
      <c r="I220" s="80">
        <v>-2.3824386183936745</v>
      </c>
      <c r="J220" s="81">
        <v>61.111111111111114</v>
      </c>
      <c r="K220" s="66" t="str">
        <v>저수준</v>
      </c>
      <c r="L220" s="66" t="str">
        <v>거래·비중 동반 둔화</v>
      </c>
    </row>
    <row r="221">
      <c r="A221" s="68">
        <v>22</v>
      </c>
      <c r="B221" s="66" t="str">
        <v>화도읍 답내리</v>
      </c>
      <c r="C221" s="66" t="str">
        <v>다가구 전월세</v>
      </c>
      <c r="D221" s="71">
        <v>0.6666666666666666</v>
      </c>
      <c r="E221" s="71">
        <v>0.3333333333333333</v>
      </c>
      <c r="F221" s="78">
        <v>1</v>
      </c>
      <c r="G221" s="79">
        <v>0.02247191011235955</v>
      </c>
      <c r="H221" s="79">
        <v>0.009259259259259259</v>
      </c>
      <c r="I221" s="83">
        <v>1.3212650853100292</v>
      </c>
      <c r="J221" s="81">
        <v>146.66666666666666</v>
      </c>
      <c r="K221" s="66" t="str">
        <v>고수준</v>
      </c>
      <c r="L221" s="66" t="str">
        <v>거래·비중 동반 확대</v>
      </c>
    </row>
    <row r="222">
      <c r="A222" s="68">
        <v>22</v>
      </c>
      <c r="B222" s="66" t="str">
        <v>화도읍 답내리</v>
      </c>
      <c r="C222" s="66" t="str">
        <v>아파트 매매</v>
      </c>
      <c r="D222" s="71">
        <v>0.6666666666666666</v>
      </c>
      <c r="E222" s="71">
        <v>0.6666666666666666</v>
      </c>
      <c r="F222" s="70">
        <v>0</v>
      </c>
      <c r="G222" s="79">
        <v>0.02247191011235955</v>
      </c>
      <c r="H222" s="79">
        <v>0.018518518518518517</v>
      </c>
      <c r="I222" s="83">
        <v>0.39533915938410324</v>
      </c>
      <c r="J222" s="81">
        <v>183.33333333333331</v>
      </c>
      <c r="K222" s="66" t="str">
        <v>고수준</v>
      </c>
      <c r="L222" s="66" t="str">
        <v>비중 확대</v>
      </c>
    </row>
    <row r="223">
      <c r="A223" s="68">
        <v>22</v>
      </c>
      <c r="B223" s="66" t="str">
        <v>화도읍 답내리</v>
      </c>
      <c r="C223" s="66" t="str">
        <v>다세대 매매</v>
      </c>
      <c r="D223" s="71">
        <v>0.6666666666666666</v>
      </c>
      <c r="E223" s="71">
        <v>0.3333333333333333</v>
      </c>
      <c r="F223" s="78">
        <v>1</v>
      </c>
      <c r="G223" s="79">
        <v>0.02247191011235955</v>
      </c>
      <c r="H223" s="79">
        <v>0.009259259259259259</v>
      </c>
      <c r="I223" s="83">
        <v>1.3212650853100292</v>
      </c>
      <c r="J223" s="81">
        <v>244.44444444444446</v>
      </c>
      <c r="K223" s="66" t="str">
        <v>고수준</v>
      </c>
      <c r="L223" s="66" t="str">
        <v>거래·비중 동반 확대</v>
      </c>
    </row>
    <row r="224">
      <c r="A224" s="68">
        <v>22</v>
      </c>
      <c r="B224" s="66" t="str">
        <v>화도읍 답내리</v>
      </c>
      <c r="C224" s="66" t="str">
        <v>다가구 매매</v>
      </c>
      <c r="D224" s="71">
        <v>0.3333333333333333</v>
      </c>
      <c r="E224" s="71">
        <v>0</v>
      </c>
      <c r="F224" s="70">
        <v>0</v>
      </c>
      <c r="G224" s="79">
        <v>0.011235955056179775</v>
      </c>
      <c r="H224" s="79">
        <v>0</v>
      </c>
      <c r="I224" s="83">
        <v>1.1235955056179776</v>
      </c>
      <c r="J224" s="81">
        <v>366.66666666666663</v>
      </c>
      <c r="K224" s="66" t="str">
        <v>고수준</v>
      </c>
      <c r="L224" s="66" t="str">
        <v>비중 확대</v>
      </c>
    </row>
    <row r="225">
      <c r="A225" s="68">
        <v>22</v>
      </c>
      <c r="B225" s="66" t="str">
        <v>화도읍 답내리</v>
      </c>
      <c r="C225" s="66" t="str">
        <v>상가</v>
      </c>
      <c r="D225" s="71">
        <v>0</v>
      </c>
      <c r="E225" s="71">
        <v>0</v>
      </c>
      <c r="F225" s="70">
        <v>0</v>
      </c>
      <c r="G225" s="79">
        <v>0</v>
      </c>
      <c r="H225" s="79">
        <v>0</v>
      </c>
      <c r="I225" s="86">
        <v>0</v>
      </c>
      <c r="J225" s="81">
        <v>0</v>
      </c>
      <c r="K225" s="66" t="str">
        <v>저수준</v>
      </c>
      <c r="L225" s="66" t="str">
        <v>보합·혼조</v>
      </c>
    </row>
    <row r="226">
      <c r="A226" s="68">
        <v>23</v>
      </c>
      <c r="B226" s="66" t="str">
        <v>진접읍 연평리</v>
      </c>
      <c r="C226" s="66" t="str">
        <v>토지</v>
      </c>
      <c r="D226" s="71">
        <v>16.666666666666668</v>
      </c>
      <c r="E226" s="71">
        <v>2.3333333333333335</v>
      </c>
      <c r="F226" s="78">
        <v>6.142857142857143</v>
      </c>
      <c r="G226" s="79">
        <v>0.6329113924050633</v>
      </c>
      <c r="H226" s="79">
        <v>0.20588235294117646</v>
      </c>
      <c r="I226" s="83">
        <v>42.70290394638869</v>
      </c>
      <c r="J226" s="81">
        <v>282.05128205128204</v>
      </c>
      <c r="K226" s="66" t="str">
        <v>고수준</v>
      </c>
      <c r="L226" s="66" t="str">
        <v>거래·비중 동반 확대</v>
      </c>
    </row>
    <row r="227">
      <c r="A227" s="68">
        <v>23</v>
      </c>
      <c r="B227" s="66" t="str">
        <v>진접읍 연평리</v>
      </c>
      <c r="C227" s="66" t="str">
        <v>다세대 전월세</v>
      </c>
      <c r="D227" s="71">
        <v>2.6666666666666665</v>
      </c>
      <c r="E227" s="71">
        <v>4</v>
      </c>
      <c r="F227" s="84">
        <v>-0.33333333333333337</v>
      </c>
      <c r="G227" s="79">
        <v>0.10126582278481013</v>
      </c>
      <c r="H227" s="79">
        <v>0.35294117647058826</v>
      </c>
      <c r="I227" s="80">
        <v>-25.167535368577816</v>
      </c>
      <c r="J227" s="81">
        <v>91.66666666666666</v>
      </c>
      <c r="K227" s="66" t="str">
        <v>평균 하회</v>
      </c>
      <c r="L227" s="66" t="str">
        <v>거래·비중 동반 둔화</v>
      </c>
    </row>
    <row r="228">
      <c r="A228" s="68">
        <v>23</v>
      </c>
      <c r="B228" s="66" t="str">
        <v>진접읍 연평리</v>
      </c>
      <c r="C228" s="66" t="str">
        <v>다가구 전월세</v>
      </c>
      <c r="D228" s="71">
        <v>2.3333333333333335</v>
      </c>
      <c r="E228" s="71">
        <v>0.6666666666666666</v>
      </c>
      <c r="F228" s="78">
        <v>2.5</v>
      </c>
      <c r="G228" s="79">
        <v>0.08860759493670886</v>
      </c>
      <c r="H228" s="79">
        <v>0.058823529411764705</v>
      </c>
      <c r="I228" s="83">
        <v>2.9784065524944157</v>
      </c>
      <c r="J228" s="81">
        <v>171.11111111111111</v>
      </c>
      <c r="K228" s="66" t="str">
        <v>고수준</v>
      </c>
      <c r="L228" s="66" t="str">
        <v>거래·비중 동반 확대</v>
      </c>
    </row>
    <row r="229">
      <c r="A229" s="68">
        <v>23</v>
      </c>
      <c r="B229" s="66" t="str">
        <v>진접읍 연평리</v>
      </c>
      <c r="C229" s="66" t="str">
        <v>아파트 매매</v>
      </c>
      <c r="D229" s="71">
        <v>2</v>
      </c>
      <c r="E229" s="71">
        <v>1.3333333333333333</v>
      </c>
      <c r="F229" s="78">
        <v>0.5</v>
      </c>
      <c r="G229" s="79">
        <v>0.0759493670886076</v>
      </c>
      <c r="H229" s="79">
        <v>0.11764705882352941</v>
      </c>
      <c r="I229" s="80">
        <v>-4.169769173492181</v>
      </c>
      <c r="J229" s="81">
        <v>115.78947368421053</v>
      </c>
      <c r="K229" s="66" t="str">
        <v>고수준</v>
      </c>
      <c r="L229" s="66" t="str">
        <v>거래 증가·비중 약화</v>
      </c>
    </row>
    <row r="230">
      <c r="A230" s="68">
        <v>23</v>
      </c>
      <c r="B230" s="66" t="str">
        <v>진접읍 연평리</v>
      </c>
      <c r="C230" s="66" t="str">
        <v>다세대 매매</v>
      </c>
      <c r="D230" s="71">
        <v>1.3333333333333333</v>
      </c>
      <c r="E230" s="71">
        <v>0.3333333333333333</v>
      </c>
      <c r="F230" s="78">
        <v>3</v>
      </c>
      <c r="G230" s="79">
        <v>0.05063291139240506</v>
      </c>
      <c r="H230" s="79">
        <v>0.029411764705882353</v>
      </c>
      <c r="I230" s="83">
        <v>2.122114668652271</v>
      </c>
      <c r="J230" s="81">
        <v>162.96296296296296</v>
      </c>
      <c r="K230" s="66" t="str">
        <v>고수준</v>
      </c>
      <c r="L230" s="66" t="str">
        <v>거래·비중 동반 확대</v>
      </c>
    </row>
    <row r="231">
      <c r="A231" s="68">
        <v>23</v>
      </c>
      <c r="B231" s="66" t="str">
        <v>진접읍 연평리</v>
      </c>
      <c r="C231" s="66" t="str">
        <v>아파트 전월세</v>
      </c>
      <c r="D231" s="71">
        <v>1</v>
      </c>
      <c r="E231" s="71">
        <v>1.6666666666666667</v>
      </c>
      <c r="F231" s="84">
        <v>-0.4</v>
      </c>
      <c r="G231" s="79">
        <v>0.0379746835443038</v>
      </c>
      <c r="H231" s="79">
        <v>0.14705882352941177</v>
      </c>
      <c r="I231" s="80">
        <v>-10.908413998510797</v>
      </c>
      <c r="J231" s="81">
        <v>57.89473684210527</v>
      </c>
      <c r="K231" s="66" t="str">
        <v>저수준</v>
      </c>
      <c r="L231" s="66" t="str">
        <v>거래·비중 동반 둔화</v>
      </c>
    </row>
    <row r="232">
      <c r="A232" s="68">
        <v>23</v>
      </c>
      <c r="B232" s="66" t="str">
        <v>진접읍 연평리</v>
      </c>
      <c r="C232" s="66" t="str">
        <v>상가</v>
      </c>
      <c r="D232" s="71">
        <v>0.3333333333333333</v>
      </c>
      <c r="E232" s="71">
        <v>0.3333333333333333</v>
      </c>
      <c r="F232" s="70">
        <v>0</v>
      </c>
      <c r="G232" s="79">
        <v>0.012658227848101266</v>
      </c>
      <c r="H232" s="79">
        <v>0.029411764705882353</v>
      </c>
      <c r="I232" s="80">
        <v>-1.6753536857781088</v>
      </c>
      <c r="J232" s="81">
        <v>122.22222222222223</v>
      </c>
      <c r="K232" s="66" t="str">
        <v>고수준</v>
      </c>
      <c r="L232" s="66" t="str">
        <v>비중 축소</v>
      </c>
    </row>
    <row r="233">
      <c r="A233" s="68">
        <v>23</v>
      </c>
      <c r="B233" s="66" t="str">
        <v>진접읍 연평리</v>
      </c>
      <c r="C233" s="66" t="str">
        <v>오피스텔 전월세</v>
      </c>
      <c r="D233" s="71">
        <v>0</v>
      </c>
      <c r="E233" s="71">
        <v>0.6666666666666666</v>
      </c>
      <c r="F233" s="84">
        <v>-1</v>
      </c>
      <c r="G233" s="79">
        <v>0</v>
      </c>
      <c r="H233" s="79">
        <v>0.058823529411764705</v>
      </c>
      <c r="I233" s="80">
        <v>-5.88235294117647</v>
      </c>
      <c r="J233" s="81">
        <v>0</v>
      </c>
      <c r="K233" s="66" t="str">
        <v>저수준</v>
      </c>
      <c r="L233" s="66" t="str">
        <v>거래·비중 동반 둔화</v>
      </c>
    </row>
    <row r="234">
      <c r="A234" s="68">
        <v>24</v>
      </c>
      <c r="B234" s="66" t="str">
        <v>화도읍 가곡리</v>
      </c>
      <c r="C234" s="66" t="str">
        <v>토지</v>
      </c>
      <c r="D234" s="71">
        <v>6.333333333333333</v>
      </c>
      <c r="E234" s="71">
        <v>4.666666666666667</v>
      </c>
      <c r="F234" s="78">
        <v>0.3571428571428572</v>
      </c>
      <c r="G234" s="79">
        <v>0.2923076923076923</v>
      </c>
      <c r="H234" s="79">
        <v>0.175</v>
      </c>
      <c r="I234" s="83">
        <v>11.730769230769234</v>
      </c>
      <c r="J234" s="81">
        <v>84.95934959349594</v>
      </c>
      <c r="K234" s="66" t="str">
        <v>저수준</v>
      </c>
      <c r="L234" s="66" t="str">
        <v>거래·비중 동반 확대</v>
      </c>
    </row>
    <row r="235">
      <c r="A235" s="68">
        <v>24</v>
      </c>
      <c r="B235" s="66" t="str">
        <v>화도읍 가곡리</v>
      </c>
      <c r="C235" s="66" t="str">
        <v>다세대 전월세</v>
      </c>
      <c r="D235" s="71">
        <v>5.666666666666667</v>
      </c>
      <c r="E235" s="71">
        <v>7</v>
      </c>
      <c r="F235" s="84">
        <v>-0.19047619047619047</v>
      </c>
      <c r="G235" s="79">
        <v>0.26153846153846155</v>
      </c>
      <c r="H235" s="79">
        <v>0.2625</v>
      </c>
      <c r="I235" s="80">
        <v>-0.09615384615384581</v>
      </c>
      <c r="J235" s="81">
        <v>64.93055555555557</v>
      </c>
      <c r="K235" s="66" t="str">
        <v>저수준</v>
      </c>
      <c r="L235" s="66" t="str">
        <v>거래 감소</v>
      </c>
    </row>
    <row r="236">
      <c r="A236" s="68">
        <v>24</v>
      </c>
      <c r="B236" s="66" t="str">
        <v>화도읍 가곡리</v>
      </c>
      <c r="C236" s="66" t="str">
        <v>다세대 매매</v>
      </c>
      <c r="D236" s="71">
        <v>4</v>
      </c>
      <c r="E236" s="71">
        <v>7</v>
      </c>
      <c r="F236" s="84">
        <v>-0.4285714285714286</v>
      </c>
      <c r="G236" s="79">
        <v>0.18461538461538463</v>
      </c>
      <c r="H236" s="79">
        <v>0.2625</v>
      </c>
      <c r="I236" s="80">
        <v>-7.788461538461538</v>
      </c>
      <c r="J236" s="81">
        <v>83.0188679245283</v>
      </c>
      <c r="K236" s="66" t="str">
        <v>저수준</v>
      </c>
      <c r="L236" s="66" t="str">
        <v>거래·비중 동반 둔화</v>
      </c>
    </row>
    <row r="237">
      <c r="A237" s="68">
        <v>24</v>
      </c>
      <c r="B237" s="66" t="str">
        <v>화도읍 가곡리</v>
      </c>
      <c r="C237" s="66" t="str">
        <v>다가구 전월세</v>
      </c>
      <c r="D237" s="71">
        <v>2.3333333333333335</v>
      </c>
      <c r="E237" s="71">
        <v>5.333333333333333</v>
      </c>
      <c r="F237" s="84">
        <v>-0.5625</v>
      </c>
      <c r="G237" s="79">
        <v>0.1076923076923077</v>
      </c>
      <c r="H237" s="79">
        <v>0.2</v>
      </c>
      <c r="I237" s="80">
        <v>-9.230769230769232</v>
      </c>
      <c r="J237" s="81">
        <v>58.333333333333336</v>
      </c>
      <c r="K237" s="66" t="str">
        <v>저수준</v>
      </c>
      <c r="L237" s="66" t="str">
        <v>거래·비중 동반 둔화</v>
      </c>
    </row>
    <row r="238">
      <c r="A238" s="68">
        <v>24</v>
      </c>
      <c r="B238" s="66" t="str">
        <v>화도읍 가곡리</v>
      </c>
      <c r="C238" s="66" t="str">
        <v>아파트 매매</v>
      </c>
      <c r="D238" s="71">
        <v>1.6666666666666667</v>
      </c>
      <c r="E238" s="71">
        <v>2</v>
      </c>
      <c r="F238" s="84">
        <v>-0.16666666666666663</v>
      </c>
      <c r="G238" s="79">
        <v>0.07692307692307693</v>
      </c>
      <c r="H238" s="79">
        <v>0.075</v>
      </c>
      <c r="I238" s="83">
        <v>0.192307692307693</v>
      </c>
      <c r="J238" s="81">
        <v>152.7777777777778</v>
      </c>
      <c r="K238" s="66" t="str">
        <v>고수준</v>
      </c>
      <c r="L238" s="66" t="str">
        <v>거래 감소</v>
      </c>
    </row>
    <row r="239">
      <c r="A239" s="68">
        <v>24</v>
      </c>
      <c r="B239" s="66" t="str">
        <v>화도읍 가곡리</v>
      </c>
      <c r="C239" s="66" t="str">
        <v>다가구 매매</v>
      </c>
      <c r="D239" s="71">
        <v>1</v>
      </c>
      <c r="E239" s="71">
        <v>0.6666666666666666</v>
      </c>
      <c r="F239" s="78">
        <v>0.5</v>
      </c>
      <c r="G239" s="79">
        <v>0.046153846153846156</v>
      </c>
      <c r="H239" s="79">
        <v>0.025</v>
      </c>
      <c r="I239" s="83">
        <v>2.1153846153846154</v>
      </c>
      <c r="J239" s="81">
        <v>110.00000000000001</v>
      </c>
      <c r="K239" s="66" t="str">
        <v>평균 상회</v>
      </c>
      <c r="L239" s="66" t="str">
        <v>거래·비중 동반 확대</v>
      </c>
    </row>
    <row r="240">
      <c r="A240" s="68">
        <v>24</v>
      </c>
      <c r="B240" s="66" t="str">
        <v>화도읍 가곡리</v>
      </c>
      <c r="C240" s="66" t="str">
        <v>아파트 전월세</v>
      </c>
      <c r="D240" s="71">
        <v>0.6666666666666666</v>
      </c>
      <c r="E240" s="71">
        <v>0</v>
      </c>
      <c r="F240" s="70">
        <v>0</v>
      </c>
      <c r="G240" s="79">
        <v>0.03076923076923077</v>
      </c>
      <c r="H240" s="79">
        <v>0</v>
      </c>
      <c r="I240" s="83">
        <v>3.076923076923077</v>
      </c>
      <c r="J240" s="81">
        <v>81.48148148148148</v>
      </c>
      <c r="K240" s="66" t="str">
        <v>저수준</v>
      </c>
      <c r="L240" s="66" t="str">
        <v>비중 확대</v>
      </c>
    </row>
    <row r="241">
      <c r="A241" s="68">
        <v>24</v>
      </c>
      <c r="B241" s="66" t="str">
        <v>화도읍 가곡리</v>
      </c>
      <c r="C241" s="66" t="str">
        <v>상가</v>
      </c>
      <c r="D241" s="71">
        <v>0</v>
      </c>
      <c r="E241" s="71">
        <v>0</v>
      </c>
      <c r="F241" s="70">
        <v>0</v>
      </c>
      <c r="G241" s="79">
        <v>0</v>
      </c>
      <c r="H241" s="79">
        <v>0</v>
      </c>
      <c r="I241" s="86">
        <v>0</v>
      </c>
      <c r="J241" s="81">
        <v>0</v>
      </c>
      <c r="K241" s="66" t="str">
        <v>저수준</v>
      </c>
      <c r="L241" s="66" t="str">
        <v>보합·혼조</v>
      </c>
    </row>
    <row r="242">
      <c r="A242" s="68">
        <v>25</v>
      </c>
      <c r="B242" s="66" t="str">
        <v>화도읍 차산리</v>
      </c>
      <c r="C242" s="66" t="str">
        <v>토지</v>
      </c>
      <c r="D242" s="71">
        <v>6.333333333333333</v>
      </c>
      <c r="E242" s="71">
        <v>12.333333333333334</v>
      </c>
      <c r="F242" s="84">
        <v>-0.4864864864864865</v>
      </c>
      <c r="G242" s="79">
        <v>0.3275862068965517</v>
      </c>
      <c r="H242" s="79">
        <v>0.5441176470588235</v>
      </c>
      <c r="I242" s="80">
        <v>-21.653144016227177</v>
      </c>
      <c r="J242" s="81">
        <v>70.37037037037037</v>
      </c>
      <c r="K242" s="66" t="str">
        <v>저수준</v>
      </c>
      <c r="L242" s="66" t="str">
        <v>거래·비중 동반 둔화</v>
      </c>
    </row>
    <row r="243">
      <c r="A243" s="68">
        <v>25</v>
      </c>
      <c r="B243" s="66" t="str">
        <v>화도읍 차산리</v>
      </c>
      <c r="C243" s="66" t="str">
        <v>아파트 매매</v>
      </c>
      <c r="D243" s="71">
        <v>4.666666666666667</v>
      </c>
      <c r="E243" s="71">
        <v>1.3333333333333333</v>
      </c>
      <c r="F243" s="78">
        <v>2.5</v>
      </c>
      <c r="G243" s="79">
        <v>0.2413793103448276</v>
      </c>
      <c r="H243" s="79">
        <v>0.058823529411764705</v>
      </c>
      <c r="I243" s="83">
        <v>18.25557809330629</v>
      </c>
      <c r="J243" s="81">
        <v>177.0114942528736</v>
      </c>
      <c r="K243" s="66" t="str">
        <v>고수준</v>
      </c>
      <c r="L243" s="66" t="str">
        <v>거래·비중 동반 확대</v>
      </c>
    </row>
    <row r="244">
      <c r="A244" s="68">
        <v>25</v>
      </c>
      <c r="B244" s="66" t="str">
        <v>화도읍 차산리</v>
      </c>
      <c r="C244" s="66" t="str">
        <v>다세대 전월세</v>
      </c>
      <c r="D244" s="71">
        <v>3</v>
      </c>
      <c r="E244" s="71">
        <v>1.3333333333333333</v>
      </c>
      <c r="F244" s="78">
        <v>1.25</v>
      </c>
      <c r="G244" s="79">
        <v>0.15517241379310345</v>
      </c>
      <c r="H244" s="79">
        <v>0.058823529411764705</v>
      </c>
      <c r="I244" s="83">
        <v>9.634888438133874</v>
      </c>
      <c r="J244" s="81">
        <v>106.4516129032258</v>
      </c>
      <c r="K244" s="66" t="str">
        <v>평균 상회</v>
      </c>
      <c r="L244" s="66" t="str">
        <v>거래·비중 동반 확대</v>
      </c>
    </row>
    <row r="245">
      <c r="A245" s="68">
        <v>25</v>
      </c>
      <c r="B245" s="66" t="str">
        <v>화도읍 차산리</v>
      </c>
      <c r="C245" s="66" t="str">
        <v>다세대 매매</v>
      </c>
      <c r="D245" s="71">
        <v>2.6666666666666665</v>
      </c>
      <c r="E245" s="71">
        <v>1.6666666666666667</v>
      </c>
      <c r="F245" s="78">
        <v>0.6000000000000001</v>
      </c>
      <c r="G245" s="79">
        <v>0.13793103448275862</v>
      </c>
      <c r="H245" s="79">
        <v>0.07352941176470588</v>
      </c>
      <c r="I245" s="83">
        <v>6.440162271805273</v>
      </c>
      <c r="J245" s="81">
        <v>127.53623188405795</v>
      </c>
      <c r="K245" s="66" t="str">
        <v>고수준</v>
      </c>
      <c r="L245" s="66" t="str">
        <v>거래·비중 동반 확대</v>
      </c>
    </row>
    <row r="246">
      <c r="A246" s="68">
        <v>25</v>
      </c>
      <c r="B246" s="66" t="str">
        <v>화도읍 차산리</v>
      </c>
      <c r="C246" s="66" t="str">
        <v>아파트 전월세</v>
      </c>
      <c r="D246" s="71">
        <v>2</v>
      </c>
      <c r="E246" s="71">
        <v>4.333333333333333</v>
      </c>
      <c r="F246" s="84">
        <v>-0.5384615384615384</v>
      </c>
      <c r="G246" s="79">
        <v>0.10344827586206896</v>
      </c>
      <c r="H246" s="79">
        <v>0.19117647058823528</v>
      </c>
      <c r="I246" s="80">
        <v>-8.772819472616632</v>
      </c>
      <c r="J246" s="81">
        <v>62.857142857142854</v>
      </c>
      <c r="K246" s="66" t="str">
        <v>저수준</v>
      </c>
      <c r="L246" s="66" t="str">
        <v>거래·비중 동반 둔화</v>
      </c>
    </row>
    <row r="247">
      <c r="A247" s="68">
        <v>25</v>
      </c>
      <c r="B247" s="66" t="str">
        <v>화도읍 차산리</v>
      </c>
      <c r="C247" s="66" t="str">
        <v>다가구 전월세</v>
      </c>
      <c r="D247" s="71">
        <v>0.3333333333333333</v>
      </c>
      <c r="E247" s="71">
        <v>1.3333333333333333</v>
      </c>
      <c r="F247" s="84">
        <v>-0.75</v>
      </c>
      <c r="G247" s="79">
        <v>0.017241379310344827</v>
      </c>
      <c r="H247" s="79">
        <v>0.058823529411764705</v>
      </c>
      <c r="I247" s="80">
        <v>-4.158215010141988</v>
      </c>
      <c r="J247" s="81">
        <v>26.190476190476193</v>
      </c>
      <c r="K247" s="66" t="str">
        <v>저수준</v>
      </c>
      <c r="L247" s="66" t="str">
        <v>거래·비중 동반 둔화</v>
      </c>
    </row>
    <row r="248">
      <c r="A248" s="68">
        <v>25</v>
      </c>
      <c r="B248" s="66" t="str">
        <v>화도읍 차산리</v>
      </c>
      <c r="C248" s="66" t="str">
        <v>상가</v>
      </c>
      <c r="D248" s="71">
        <v>0.3333333333333333</v>
      </c>
      <c r="E248" s="71">
        <v>0</v>
      </c>
      <c r="F248" s="70">
        <v>0</v>
      </c>
      <c r="G248" s="79">
        <v>0.017241379310344827</v>
      </c>
      <c r="H248" s="79">
        <v>0</v>
      </c>
      <c r="I248" s="83">
        <v>1.7241379310344827</v>
      </c>
      <c r="J248" s="81">
        <v>366.66666666666663</v>
      </c>
      <c r="K248" s="66" t="str">
        <v>고수준</v>
      </c>
      <c r="L248" s="66" t="str">
        <v>비중 확대</v>
      </c>
    </row>
    <row r="249">
      <c r="A249" s="68">
        <v>25</v>
      </c>
      <c r="B249" s="66" t="str">
        <v>화도읍 차산리</v>
      </c>
      <c r="C249" s="66" t="str">
        <v>다가구 매매</v>
      </c>
      <c r="D249" s="71">
        <v>0</v>
      </c>
      <c r="E249" s="71">
        <v>0.3333333333333333</v>
      </c>
      <c r="F249" s="84">
        <v>-1</v>
      </c>
      <c r="G249" s="79">
        <v>0</v>
      </c>
      <c r="H249" s="79">
        <v>0.014705882352941176</v>
      </c>
      <c r="I249" s="80">
        <v>-1.4705882352941175</v>
      </c>
      <c r="J249" s="81">
        <v>0</v>
      </c>
      <c r="K249" s="66" t="str">
        <v>저수준</v>
      </c>
      <c r="L249" s="66" t="str">
        <v>거래·비중 동반 둔화</v>
      </c>
    </row>
    <row r="250">
      <c r="A250" s="68">
        <v>25</v>
      </c>
      <c r="B250" s="66" t="str">
        <v>화도읍 차산리</v>
      </c>
      <c r="C250" s="66" t="str">
        <v>공장창고</v>
      </c>
      <c r="D250" s="71">
        <v>0</v>
      </c>
      <c r="E250" s="71">
        <v>0</v>
      </c>
      <c r="F250" s="70">
        <v>0</v>
      </c>
      <c r="G250" s="79">
        <v>0</v>
      </c>
      <c r="H250" s="79">
        <v>0</v>
      </c>
      <c r="I250" s="86">
        <v>0</v>
      </c>
      <c r="J250" s="81">
        <v>0</v>
      </c>
      <c r="K250" s="66" t="str">
        <v>저수준</v>
      </c>
      <c r="L250" s="66" t="str">
        <v>보합·혼조</v>
      </c>
    </row>
    <row r="251">
      <c r="A251" s="68">
        <v>26</v>
      </c>
      <c r="B251" s="66" t="str">
        <v>와부읍 율석리</v>
      </c>
      <c r="C251" s="66" t="str">
        <v>토지</v>
      </c>
      <c r="D251" s="71">
        <v>18.333333333333332</v>
      </c>
      <c r="E251" s="71">
        <v>2.6666666666666665</v>
      </c>
      <c r="F251" s="78">
        <v>5.875</v>
      </c>
      <c r="G251" s="79">
        <v>0.9649122807017544</v>
      </c>
      <c r="H251" s="79">
        <v>0.42105263157894735</v>
      </c>
      <c r="I251" s="83">
        <v>54.385964912280706</v>
      </c>
      <c r="J251" s="81">
        <v>245.9349593495935</v>
      </c>
      <c r="K251" s="66" t="str">
        <v>고수준</v>
      </c>
      <c r="L251" s="66" t="str">
        <v>거래·비중 동반 확대</v>
      </c>
    </row>
    <row r="252">
      <c r="A252" s="68">
        <v>26</v>
      </c>
      <c r="B252" s="66" t="str">
        <v>와부읍 율석리</v>
      </c>
      <c r="C252" s="66" t="str">
        <v>상가</v>
      </c>
      <c r="D252" s="71">
        <v>0.3333333333333333</v>
      </c>
      <c r="E252" s="71">
        <v>0.6666666666666666</v>
      </c>
      <c r="F252" s="84">
        <v>-0.5</v>
      </c>
      <c r="G252" s="79">
        <v>0.017543859649122806</v>
      </c>
      <c r="H252" s="79">
        <v>0.10526315789473684</v>
      </c>
      <c r="I252" s="80">
        <v>-8.771929824561402</v>
      </c>
      <c r="J252" s="81">
        <v>91.66666666666666</v>
      </c>
      <c r="K252" s="66" t="str">
        <v>평균 하회</v>
      </c>
      <c r="L252" s="66" t="str">
        <v>거래·비중 동반 둔화</v>
      </c>
    </row>
    <row r="253">
      <c r="A253" s="68">
        <v>26</v>
      </c>
      <c r="B253" s="66" t="str">
        <v>와부읍 율석리</v>
      </c>
      <c r="C253" s="66" t="str">
        <v>공장창고</v>
      </c>
      <c r="D253" s="71">
        <v>0.3333333333333333</v>
      </c>
      <c r="E253" s="71">
        <v>0.6666666666666666</v>
      </c>
      <c r="F253" s="84">
        <v>-0.5</v>
      </c>
      <c r="G253" s="79">
        <v>0.017543859649122806</v>
      </c>
      <c r="H253" s="79">
        <v>0.10526315789473684</v>
      </c>
      <c r="I253" s="80">
        <v>-8.771929824561402</v>
      </c>
      <c r="J253" s="81">
        <v>122.22222222222223</v>
      </c>
      <c r="K253" s="66" t="str">
        <v>고수준</v>
      </c>
      <c r="L253" s="66" t="str">
        <v>거래·비중 동반 둔화</v>
      </c>
    </row>
    <row r="254">
      <c r="A254" s="68">
        <v>26</v>
      </c>
      <c r="B254" s="66" t="str">
        <v>와부읍 율석리</v>
      </c>
      <c r="C254" s="66" t="str">
        <v>다가구 전월세</v>
      </c>
      <c r="D254" s="71">
        <v>0</v>
      </c>
      <c r="E254" s="71">
        <v>2.3333333333333335</v>
      </c>
      <c r="F254" s="84">
        <v>-1</v>
      </c>
      <c r="G254" s="79">
        <v>0</v>
      </c>
      <c r="H254" s="79">
        <v>0.3684210526315789</v>
      </c>
      <c r="I254" s="80">
        <v>-36.84210526315789</v>
      </c>
      <c r="J254" s="81">
        <v>0</v>
      </c>
      <c r="K254" s="66" t="str">
        <v>저수준</v>
      </c>
      <c r="L254" s="66" t="str">
        <v>거래·비중 동반 둔화</v>
      </c>
    </row>
    <row r="255">
      <c r="A255" s="68">
        <v>27</v>
      </c>
      <c r="B255" s="66" t="str">
        <v>진접읍 팔야리</v>
      </c>
      <c r="C255" s="66" t="str">
        <v>다가구 전월세</v>
      </c>
      <c r="D255" s="71">
        <v>4.666666666666667</v>
      </c>
      <c r="E255" s="71">
        <v>2</v>
      </c>
      <c r="F255" s="78">
        <v>1.3333333333333335</v>
      </c>
      <c r="G255" s="79">
        <v>0.2857142857142857</v>
      </c>
      <c r="H255" s="79">
        <v>0.17142857142857143</v>
      </c>
      <c r="I255" s="83">
        <v>11.428571428571427</v>
      </c>
      <c r="J255" s="81">
        <v>150.98039215686276</v>
      </c>
      <c r="K255" s="66" t="str">
        <v>고수준</v>
      </c>
      <c r="L255" s="66" t="str">
        <v>거래·비중 동반 확대</v>
      </c>
    </row>
    <row r="256">
      <c r="A256" s="68">
        <v>27</v>
      </c>
      <c r="B256" s="66" t="str">
        <v>진접읍 팔야리</v>
      </c>
      <c r="C256" s="66" t="str">
        <v>토지</v>
      </c>
      <c r="D256" s="71">
        <v>4.666666666666667</v>
      </c>
      <c r="E256" s="71">
        <v>6</v>
      </c>
      <c r="F256" s="84">
        <v>-0.2222222222222222</v>
      </c>
      <c r="G256" s="79">
        <v>0.2857142857142857</v>
      </c>
      <c r="H256" s="79">
        <v>0.5142857142857142</v>
      </c>
      <c r="I256" s="80">
        <v>-22.857142857142854</v>
      </c>
      <c r="J256" s="81">
        <v>84.15300546448088</v>
      </c>
      <c r="K256" s="66" t="str">
        <v>저수준</v>
      </c>
      <c r="L256" s="66" t="str">
        <v>거래·비중 동반 둔화</v>
      </c>
    </row>
    <row r="257">
      <c r="A257" s="68">
        <v>27</v>
      </c>
      <c r="B257" s="66" t="str">
        <v>진접읍 팔야리</v>
      </c>
      <c r="C257" s="66" t="str">
        <v>다세대 전월세</v>
      </c>
      <c r="D257" s="71">
        <v>3.6666666666666665</v>
      </c>
      <c r="E257" s="71">
        <v>1</v>
      </c>
      <c r="F257" s="78">
        <v>2.6666666666666665</v>
      </c>
      <c r="G257" s="79">
        <v>0.22448979591836735</v>
      </c>
      <c r="H257" s="79">
        <v>0.08571428571428572</v>
      </c>
      <c r="I257" s="83">
        <v>13.877551020408163</v>
      </c>
      <c r="J257" s="81">
        <v>122.22222222222221</v>
      </c>
      <c r="K257" s="66" t="str">
        <v>고수준</v>
      </c>
      <c r="L257" s="66" t="str">
        <v>거래·비중 동반 확대</v>
      </c>
    </row>
    <row r="258">
      <c r="A258" s="68">
        <v>27</v>
      </c>
      <c r="B258" s="66" t="str">
        <v>진접읍 팔야리</v>
      </c>
      <c r="C258" s="66" t="str">
        <v>다세대 매매</v>
      </c>
      <c r="D258" s="71">
        <v>2.3333333333333335</v>
      </c>
      <c r="E258" s="71">
        <v>2</v>
      </c>
      <c r="F258" s="78">
        <v>0.16666666666666674</v>
      </c>
      <c r="G258" s="79">
        <v>0.14285714285714285</v>
      </c>
      <c r="H258" s="79">
        <v>0.17142857142857143</v>
      </c>
      <c r="I258" s="80">
        <v>-2.857142857142858</v>
      </c>
      <c r="J258" s="81">
        <v>135.08771929824562</v>
      </c>
      <c r="K258" s="66" t="str">
        <v>고수준</v>
      </c>
      <c r="L258" s="66" t="str">
        <v>거래 증가·비중 약화</v>
      </c>
    </row>
    <row r="259">
      <c r="A259" s="68">
        <v>27</v>
      </c>
      <c r="B259" s="66" t="str">
        <v>진접읍 팔야리</v>
      </c>
      <c r="C259" s="66" t="str">
        <v>아파트 매매</v>
      </c>
      <c r="D259" s="71">
        <v>1</v>
      </c>
      <c r="E259" s="71">
        <v>0.3333333333333333</v>
      </c>
      <c r="F259" s="78">
        <v>2</v>
      </c>
      <c r="G259" s="79">
        <v>0.061224489795918366</v>
      </c>
      <c r="H259" s="79">
        <v>0.02857142857142857</v>
      </c>
      <c r="I259" s="83">
        <v>3.2653061224489797</v>
      </c>
      <c r="J259" s="81">
        <v>137.5</v>
      </c>
      <c r="K259" s="66" t="str">
        <v>고수준</v>
      </c>
      <c r="L259" s="66" t="str">
        <v>거래·비중 동반 확대</v>
      </c>
    </row>
    <row r="260">
      <c r="A260" s="68">
        <v>27</v>
      </c>
      <c r="B260" s="66" t="str">
        <v>진접읍 팔야리</v>
      </c>
      <c r="C260" s="66" t="str">
        <v>다가구 매매</v>
      </c>
      <c r="D260" s="71">
        <v>0</v>
      </c>
      <c r="E260" s="71">
        <v>0.3333333333333333</v>
      </c>
      <c r="F260" s="84">
        <v>-1</v>
      </c>
      <c r="G260" s="79">
        <v>0</v>
      </c>
      <c r="H260" s="79">
        <v>0.02857142857142857</v>
      </c>
      <c r="I260" s="80">
        <v>-2.857142857142857</v>
      </c>
      <c r="J260" s="81">
        <v>0</v>
      </c>
      <c r="K260" s="66" t="str">
        <v>저수준</v>
      </c>
      <c r="L260" s="66" t="str">
        <v>거래·비중 동반 둔화</v>
      </c>
    </row>
    <row r="261">
      <c r="A261" s="68">
        <v>27</v>
      </c>
      <c r="B261" s="66" t="str">
        <v>진접읍 팔야리</v>
      </c>
      <c r="C261" s="66" t="str">
        <v>상가</v>
      </c>
      <c r="D261" s="71">
        <v>0</v>
      </c>
      <c r="E261" s="71">
        <v>0</v>
      </c>
      <c r="F261" s="70">
        <v>0</v>
      </c>
      <c r="G261" s="79">
        <v>0</v>
      </c>
      <c r="H261" s="79">
        <v>0</v>
      </c>
      <c r="I261" s="86">
        <v>0</v>
      </c>
      <c r="J261" s="81">
        <v>0</v>
      </c>
      <c r="K261" s="66" t="str">
        <v>저수준</v>
      </c>
      <c r="L261" s="66" t="str">
        <v>보합·혼조</v>
      </c>
    </row>
    <row r="262">
      <c r="A262" s="68">
        <v>27</v>
      </c>
      <c r="B262" s="66" t="str">
        <v>진접읍 팔야리</v>
      </c>
      <c r="C262" s="66" t="str">
        <v>아파트 전월세</v>
      </c>
      <c r="D262" s="71">
        <v>0</v>
      </c>
      <c r="E262" s="71">
        <v>0</v>
      </c>
      <c r="F262" s="70">
        <v>0</v>
      </c>
      <c r="G262" s="79">
        <v>0</v>
      </c>
      <c r="H262" s="79">
        <v>0</v>
      </c>
      <c r="I262" s="86">
        <v>0</v>
      </c>
      <c r="J262" s="81">
        <v>0</v>
      </c>
      <c r="K262" s="66" t="str">
        <v>판단 유보</v>
      </c>
      <c r="L262" s="66" t="str">
        <v>보합·혼조</v>
      </c>
    </row>
    <row r="263">
      <c r="A263" s="68">
        <v>28</v>
      </c>
      <c r="B263" s="66" t="str">
        <v>진건읍 사능리</v>
      </c>
      <c r="C263" s="66" t="str">
        <v>토지</v>
      </c>
      <c r="D263" s="71">
        <v>6.666666666666667</v>
      </c>
      <c r="E263" s="71">
        <v>10</v>
      </c>
      <c r="F263" s="84">
        <v>-0.33333333333333337</v>
      </c>
      <c r="G263" s="79">
        <v>0.4444444444444444</v>
      </c>
      <c r="H263" s="79">
        <v>0.5</v>
      </c>
      <c r="I263" s="80">
        <v>-5.555555555555558</v>
      </c>
      <c r="J263" s="81">
        <v>107.84313725490198</v>
      </c>
      <c r="K263" s="66" t="str">
        <v>평균 상회</v>
      </c>
      <c r="L263" s="66" t="str">
        <v>거래·비중 동반 둔화</v>
      </c>
    </row>
    <row r="264">
      <c r="A264" s="68">
        <v>28</v>
      </c>
      <c r="B264" s="66" t="str">
        <v>진건읍 사능리</v>
      </c>
      <c r="C264" s="66" t="str">
        <v>다세대 전월세</v>
      </c>
      <c r="D264" s="71">
        <v>2.6666666666666665</v>
      </c>
      <c r="E264" s="71">
        <v>3</v>
      </c>
      <c r="F264" s="84">
        <v>-0.11111111111111116</v>
      </c>
      <c r="G264" s="79">
        <v>0.17777777777777778</v>
      </c>
      <c r="H264" s="79">
        <v>0.15</v>
      </c>
      <c r="I264" s="83">
        <v>2.777777777777779</v>
      </c>
      <c r="J264" s="81">
        <v>88.88888888888889</v>
      </c>
      <c r="K264" s="66" t="str">
        <v>평균 하회</v>
      </c>
      <c r="L264" s="66" t="str">
        <v>위축 속 비중 확대</v>
      </c>
    </row>
    <row r="265">
      <c r="A265" s="68">
        <v>28</v>
      </c>
      <c r="B265" s="66" t="str">
        <v>진건읍 사능리</v>
      </c>
      <c r="C265" s="66" t="str">
        <v>다가구 전월세</v>
      </c>
      <c r="D265" s="71">
        <v>2.3333333333333335</v>
      </c>
      <c r="E265" s="71">
        <v>1.3333333333333333</v>
      </c>
      <c r="F265" s="78">
        <v>0.75</v>
      </c>
      <c r="G265" s="79">
        <v>0.15555555555555556</v>
      </c>
      <c r="H265" s="79">
        <v>0.06666666666666667</v>
      </c>
      <c r="I265" s="83">
        <v>8.88888888888889</v>
      </c>
      <c r="J265" s="81">
        <v>116.66666666666667</v>
      </c>
      <c r="K265" s="66" t="str">
        <v>고수준</v>
      </c>
      <c r="L265" s="66" t="str">
        <v>거래·비중 동반 확대</v>
      </c>
    </row>
    <row r="266">
      <c r="A266" s="68">
        <v>28</v>
      </c>
      <c r="B266" s="66" t="str">
        <v>진건읍 사능리</v>
      </c>
      <c r="C266" s="66" t="str">
        <v>다세대 매매</v>
      </c>
      <c r="D266" s="71">
        <v>1.6666666666666667</v>
      </c>
      <c r="E266" s="71">
        <v>4.333333333333333</v>
      </c>
      <c r="F266" s="84">
        <v>-0.6153846153846154</v>
      </c>
      <c r="G266" s="79">
        <v>0.1111111111111111</v>
      </c>
      <c r="H266" s="79">
        <v>0.21666666666666667</v>
      </c>
      <c r="I266" s="80">
        <v>-10.555555555555557</v>
      </c>
      <c r="J266" s="81">
        <v>63.2183908045977</v>
      </c>
      <c r="K266" s="66" t="str">
        <v>저수준</v>
      </c>
      <c r="L266" s="66" t="str">
        <v>거래·비중 동반 둔화</v>
      </c>
    </row>
    <row r="267">
      <c r="A267" s="68">
        <v>28</v>
      </c>
      <c r="B267" s="66" t="str">
        <v>진건읍 사능리</v>
      </c>
      <c r="C267" s="66" t="str">
        <v>공장창고</v>
      </c>
      <c r="D267" s="71">
        <v>1.3333333333333333</v>
      </c>
      <c r="E267" s="71">
        <v>0.3333333333333333</v>
      </c>
      <c r="F267" s="78">
        <v>3</v>
      </c>
      <c r="G267" s="79">
        <v>0.08888888888888889</v>
      </c>
      <c r="H267" s="79">
        <v>0.016666666666666666</v>
      </c>
      <c r="I267" s="83">
        <v>7.222222222222223</v>
      </c>
      <c r="J267" s="81">
        <v>244.44444444444446</v>
      </c>
      <c r="K267" s="66" t="str">
        <v>고수준</v>
      </c>
      <c r="L267" s="66" t="str">
        <v>거래·비중 동반 확대</v>
      </c>
    </row>
    <row r="268">
      <c r="A268" s="68">
        <v>28</v>
      </c>
      <c r="B268" s="66" t="str">
        <v>진건읍 사능리</v>
      </c>
      <c r="C268" s="66" t="str">
        <v>아파트 전월세</v>
      </c>
      <c r="D268" s="71">
        <v>0.3333333333333333</v>
      </c>
      <c r="E268" s="71">
        <v>0.3333333333333333</v>
      </c>
      <c r="F268" s="70">
        <v>0</v>
      </c>
      <c r="G268" s="79">
        <v>0.022222222222222223</v>
      </c>
      <c r="H268" s="79">
        <v>0.016666666666666666</v>
      </c>
      <c r="I268" s="83">
        <v>0.5555555555555557</v>
      </c>
      <c r="J268" s="81">
        <v>52.38095238095239</v>
      </c>
      <c r="K268" s="66" t="str">
        <v>저수준</v>
      </c>
      <c r="L268" s="66" t="str">
        <v>비중 확대</v>
      </c>
    </row>
    <row r="269">
      <c r="A269" s="68">
        <v>28</v>
      </c>
      <c r="B269" s="66" t="str">
        <v>진건읍 사능리</v>
      </c>
      <c r="C269" s="66" t="str">
        <v>아파트 매매</v>
      </c>
      <c r="D269" s="71">
        <v>0</v>
      </c>
      <c r="E269" s="71">
        <v>0.3333333333333333</v>
      </c>
      <c r="F269" s="84">
        <v>-1</v>
      </c>
      <c r="G269" s="79">
        <v>0</v>
      </c>
      <c r="H269" s="79">
        <v>0.016666666666666666</v>
      </c>
      <c r="I269" s="80">
        <v>-1.6666666666666667</v>
      </c>
      <c r="J269" s="81">
        <v>0</v>
      </c>
      <c r="K269" s="66" t="str">
        <v>저수준</v>
      </c>
      <c r="L269" s="66" t="str">
        <v>거래·비중 동반 둔화</v>
      </c>
    </row>
    <row r="270">
      <c r="A270" s="68">
        <v>28</v>
      </c>
      <c r="B270" s="66" t="str">
        <v>진건읍 사능리</v>
      </c>
      <c r="C270" s="66" t="str">
        <v>상가</v>
      </c>
      <c r="D270" s="71">
        <v>0</v>
      </c>
      <c r="E270" s="71">
        <v>0.3333333333333333</v>
      </c>
      <c r="F270" s="84">
        <v>-1</v>
      </c>
      <c r="G270" s="79">
        <v>0</v>
      </c>
      <c r="H270" s="79">
        <v>0.016666666666666666</v>
      </c>
      <c r="I270" s="80">
        <v>-1.6666666666666667</v>
      </c>
      <c r="J270" s="81">
        <v>0</v>
      </c>
      <c r="K270" s="66" t="str">
        <v>저수준</v>
      </c>
      <c r="L270" s="66" t="str">
        <v>거래·비중 동반 둔화</v>
      </c>
    </row>
    <row r="271">
      <c r="A271" s="68">
        <v>29</v>
      </c>
      <c r="B271" s="66" t="str">
        <v>조안면 삼봉리</v>
      </c>
      <c r="C271" s="66" t="str">
        <v>토지</v>
      </c>
      <c r="D271" s="71">
        <v>12.333333333333334</v>
      </c>
      <c r="E271" s="71">
        <v>1.6666666666666667</v>
      </c>
      <c r="F271" s="78">
        <v>6.4</v>
      </c>
      <c r="G271" s="79">
        <v>0.8604651162790697</v>
      </c>
      <c r="H271" s="79">
        <v>0.5</v>
      </c>
      <c r="I271" s="83">
        <v>36.04651162790697</v>
      </c>
      <c r="J271" s="81">
        <v>211.97916666666666</v>
      </c>
      <c r="K271" s="66" t="str">
        <v>고수준</v>
      </c>
      <c r="L271" s="66" t="str">
        <v>거래·비중 동반 확대</v>
      </c>
    </row>
    <row r="272">
      <c r="A272" s="68">
        <v>29</v>
      </c>
      <c r="B272" s="66" t="str">
        <v>조안면 삼봉리</v>
      </c>
      <c r="C272" s="66" t="str">
        <v>다가구 전월세</v>
      </c>
      <c r="D272" s="71">
        <v>1.3333333333333333</v>
      </c>
      <c r="E272" s="71">
        <v>0.6666666666666666</v>
      </c>
      <c r="F272" s="78">
        <v>1</v>
      </c>
      <c r="G272" s="79">
        <v>0.09302325581395349</v>
      </c>
      <c r="H272" s="79">
        <v>0.2</v>
      </c>
      <c r="I272" s="80">
        <v>-10.697674418604652</v>
      </c>
      <c r="J272" s="81">
        <v>104.76190476190477</v>
      </c>
      <c r="K272" s="66" t="str">
        <v>평균권</v>
      </c>
      <c r="L272" s="66" t="str">
        <v>거래 증가·비중 약화</v>
      </c>
    </row>
    <row r="273">
      <c r="A273" s="68">
        <v>29</v>
      </c>
      <c r="B273" s="66" t="str">
        <v>조안면 삼봉리</v>
      </c>
      <c r="C273" s="66" t="str">
        <v>다가구 매매</v>
      </c>
      <c r="D273" s="71">
        <v>0.6666666666666666</v>
      </c>
      <c r="E273" s="71">
        <v>0</v>
      </c>
      <c r="F273" s="70">
        <v>0</v>
      </c>
      <c r="G273" s="79">
        <v>0.046511627906976744</v>
      </c>
      <c r="H273" s="79">
        <v>0</v>
      </c>
      <c r="I273" s="83">
        <v>4.651162790697675</v>
      </c>
      <c r="J273" s="81">
        <v>91.66666666666666</v>
      </c>
      <c r="K273" s="66" t="str">
        <v>평균 하회</v>
      </c>
      <c r="L273" s="66" t="str">
        <v>비중 확대</v>
      </c>
    </row>
    <row r="274">
      <c r="A274" s="68">
        <v>29</v>
      </c>
      <c r="B274" s="66" t="str">
        <v>조안면 삼봉리</v>
      </c>
      <c r="C274" s="66" t="str">
        <v>다세대 전월세</v>
      </c>
      <c r="D274" s="71">
        <v>0</v>
      </c>
      <c r="E274" s="71">
        <v>0.3333333333333333</v>
      </c>
      <c r="F274" s="84">
        <v>-1</v>
      </c>
      <c r="G274" s="79">
        <v>0</v>
      </c>
      <c r="H274" s="79">
        <v>0.1</v>
      </c>
      <c r="I274" s="80">
        <v>-10</v>
      </c>
      <c r="J274" s="81">
        <v>0</v>
      </c>
      <c r="K274" s="66" t="str">
        <v>저수준</v>
      </c>
      <c r="L274" s="66" t="str">
        <v>거래·비중 동반 둔화</v>
      </c>
    </row>
    <row r="275">
      <c r="A275" s="68">
        <v>29</v>
      </c>
      <c r="B275" s="66" t="str">
        <v>조안면 삼봉리</v>
      </c>
      <c r="C275" s="66" t="str">
        <v>상가</v>
      </c>
      <c r="D275" s="71">
        <v>0</v>
      </c>
      <c r="E275" s="71">
        <v>0.3333333333333333</v>
      </c>
      <c r="F275" s="84">
        <v>-1</v>
      </c>
      <c r="G275" s="79">
        <v>0</v>
      </c>
      <c r="H275" s="79">
        <v>0.1</v>
      </c>
      <c r="I275" s="80">
        <v>-10</v>
      </c>
      <c r="J275" s="81">
        <v>0</v>
      </c>
      <c r="K275" s="66" t="str">
        <v>저수준</v>
      </c>
      <c r="L275" s="66" t="str">
        <v>거래·비중 동반 둔화</v>
      </c>
    </row>
    <row r="276">
      <c r="A276" s="68">
        <v>29</v>
      </c>
      <c r="B276" s="66" t="str">
        <v>조안면 삼봉리</v>
      </c>
      <c r="C276" s="66" t="str">
        <v>공장창고</v>
      </c>
      <c r="D276" s="71">
        <v>0</v>
      </c>
      <c r="E276" s="71">
        <v>0.3333333333333333</v>
      </c>
      <c r="F276" s="84">
        <v>-1</v>
      </c>
      <c r="G276" s="79">
        <v>0</v>
      </c>
      <c r="H276" s="79">
        <v>0.1</v>
      </c>
      <c r="I276" s="80">
        <v>-10</v>
      </c>
      <c r="J276" s="81">
        <v>0</v>
      </c>
      <c r="K276" s="66" t="str">
        <v>저수준</v>
      </c>
      <c r="L276" s="66" t="str">
        <v>거래·비중 동반 둔화</v>
      </c>
    </row>
    <row r="277">
      <c r="A277" s="68">
        <v>30</v>
      </c>
      <c r="B277" s="66" t="str">
        <v>진접읍 진벌리</v>
      </c>
      <c r="C277" s="66" t="str">
        <v>아파트 전월세</v>
      </c>
      <c r="D277" s="71">
        <v>3.6666666666666665</v>
      </c>
      <c r="E277" s="71">
        <v>2.6666666666666665</v>
      </c>
      <c r="F277" s="78">
        <v>0.375</v>
      </c>
      <c r="G277" s="79">
        <v>0.3333333333333333</v>
      </c>
      <c r="H277" s="79">
        <v>0.3333333333333333</v>
      </c>
      <c r="I277" s="86">
        <v>0</v>
      </c>
      <c r="J277" s="81">
        <v>115.23809523809523</v>
      </c>
      <c r="K277" s="66" t="str">
        <v>고수준</v>
      </c>
      <c r="L277" s="66" t="str">
        <v>거래 증가</v>
      </c>
    </row>
    <row r="278">
      <c r="A278" s="68">
        <v>30</v>
      </c>
      <c r="B278" s="66" t="str">
        <v>진접읍 진벌리</v>
      </c>
      <c r="C278" s="66" t="str">
        <v>토지</v>
      </c>
      <c r="D278" s="71">
        <v>3.3333333333333335</v>
      </c>
      <c r="E278" s="71">
        <v>1.3333333333333333</v>
      </c>
      <c r="F278" s="78">
        <v>1.5</v>
      </c>
      <c r="G278" s="79">
        <v>0.30303030303030304</v>
      </c>
      <c r="H278" s="79">
        <v>0.16666666666666666</v>
      </c>
      <c r="I278" s="83">
        <v>13.636363636363638</v>
      </c>
      <c r="J278" s="81">
        <v>159.4202898550725</v>
      </c>
      <c r="K278" s="66" t="str">
        <v>고수준</v>
      </c>
      <c r="L278" s="66" t="str">
        <v>거래·비중 동반 확대</v>
      </c>
    </row>
    <row r="279">
      <c r="A279" s="68">
        <v>30</v>
      </c>
      <c r="B279" s="66" t="str">
        <v>진접읍 진벌리</v>
      </c>
      <c r="C279" s="66" t="str">
        <v>아파트 매매</v>
      </c>
      <c r="D279" s="71">
        <v>2</v>
      </c>
      <c r="E279" s="71">
        <v>1.6666666666666667</v>
      </c>
      <c r="F279" s="78">
        <v>0.19999999999999996</v>
      </c>
      <c r="G279" s="79">
        <v>0.18181818181818182</v>
      </c>
      <c r="H279" s="79">
        <v>0.20833333333333334</v>
      </c>
      <c r="I279" s="80">
        <v>-2.651515151515152</v>
      </c>
      <c r="J279" s="81">
        <v>91.66666666666667</v>
      </c>
      <c r="K279" s="66" t="str">
        <v>평균 하회</v>
      </c>
      <c r="L279" s="66" t="str">
        <v>거래 증가·비중 약화</v>
      </c>
    </row>
    <row r="280">
      <c r="A280" s="68">
        <v>30</v>
      </c>
      <c r="B280" s="66" t="str">
        <v>진접읍 진벌리</v>
      </c>
      <c r="C280" s="66" t="str">
        <v>다가구 전월세</v>
      </c>
      <c r="D280" s="71">
        <v>1.6666666666666667</v>
      </c>
      <c r="E280" s="71">
        <v>1</v>
      </c>
      <c r="F280" s="78">
        <v>0.6666666666666667</v>
      </c>
      <c r="G280" s="79">
        <v>0.15151515151515152</v>
      </c>
      <c r="H280" s="79">
        <v>0.125</v>
      </c>
      <c r="I280" s="83">
        <v>2.651515151515152</v>
      </c>
      <c r="J280" s="81">
        <v>141.02564102564102</v>
      </c>
      <c r="K280" s="66" t="str">
        <v>고수준</v>
      </c>
      <c r="L280" s="66" t="str">
        <v>거래·비중 동반 확대</v>
      </c>
    </row>
    <row r="281">
      <c r="A281" s="68">
        <v>30</v>
      </c>
      <c r="B281" s="66" t="str">
        <v>진접읍 진벌리</v>
      </c>
      <c r="C281" s="66" t="str">
        <v>다가구 매매</v>
      </c>
      <c r="D281" s="71">
        <v>0.3333333333333333</v>
      </c>
      <c r="E281" s="71">
        <v>0</v>
      </c>
      <c r="F281" s="70">
        <v>0</v>
      </c>
      <c r="G281" s="79">
        <v>0.030303030303030304</v>
      </c>
      <c r="H281" s="79">
        <v>0</v>
      </c>
      <c r="I281" s="83">
        <v>3.0303030303030303</v>
      </c>
      <c r="J281" s="81">
        <v>366.66666666666663</v>
      </c>
      <c r="K281" s="66" t="str">
        <v>고수준</v>
      </c>
      <c r="L281" s="66" t="str">
        <v>비중 확대</v>
      </c>
    </row>
    <row r="282">
      <c r="A282" s="68">
        <v>30</v>
      </c>
      <c r="B282" s="66" t="str">
        <v>진접읍 진벌리</v>
      </c>
      <c r="C282" s="66" t="str">
        <v>상가</v>
      </c>
      <c r="D282" s="71">
        <v>0</v>
      </c>
      <c r="E282" s="71">
        <v>0.3333333333333333</v>
      </c>
      <c r="F282" s="84">
        <v>-1</v>
      </c>
      <c r="G282" s="79">
        <v>0</v>
      </c>
      <c r="H282" s="79">
        <v>0.041666666666666664</v>
      </c>
      <c r="I282" s="80">
        <v>-4.166666666666666</v>
      </c>
      <c r="J282" s="81">
        <v>0</v>
      </c>
      <c r="K282" s="66" t="str">
        <v>저수준</v>
      </c>
      <c r="L282" s="66" t="str">
        <v>거래·비중 동반 둔화</v>
      </c>
    </row>
    <row r="283">
      <c r="A283" s="68">
        <v>30</v>
      </c>
      <c r="B283" s="66" t="str">
        <v>진접읍 진벌리</v>
      </c>
      <c r="C283" s="66" t="str">
        <v>다세대 전월세</v>
      </c>
      <c r="D283" s="71">
        <v>0</v>
      </c>
      <c r="E283" s="71">
        <v>0.6666666666666666</v>
      </c>
      <c r="F283" s="84">
        <v>-1</v>
      </c>
      <c r="G283" s="79">
        <v>0</v>
      </c>
      <c r="H283" s="79">
        <v>0.08333333333333333</v>
      </c>
      <c r="I283" s="80">
        <v>-8.333333333333332</v>
      </c>
      <c r="J283" s="81">
        <v>0</v>
      </c>
      <c r="K283" s="66" t="str">
        <v>저수준</v>
      </c>
      <c r="L283" s="66" t="str">
        <v>거래·비중 동반 둔화</v>
      </c>
    </row>
    <row r="284">
      <c r="A284" s="68">
        <v>30</v>
      </c>
      <c r="B284" s="66" t="str">
        <v>진접읍 진벌리</v>
      </c>
      <c r="C284" s="66" t="str">
        <v>다세대 매매</v>
      </c>
      <c r="D284" s="71">
        <v>0</v>
      </c>
      <c r="E284" s="71">
        <v>0</v>
      </c>
      <c r="F284" s="70">
        <v>0</v>
      </c>
      <c r="G284" s="79">
        <v>0</v>
      </c>
      <c r="H284" s="79">
        <v>0</v>
      </c>
      <c r="I284" s="86">
        <v>0</v>
      </c>
      <c r="J284" s="81">
        <v>0</v>
      </c>
      <c r="K284" s="66" t="str">
        <v>저수준</v>
      </c>
      <c r="L284" s="66" t="str">
        <v>보합·혼조</v>
      </c>
    </row>
    <row r="285">
      <c r="A285" s="68">
        <v>30</v>
      </c>
      <c r="B285" s="66" t="str">
        <v>진접읍 진벌리</v>
      </c>
      <c r="C285" s="66" t="str">
        <v>공장창고</v>
      </c>
      <c r="D285" s="71">
        <v>0</v>
      </c>
      <c r="E285" s="71">
        <v>0.3333333333333333</v>
      </c>
      <c r="F285" s="84">
        <v>-1</v>
      </c>
      <c r="G285" s="79">
        <v>0</v>
      </c>
      <c r="H285" s="79">
        <v>0.041666666666666664</v>
      </c>
      <c r="I285" s="80">
        <v>-4.166666666666666</v>
      </c>
      <c r="J285" s="81">
        <v>0</v>
      </c>
      <c r="K285" s="66" t="str">
        <v>저수준</v>
      </c>
      <c r="L285" s="66" t="str">
        <v>거래·비중 동반 둔화</v>
      </c>
    </row>
    <row r="286">
      <c r="A286" s="68">
        <v>31</v>
      </c>
      <c r="B286" s="66" t="str">
        <v>일패동</v>
      </c>
      <c r="C286" s="66" t="str">
        <v>토지</v>
      </c>
      <c r="D286" s="71">
        <v>7.333333333333333</v>
      </c>
      <c r="E286" s="71">
        <v>21</v>
      </c>
      <c r="F286" s="84">
        <v>-0.6507936507936508</v>
      </c>
      <c r="G286" s="79">
        <v>0.8148148148148148</v>
      </c>
      <c r="H286" s="79">
        <v>0.9402985074626866</v>
      </c>
      <c r="I286" s="80">
        <v>-12.548369264787185</v>
      </c>
      <c r="J286" s="81">
        <v>61.577608142493645</v>
      </c>
      <c r="K286" s="66" t="str">
        <v>저수준</v>
      </c>
      <c r="L286" s="66" t="str">
        <v>거래·비중 동반 둔화</v>
      </c>
    </row>
    <row r="287">
      <c r="A287" s="68">
        <v>31</v>
      </c>
      <c r="B287" s="66" t="str">
        <v>일패동</v>
      </c>
      <c r="C287" s="66" t="str">
        <v>다가구 전월세</v>
      </c>
      <c r="D287" s="71">
        <v>1.3333333333333333</v>
      </c>
      <c r="E287" s="71">
        <v>1</v>
      </c>
      <c r="F287" s="78">
        <v>0.33333333333333326</v>
      </c>
      <c r="G287" s="79">
        <v>0.14814814814814814</v>
      </c>
      <c r="H287" s="79">
        <v>0.04477611940298507</v>
      </c>
      <c r="I287" s="83">
        <v>10.337202874516308</v>
      </c>
      <c r="J287" s="81">
        <v>91.66666666666666</v>
      </c>
      <c r="K287" s="66" t="str">
        <v>평균 하회</v>
      </c>
      <c r="L287" s="66" t="str">
        <v>거래·비중 동반 확대</v>
      </c>
    </row>
    <row r="288">
      <c r="A288" s="68">
        <v>31</v>
      </c>
      <c r="B288" s="66" t="str">
        <v>일패동</v>
      </c>
      <c r="C288" s="66" t="str">
        <v>다가구 매매</v>
      </c>
      <c r="D288" s="71">
        <v>0.3333333333333333</v>
      </c>
      <c r="E288" s="71">
        <v>0</v>
      </c>
      <c r="F288" s="70">
        <v>0</v>
      </c>
      <c r="G288" s="79">
        <v>0.037037037037037035</v>
      </c>
      <c r="H288" s="79">
        <v>0</v>
      </c>
      <c r="I288" s="83">
        <v>3.7037037037037033</v>
      </c>
      <c r="J288" s="81">
        <v>183.33333333333331</v>
      </c>
      <c r="K288" s="66" t="str">
        <v>고수준</v>
      </c>
      <c r="L288" s="66" t="str">
        <v>비중 확대</v>
      </c>
    </row>
    <row r="289">
      <c r="A289" s="68">
        <v>31</v>
      </c>
      <c r="B289" s="66" t="str">
        <v>일패동</v>
      </c>
      <c r="C289" s="66" t="str">
        <v>공장창고</v>
      </c>
      <c r="D289" s="71">
        <v>0</v>
      </c>
      <c r="E289" s="71">
        <v>0.3333333333333333</v>
      </c>
      <c r="F289" s="84">
        <v>-1</v>
      </c>
      <c r="G289" s="79">
        <v>0</v>
      </c>
      <c r="H289" s="79">
        <v>0.014925373134328358</v>
      </c>
      <c r="I289" s="80">
        <v>-1.4925373134328357</v>
      </c>
      <c r="J289" s="81">
        <v>0</v>
      </c>
      <c r="K289" s="66" t="str">
        <v>저수준</v>
      </c>
      <c r="L289" s="66" t="str">
        <v>거래·비중 동반 둔화</v>
      </c>
    </row>
    <row r="290">
      <c r="A290" s="68">
        <v>32</v>
      </c>
      <c r="B290" s="66" t="str">
        <v>수동면 운수리</v>
      </c>
      <c r="C290" s="66" t="str">
        <v>다세대 전월세</v>
      </c>
      <c r="D290" s="71">
        <v>4.333333333333333</v>
      </c>
      <c r="E290" s="71">
        <v>3</v>
      </c>
      <c r="F290" s="78">
        <v>0.4444444444444444</v>
      </c>
      <c r="G290" s="79">
        <v>0.52</v>
      </c>
      <c r="H290" s="79">
        <v>0.5</v>
      </c>
      <c r="I290" s="83">
        <v>2.0000000000000018</v>
      </c>
      <c r="J290" s="81">
        <v>207.2463768115942</v>
      </c>
      <c r="K290" s="66" t="str">
        <v>고수준</v>
      </c>
      <c r="L290" s="66" t="str">
        <v>거래·비중 동반 확대</v>
      </c>
    </row>
    <row r="291">
      <c r="A291" s="68">
        <v>32</v>
      </c>
      <c r="B291" s="66" t="str">
        <v>수동면 운수리</v>
      </c>
      <c r="C291" s="66" t="str">
        <v>다세대 매매</v>
      </c>
      <c r="D291" s="71">
        <v>1.6666666666666667</v>
      </c>
      <c r="E291" s="71">
        <v>0.6666666666666666</v>
      </c>
      <c r="F291" s="78">
        <v>1.5</v>
      </c>
      <c r="G291" s="79">
        <v>0.2</v>
      </c>
      <c r="H291" s="79">
        <v>0.1111111111111111</v>
      </c>
      <c r="I291" s="83">
        <v>8.888888888888891</v>
      </c>
      <c r="J291" s="81">
        <v>183.33333333333334</v>
      </c>
      <c r="K291" s="66" t="str">
        <v>고수준</v>
      </c>
      <c r="L291" s="66" t="str">
        <v>거래·비중 동반 확대</v>
      </c>
    </row>
    <row r="292">
      <c r="A292" s="68">
        <v>32</v>
      </c>
      <c r="B292" s="66" t="str">
        <v>수동면 운수리</v>
      </c>
      <c r="C292" s="66" t="str">
        <v>다가구 전월세</v>
      </c>
      <c r="D292" s="71">
        <v>1.3333333333333333</v>
      </c>
      <c r="E292" s="71">
        <v>0.6666666666666666</v>
      </c>
      <c r="F292" s="78">
        <v>1</v>
      </c>
      <c r="G292" s="79">
        <v>0.16</v>
      </c>
      <c r="H292" s="79">
        <v>0.1111111111111111</v>
      </c>
      <c r="I292" s="83">
        <v>4.88888888888889</v>
      </c>
      <c r="J292" s="81">
        <v>122.22222222222223</v>
      </c>
      <c r="K292" s="66" t="str">
        <v>고수준</v>
      </c>
      <c r="L292" s="66" t="str">
        <v>거래·비중 동반 확대</v>
      </c>
    </row>
    <row r="293">
      <c r="A293" s="68">
        <v>32</v>
      </c>
      <c r="B293" s="66" t="str">
        <v>수동면 운수리</v>
      </c>
      <c r="C293" s="66" t="str">
        <v>토지</v>
      </c>
      <c r="D293" s="71">
        <v>1</v>
      </c>
      <c r="E293" s="71">
        <v>1.6666666666666667</v>
      </c>
      <c r="F293" s="84">
        <v>-0.4</v>
      </c>
      <c r="G293" s="79">
        <v>0.12</v>
      </c>
      <c r="H293" s="79">
        <v>0.2777777777777778</v>
      </c>
      <c r="I293" s="80">
        <v>-15.777777777777779</v>
      </c>
      <c r="J293" s="81">
        <v>40.74074074074074</v>
      </c>
      <c r="K293" s="66" t="str">
        <v>저수준</v>
      </c>
      <c r="L293" s="66" t="str">
        <v>거래·비중 동반 둔화</v>
      </c>
    </row>
    <row r="294">
      <c r="A294" s="68">
        <v>32</v>
      </c>
      <c r="B294" s="66" t="str">
        <v>수동면 운수리</v>
      </c>
      <c r="C294" s="66" t="str">
        <v>상가</v>
      </c>
      <c r="D294" s="71">
        <v>0</v>
      </c>
      <c r="E294" s="71">
        <v>0</v>
      </c>
      <c r="F294" s="70">
        <v>0</v>
      </c>
      <c r="G294" s="79">
        <v>0</v>
      </c>
      <c r="H294" s="79">
        <v>0</v>
      </c>
      <c r="I294" s="86">
        <v>0</v>
      </c>
      <c r="J294" s="81">
        <v>0</v>
      </c>
      <c r="K294" s="66" t="str">
        <v>저수준</v>
      </c>
      <c r="L294" s="66" t="str">
        <v>보합·혼조</v>
      </c>
    </row>
    <row r="295">
      <c r="A295" s="68">
        <v>33</v>
      </c>
      <c r="B295" s="66" t="str">
        <v>수동면 송천리</v>
      </c>
      <c r="C295" s="66" t="str">
        <v>토지</v>
      </c>
      <c r="D295" s="71">
        <v>6</v>
      </c>
      <c r="E295" s="71">
        <v>9</v>
      </c>
      <c r="F295" s="84">
        <v>-0.33333333333333337</v>
      </c>
      <c r="G295" s="79">
        <v>0.72</v>
      </c>
      <c r="H295" s="79">
        <v>0.9</v>
      </c>
      <c r="I295" s="80">
        <v>-18.000000000000004</v>
      </c>
      <c r="J295" s="81">
        <v>101.53846153846153</v>
      </c>
      <c r="K295" s="66" t="str">
        <v>평균권</v>
      </c>
      <c r="L295" s="66" t="str">
        <v>거래·비중 동반 둔화</v>
      </c>
    </row>
    <row r="296">
      <c r="A296" s="68">
        <v>33</v>
      </c>
      <c r="B296" s="66" t="str">
        <v>수동면 송천리</v>
      </c>
      <c r="C296" s="66" t="str">
        <v>다가구 전월세</v>
      </c>
      <c r="D296" s="71">
        <v>1.6666666666666667</v>
      </c>
      <c r="E296" s="71">
        <v>1</v>
      </c>
      <c r="F296" s="78">
        <v>0.6666666666666667</v>
      </c>
      <c r="G296" s="79">
        <v>0.2</v>
      </c>
      <c r="H296" s="79">
        <v>0.1</v>
      </c>
      <c r="I296" s="83">
        <v>10</v>
      </c>
      <c r="J296" s="81">
        <v>96.49122807017544</v>
      </c>
      <c r="K296" s="66" t="str">
        <v>평균권</v>
      </c>
      <c r="L296" s="66" t="str">
        <v>거래·비중 동반 확대</v>
      </c>
    </row>
    <row r="297">
      <c r="A297" s="68">
        <v>33</v>
      </c>
      <c r="B297" s="66" t="str">
        <v>수동면 송천리</v>
      </c>
      <c r="C297" s="66" t="str">
        <v>다가구 매매</v>
      </c>
      <c r="D297" s="71">
        <v>0.3333333333333333</v>
      </c>
      <c r="E297" s="71">
        <v>0</v>
      </c>
      <c r="F297" s="70">
        <v>0</v>
      </c>
      <c r="G297" s="79">
        <v>0.04</v>
      </c>
      <c r="H297" s="79">
        <v>0</v>
      </c>
      <c r="I297" s="83">
        <v>4</v>
      </c>
      <c r="J297" s="81">
        <v>183.33333333333331</v>
      </c>
      <c r="K297" s="66" t="str">
        <v>고수준</v>
      </c>
      <c r="L297" s="66" t="str">
        <v>비중 확대</v>
      </c>
    </row>
    <row r="298">
      <c r="A298" s="68">
        <v>33</v>
      </c>
      <c r="B298" s="66" t="str">
        <v>수동면 송천리</v>
      </c>
      <c r="C298" s="66" t="str">
        <v>다세대 전월세</v>
      </c>
      <c r="D298" s="71">
        <v>0.3333333333333333</v>
      </c>
      <c r="E298" s="71">
        <v>0</v>
      </c>
      <c r="F298" s="70">
        <v>0</v>
      </c>
      <c r="G298" s="79">
        <v>0.04</v>
      </c>
      <c r="H298" s="79">
        <v>0</v>
      </c>
      <c r="I298" s="83">
        <v>4</v>
      </c>
      <c r="J298" s="81">
        <v>366.66666666666663</v>
      </c>
      <c r="K298" s="66" t="str">
        <v>고수준</v>
      </c>
      <c r="L298" s="66" t="str">
        <v>비중 확대</v>
      </c>
    </row>
    <row r="299">
      <c r="A299" s="68">
        <v>33</v>
      </c>
      <c r="B299" s="66" t="str">
        <v>수동면 송천리</v>
      </c>
      <c r="C299" s="66" t="str">
        <v>상가</v>
      </c>
      <c r="D299" s="71">
        <v>0</v>
      </c>
      <c r="E299" s="71">
        <v>0</v>
      </c>
      <c r="F299" s="70">
        <v>0</v>
      </c>
      <c r="G299" s="79">
        <v>0</v>
      </c>
      <c r="H299" s="79">
        <v>0</v>
      </c>
      <c r="I299" s="86">
        <v>0</v>
      </c>
      <c r="J299" s="81">
        <v>0</v>
      </c>
      <c r="K299" s="66" t="str">
        <v>저수준</v>
      </c>
      <c r="L299" s="66" t="str">
        <v>보합·혼조</v>
      </c>
    </row>
    <row r="300">
      <c r="A300" s="68">
        <v>34</v>
      </c>
      <c r="B300" s="66" t="str">
        <v>진건읍 송능리</v>
      </c>
      <c r="C300" s="66" t="str">
        <v>토지</v>
      </c>
      <c r="D300" s="71">
        <v>2.6666666666666665</v>
      </c>
      <c r="E300" s="71">
        <v>2</v>
      </c>
      <c r="F300" s="78">
        <v>0.33333333333333326</v>
      </c>
      <c r="G300" s="79">
        <v>0.42105263157894735</v>
      </c>
      <c r="H300" s="79">
        <v>0.2857142857142857</v>
      </c>
      <c r="I300" s="83">
        <v>13.533834586466165</v>
      </c>
      <c r="J300" s="81">
        <v>86.27450980392156</v>
      </c>
      <c r="K300" s="66" t="str">
        <v>평균 하회</v>
      </c>
      <c r="L300" s="66" t="str">
        <v>거래·비중 동반 확대</v>
      </c>
    </row>
    <row r="301">
      <c r="A301" s="68">
        <v>34</v>
      </c>
      <c r="B301" s="66" t="str">
        <v>진건읍 송능리</v>
      </c>
      <c r="C301" s="66" t="str">
        <v>다세대 전월세</v>
      </c>
      <c r="D301" s="71">
        <v>1.6666666666666667</v>
      </c>
      <c r="E301" s="71">
        <v>2.3333333333333335</v>
      </c>
      <c r="F301" s="84">
        <v>-0.2857142857142857</v>
      </c>
      <c r="G301" s="79">
        <v>0.2631578947368421</v>
      </c>
      <c r="H301" s="79">
        <v>0.3333333333333333</v>
      </c>
      <c r="I301" s="80">
        <v>-7.017543859649122</v>
      </c>
      <c r="J301" s="81">
        <v>87.3015873015873</v>
      </c>
      <c r="K301" s="66" t="str">
        <v>평균 하회</v>
      </c>
      <c r="L301" s="66" t="str">
        <v>거래·비중 동반 둔화</v>
      </c>
    </row>
    <row r="302">
      <c r="A302" s="68">
        <v>34</v>
      </c>
      <c r="B302" s="66" t="str">
        <v>진건읍 송능리</v>
      </c>
      <c r="C302" s="66" t="str">
        <v>다세대 매매</v>
      </c>
      <c r="D302" s="71">
        <v>1</v>
      </c>
      <c r="E302" s="71">
        <v>2</v>
      </c>
      <c r="F302" s="84">
        <v>-0.5</v>
      </c>
      <c r="G302" s="79">
        <v>0.15789473684210525</v>
      </c>
      <c r="H302" s="79">
        <v>0.2857142857142857</v>
      </c>
      <c r="I302" s="80">
        <v>-12.781954887218044</v>
      </c>
      <c r="J302" s="81">
        <v>84.61538461538461</v>
      </c>
      <c r="K302" s="66" t="str">
        <v>저수준</v>
      </c>
      <c r="L302" s="66" t="str">
        <v>거래·비중 동반 둔화</v>
      </c>
    </row>
    <row r="303">
      <c r="A303" s="68">
        <v>34</v>
      </c>
      <c r="B303" s="66" t="str">
        <v>진건읍 송능리</v>
      </c>
      <c r="C303" s="66" t="str">
        <v>다가구 전월세</v>
      </c>
      <c r="D303" s="71">
        <v>0.6666666666666666</v>
      </c>
      <c r="E303" s="71">
        <v>0</v>
      </c>
      <c r="F303" s="70">
        <v>0</v>
      </c>
      <c r="G303" s="79">
        <v>0.10526315789473684</v>
      </c>
      <c r="H303" s="79">
        <v>0</v>
      </c>
      <c r="I303" s="83">
        <v>10.526315789473683</v>
      </c>
      <c r="J303" s="81">
        <v>122.22222222222223</v>
      </c>
      <c r="K303" s="66" t="str">
        <v>고수준</v>
      </c>
      <c r="L303" s="66" t="str">
        <v>비중 확대</v>
      </c>
    </row>
    <row r="304">
      <c r="A304" s="68">
        <v>34</v>
      </c>
      <c r="B304" s="66" t="str">
        <v>진건읍 송능리</v>
      </c>
      <c r="C304" s="66" t="str">
        <v>공장창고</v>
      </c>
      <c r="D304" s="71">
        <v>0.3333333333333333</v>
      </c>
      <c r="E304" s="71">
        <v>0</v>
      </c>
      <c r="F304" s="70">
        <v>0</v>
      </c>
      <c r="G304" s="79">
        <v>0.05263157894736842</v>
      </c>
      <c r="H304" s="79">
        <v>0</v>
      </c>
      <c r="I304" s="83">
        <v>5.263157894736842</v>
      </c>
      <c r="J304" s="81">
        <v>183.33333333333331</v>
      </c>
      <c r="K304" s="66" t="str">
        <v>고수준</v>
      </c>
      <c r="L304" s="66" t="str">
        <v>비중 확대</v>
      </c>
    </row>
    <row r="305">
      <c r="A305" s="68">
        <v>34</v>
      </c>
      <c r="B305" s="66" t="str">
        <v>진건읍 송능리</v>
      </c>
      <c r="C305" s="66" t="str">
        <v>상가</v>
      </c>
      <c r="D305" s="71">
        <v>0</v>
      </c>
      <c r="E305" s="71">
        <v>0.3333333333333333</v>
      </c>
      <c r="F305" s="84">
        <v>-1</v>
      </c>
      <c r="G305" s="79">
        <v>0</v>
      </c>
      <c r="H305" s="79">
        <v>0.047619047619047616</v>
      </c>
      <c r="I305" s="80">
        <v>-4.761904761904762</v>
      </c>
      <c r="J305" s="81">
        <v>0</v>
      </c>
      <c r="K305" s="66" t="str">
        <v>저수준</v>
      </c>
      <c r="L305" s="66" t="str">
        <v>거래·비중 동반 둔화</v>
      </c>
    </row>
    <row r="306">
      <c r="A306" s="68">
        <v>34</v>
      </c>
      <c r="B306" s="66" t="str">
        <v>진건읍 송능리</v>
      </c>
      <c r="C306" s="66" t="str">
        <v>다가구 매매</v>
      </c>
      <c r="D306" s="71">
        <v>0</v>
      </c>
      <c r="E306" s="71">
        <v>0.3333333333333333</v>
      </c>
      <c r="F306" s="84">
        <v>-1</v>
      </c>
      <c r="G306" s="79">
        <v>0</v>
      </c>
      <c r="H306" s="79">
        <v>0.047619047619047616</v>
      </c>
      <c r="I306" s="80">
        <v>-4.761904761904762</v>
      </c>
      <c r="J306" s="81">
        <v>0</v>
      </c>
      <c r="K306" s="66" t="str">
        <v>저수준</v>
      </c>
      <c r="L306" s="66" t="str">
        <v>거래·비중 동반 둔화</v>
      </c>
    </row>
    <row r="307">
      <c r="A307" s="68">
        <v>35</v>
      </c>
      <c r="B307" s="66" t="str">
        <v>와부읍 월문리</v>
      </c>
      <c r="C307" s="66" t="str">
        <v>토지</v>
      </c>
      <c r="D307" s="71">
        <v>3.6666666666666665</v>
      </c>
      <c r="E307" s="71">
        <v>5.333333333333333</v>
      </c>
      <c r="F307" s="84">
        <v>-0.3125</v>
      </c>
      <c r="G307" s="79">
        <v>0.5789473684210527</v>
      </c>
      <c r="H307" s="79">
        <v>0.8</v>
      </c>
      <c r="I307" s="80">
        <v>-22.10526315789474</v>
      </c>
      <c r="J307" s="81">
        <v>62.05128205128205</v>
      </c>
      <c r="K307" s="66" t="str">
        <v>저수준</v>
      </c>
      <c r="L307" s="66" t="str">
        <v>거래·비중 동반 둔화</v>
      </c>
    </row>
    <row r="308">
      <c r="A308" s="68">
        <v>35</v>
      </c>
      <c r="B308" s="66" t="str">
        <v>와부읍 월문리</v>
      </c>
      <c r="C308" s="66" t="str">
        <v>다가구 전월세</v>
      </c>
      <c r="D308" s="71">
        <v>2</v>
      </c>
      <c r="E308" s="71">
        <v>0.3333333333333333</v>
      </c>
      <c r="F308" s="78">
        <v>5</v>
      </c>
      <c r="G308" s="79">
        <v>0.3157894736842105</v>
      </c>
      <c r="H308" s="79">
        <v>0.05</v>
      </c>
      <c r="I308" s="83">
        <v>26.57894736842105</v>
      </c>
      <c r="J308" s="81">
        <v>200</v>
      </c>
      <c r="K308" s="66" t="str">
        <v>고수준</v>
      </c>
      <c r="L308" s="66" t="str">
        <v>거래·비중 동반 확대</v>
      </c>
    </row>
    <row r="309">
      <c r="A309" s="68">
        <v>35</v>
      </c>
      <c r="B309" s="66" t="str">
        <v>와부읍 월문리</v>
      </c>
      <c r="C309" s="66" t="str">
        <v>상가</v>
      </c>
      <c r="D309" s="71">
        <v>0.3333333333333333</v>
      </c>
      <c r="E309" s="71">
        <v>0.3333333333333333</v>
      </c>
      <c r="F309" s="70">
        <v>0</v>
      </c>
      <c r="G309" s="79">
        <v>0.05263157894736842</v>
      </c>
      <c r="H309" s="79">
        <v>0.05</v>
      </c>
      <c r="I309" s="83">
        <v>0.26315789473684154</v>
      </c>
      <c r="J309" s="81">
        <v>61.111111111111114</v>
      </c>
      <c r="K309" s="66" t="str">
        <v>저수준</v>
      </c>
      <c r="L309" s="66" t="str">
        <v>보합·혼조</v>
      </c>
    </row>
    <row r="310">
      <c r="A310" s="68">
        <v>35</v>
      </c>
      <c r="B310" s="66" t="str">
        <v>와부읍 월문리</v>
      </c>
      <c r="C310" s="66" t="str">
        <v>다가구 매매</v>
      </c>
      <c r="D310" s="71">
        <v>0.3333333333333333</v>
      </c>
      <c r="E310" s="71">
        <v>0.6666666666666666</v>
      </c>
      <c r="F310" s="84">
        <v>-0.5</v>
      </c>
      <c r="G310" s="79">
        <v>0.05263157894736842</v>
      </c>
      <c r="H310" s="79">
        <v>0.1</v>
      </c>
      <c r="I310" s="80">
        <v>-4.736842105263158</v>
      </c>
      <c r="J310" s="81">
        <v>52.38095238095239</v>
      </c>
      <c r="K310" s="66" t="str">
        <v>저수준</v>
      </c>
      <c r="L310" s="66" t="str">
        <v>거래·비중 동반 둔화</v>
      </c>
    </row>
    <row r="311">
      <c r="A311" s="68">
        <v>35</v>
      </c>
      <c r="B311" s="66" t="str">
        <v>와부읍 월문리</v>
      </c>
      <c r="C311" s="66" t="str">
        <v>공장창고</v>
      </c>
      <c r="D311" s="71">
        <v>0</v>
      </c>
      <c r="E311" s="71">
        <v>0</v>
      </c>
      <c r="F311" s="70">
        <v>0</v>
      </c>
      <c r="G311" s="79">
        <v>0</v>
      </c>
      <c r="H311" s="79">
        <v>0</v>
      </c>
      <c r="I311" s="86">
        <v>0</v>
      </c>
      <c r="J311" s="81">
        <v>0</v>
      </c>
      <c r="K311" s="66" t="str">
        <v>저수준</v>
      </c>
      <c r="L311" s="66" t="str">
        <v>보합·혼조</v>
      </c>
    </row>
    <row r="312">
      <c r="A312" s="68">
        <v>36</v>
      </c>
      <c r="B312" s="66" t="str">
        <v>이패동</v>
      </c>
      <c r="C312" s="66" t="str">
        <v>토지</v>
      </c>
      <c r="D312" s="71">
        <v>5.333333333333333</v>
      </c>
      <c r="E312" s="71">
        <v>8</v>
      </c>
      <c r="F312" s="84">
        <v>-0.33333333333333337</v>
      </c>
      <c r="G312" s="79">
        <v>0.8421052631578947</v>
      </c>
      <c r="H312" s="79">
        <v>0.96</v>
      </c>
      <c r="I312" s="80">
        <v>-11.789473684210527</v>
      </c>
      <c r="J312" s="81">
        <v>54.32098765432099</v>
      </c>
      <c r="K312" s="66" t="str">
        <v>저수준</v>
      </c>
      <c r="L312" s="66" t="str">
        <v>거래·비중 동반 둔화</v>
      </c>
    </row>
    <row r="313">
      <c r="A313" s="68">
        <v>36</v>
      </c>
      <c r="B313" s="66" t="str">
        <v>이패동</v>
      </c>
      <c r="C313" s="66" t="str">
        <v>다가구 전월세</v>
      </c>
      <c r="D313" s="71">
        <v>0.6666666666666666</v>
      </c>
      <c r="E313" s="71">
        <v>0</v>
      </c>
      <c r="F313" s="70">
        <v>0</v>
      </c>
      <c r="G313" s="79">
        <v>0.10526315789473684</v>
      </c>
      <c r="H313" s="79">
        <v>0</v>
      </c>
      <c r="I313" s="83">
        <v>10.526315789473683</v>
      </c>
      <c r="J313" s="81">
        <v>244.44444444444446</v>
      </c>
      <c r="K313" s="66" t="str">
        <v>고수준</v>
      </c>
      <c r="L313" s="66" t="str">
        <v>비중 확대</v>
      </c>
    </row>
    <row r="314">
      <c r="A314" s="68">
        <v>36</v>
      </c>
      <c r="B314" s="66" t="str">
        <v>이패동</v>
      </c>
      <c r="C314" s="66" t="str">
        <v>공장창고</v>
      </c>
      <c r="D314" s="71">
        <v>0.3333333333333333</v>
      </c>
      <c r="E314" s="71">
        <v>0</v>
      </c>
      <c r="F314" s="70">
        <v>0</v>
      </c>
      <c r="G314" s="79">
        <v>0.05263157894736842</v>
      </c>
      <c r="H314" s="79">
        <v>0</v>
      </c>
      <c r="I314" s="83">
        <v>5.263157894736842</v>
      </c>
      <c r="J314" s="81">
        <v>366.66666666666663</v>
      </c>
      <c r="K314" s="66" t="str">
        <v>고수준</v>
      </c>
      <c r="L314" s="66" t="str">
        <v>비중 확대</v>
      </c>
    </row>
    <row r="315">
      <c r="A315" s="68">
        <v>36</v>
      </c>
      <c r="B315" s="66" t="str">
        <v>이패동</v>
      </c>
      <c r="C315" s="66" t="str">
        <v>상가</v>
      </c>
      <c r="D315" s="71">
        <v>0</v>
      </c>
      <c r="E315" s="71">
        <v>0.3333333333333333</v>
      </c>
      <c r="F315" s="84">
        <v>-1</v>
      </c>
      <c r="G315" s="79">
        <v>0</v>
      </c>
      <c r="H315" s="79">
        <v>0.04</v>
      </c>
      <c r="I315" s="80">
        <v>-4</v>
      </c>
      <c r="J315" s="81">
        <v>0</v>
      </c>
      <c r="K315" s="66" t="str">
        <v>저수준</v>
      </c>
      <c r="L315" s="66" t="str">
        <v>거래·비중 동반 둔화</v>
      </c>
    </row>
    <row r="316">
      <c r="A316" s="68">
        <v>37</v>
      </c>
      <c r="B316" s="66" t="str">
        <v>삼패동</v>
      </c>
      <c r="C316" s="66" t="str">
        <v>토지</v>
      </c>
      <c r="D316" s="71">
        <v>5.666666666666667</v>
      </c>
      <c r="E316" s="71">
        <v>4.666666666666667</v>
      </c>
      <c r="F316" s="78">
        <v>0.2142857142857142</v>
      </c>
      <c r="G316" s="79">
        <v>0.8947368421052632</v>
      </c>
      <c r="H316" s="79">
        <v>0.875</v>
      </c>
      <c r="I316" s="83">
        <v>1.9736842105263164</v>
      </c>
      <c r="J316" s="81">
        <v>127.2108843537415</v>
      </c>
      <c r="K316" s="66" t="str">
        <v>고수준</v>
      </c>
      <c r="L316" s="66" t="str">
        <v>거래·비중 동반 확대</v>
      </c>
    </row>
    <row r="317">
      <c r="A317" s="68">
        <v>37</v>
      </c>
      <c r="B317" s="66" t="str">
        <v>삼패동</v>
      </c>
      <c r="C317" s="66" t="str">
        <v>상가</v>
      </c>
      <c r="D317" s="71">
        <v>0.6666666666666666</v>
      </c>
      <c r="E317" s="71">
        <v>0</v>
      </c>
      <c r="F317" s="70">
        <v>0</v>
      </c>
      <c r="G317" s="79">
        <v>0.10526315789473684</v>
      </c>
      <c r="H317" s="79">
        <v>0</v>
      </c>
      <c r="I317" s="83">
        <v>10.526315789473683</v>
      </c>
      <c r="J317" s="81">
        <v>122.22222222222223</v>
      </c>
      <c r="K317" s="66" t="str">
        <v>고수준</v>
      </c>
      <c r="L317" s="66" t="str">
        <v>비중 확대</v>
      </c>
    </row>
    <row r="318">
      <c r="A318" s="68">
        <v>37</v>
      </c>
      <c r="B318" s="66" t="str">
        <v>삼패동</v>
      </c>
      <c r="C318" s="66" t="str">
        <v>다가구 전월세</v>
      </c>
      <c r="D318" s="71">
        <v>0</v>
      </c>
      <c r="E318" s="71">
        <v>0.6666666666666666</v>
      </c>
      <c r="F318" s="84">
        <v>-1</v>
      </c>
      <c r="G318" s="79">
        <v>0</v>
      </c>
      <c r="H318" s="79">
        <v>0.125</v>
      </c>
      <c r="I318" s="80">
        <v>-12.5</v>
      </c>
      <c r="J318" s="81">
        <v>0</v>
      </c>
      <c r="K318" s="66" t="str">
        <v>저수준</v>
      </c>
      <c r="L318" s="66" t="str">
        <v>거래·비중 동반 둔화</v>
      </c>
    </row>
    <row r="319">
      <c r="A319" s="68">
        <v>37</v>
      </c>
      <c r="B319" s="66" t="str">
        <v>삼패동</v>
      </c>
      <c r="C319" s="66" t="str">
        <v>공장창고</v>
      </c>
      <c r="D319" s="71">
        <v>0</v>
      </c>
      <c r="E319" s="71">
        <v>0</v>
      </c>
      <c r="F319" s="70">
        <v>0</v>
      </c>
      <c r="G319" s="79">
        <v>0</v>
      </c>
      <c r="H319" s="79">
        <v>0</v>
      </c>
      <c r="I319" s="86">
        <v>0</v>
      </c>
      <c r="J319" s="81">
        <v>0</v>
      </c>
      <c r="K319" s="66" t="str">
        <v>저수준</v>
      </c>
      <c r="L319" s="66" t="str">
        <v>보합·혼조</v>
      </c>
    </row>
    <row r="320">
      <c r="A320" s="68">
        <v>38</v>
      </c>
      <c r="B320" s="66" t="str">
        <v>수동면 외방리</v>
      </c>
      <c r="C320" s="66" t="str">
        <v>토지</v>
      </c>
      <c r="D320" s="71">
        <v>3.6666666666666665</v>
      </c>
      <c r="E320" s="71">
        <v>6</v>
      </c>
      <c r="F320" s="84">
        <v>-0.38888888888888884</v>
      </c>
      <c r="G320" s="79">
        <v>0.6111111111111112</v>
      </c>
      <c r="H320" s="79">
        <v>0.72</v>
      </c>
      <c r="I320" s="80">
        <v>-10.888888888888882</v>
      </c>
      <c r="J320" s="81">
        <v>57.61904761904761</v>
      </c>
      <c r="K320" s="66" t="str">
        <v>저수준</v>
      </c>
      <c r="L320" s="66" t="str">
        <v>거래·비중 동반 둔화</v>
      </c>
    </row>
    <row r="321">
      <c r="A321" s="68">
        <v>38</v>
      </c>
      <c r="B321" s="66" t="str">
        <v>수동면 외방리</v>
      </c>
      <c r="C321" s="66" t="str">
        <v>다가구 전월세</v>
      </c>
      <c r="D321" s="71">
        <v>1.6666666666666667</v>
      </c>
      <c r="E321" s="71">
        <v>1.3333333333333333</v>
      </c>
      <c r="F321" s="78">
        <v>0.25</v>
      </c>
      <c r="G321" s="79">
        <v>0.2777777777777778</v>
      </c>
      <c r="H321" s="79">
        <v>0.16</v>
      </c>
      <c r="I321" s="83">
        <v>11.777777777777779</v>
      </c>
      <c r="J321" s="81">
        <v>122.22222222222223</v>
      </c>
      <c r="K321" s="66" t="str">
        <v>고수준</v>
      </c>
      <c r="L321" s="66" t="str">
        <v>거래·비중 동반 확대</v>
      </c>
    </row>
    <row r="322">
      <c r="A322" s="68">
        <v>38</v>
      </c>
      <c r="B322" s="66" t="str">
        <v>수동면 외방리</v>
      </c>
      <c r="C322" s="66" t="str">
        <v>다가구 매매</v>
      </c>
      <c r="D322" s="71">
        <v>0.3333333333333333</v>
      </c>
      <c r="E322" s="71">
        <v>0.6666666666666666</v>
      </c>
      <c r="F322" s="84">
        <v>-0.5</v>
      </c>
      <c r="G322" s="79">
        <v>0.05555555555555555</v>
      </c>
      <c r="H322" s="79">
        <v>0.08</v>
      </c>
      <c r="I322" s="80">
        <v>-2.444444444444445</v>
      </c>
      <c r="J322" s="81">
        <v>61.111111111111114</v>
      </c>
      <c r="K322" s="66" t="str">
        <v>저수준</v>
      </c>
      <c r="L322" s="66" t="str">
        <v>거래·비중 동반 둔화</v>
      </c>
    </row>
    <row r="323">
      <c r="A323" s="68">
        <v>38</v>
      </c>
      <c r="B323" s="66" t="str">
        <v>수동면 외방리</v>
      </c>
      <c r="C323" s="66" t="str">
        <v>다세대 전월세</v>
      </c>
      <c r="D323" s="71">
        <v>0.3333333333333333</v>
      </c>
      <c r="E323" s="71">
        <v>0.3333333333333333</v>
      </c>
      <c r="F323" s="70">
        <v>0</v>
      </c>
      <c r="G323" s="79">
        <v>0.05555555555555555</v>
      </c>
      <c r="H323" s="79">
        <v>0.04</v>
      </c>
      <c r="I323" s="83">
        <v>1.5555555555555551</v>
      </c>
      <c r="J323" s="81">
        <v>122.22222222222223</v>
      </c>
      <c r="K323" s="66" t="str">
        <v>고수준</v>
      </c>
      <c r="L323" s="66" t="str">
        <v>비중 확대</v>
      </c>
    </row>
    <row r="324">
      <c r="A324" s="68">
        <v>38</v>
      </c>
      <c r="B324" s="66" t="str">
        <v>수동면 외방리</v>
      </c>
      <c r="C324" s="66" t="str">
        <v>상가</v>
      </c>
      <c r="D324" s="71">
        <v>0</v>
      </c>
      <c r="E324" s="71">
        <v>0</v>
      </c>
      <c r="F324" s="70">
        <v>0</v>
      </c>
      <c r="G324" s="79">
        <v>0</v>
      </c>
      <c r="H324" s="79">
        <v>0</v>
      </c>
      <c r="I324" s="86">
        <v>0</v>
      </c>
      <c r="J324" s="81">
        <v>0</v>
      </c>
      <c r="K324" s="66" t="str">
        <v>저수준</v>
      </c>
      <c r="L324" s="66" t="str">
        <v>보합·혼조</v>
      </c>
    </row>
    <row r="325">
      <c r="A325" s="68">
        <v>38</v>
      </c>
      <c r="B325" s="66" t="str">
        <v>수동면 외방리</v>
      </c>
      <c r="C325" s="66" t="str">
        <v>다세대 매매</v>
      </c>
      <c r="D325" s="71">
        <v>0</v>
      </c>
      <c r="E325" s="71">
        <v>0</v>
      </c>
      <c r="F325" s="70">
        <v>0</v>
      </c>
      <c r="G325" s="79">
        <v>0</v>
      </c>
      <c r="H325" s="79">
        <v>0</v>
      </c>
      <c r="I325" s="86">
        <v>0</v>
      </c>
      <c r="J325" s="81">
        <v>0</v>
      </c>
      <c r="K325" s="66" t="str">
        <v>저수준</v>
      </c>
      <c r="L325" s="66" t="str">
        <v>보합·혼조</v>
      </c>
    </row>
    <row r="326">
      <c r="A326" s="68">
        <v>39</v>
      </c>
      <c r="B326" s="66" t="str">
        <v>수동면 입석리</v>
      </c>
      <c r="C326" s="66" t="str">
        <v>토지</v>
      </c>
      <c r="D326" s="71">
        <v>2.6666666666666665</v>
      </c>
      <c r="E326" s="71">
        <v>5.333333333333333</v>
      </c>
      <c r="F326" s="84">
        <v>-0.5</v>
      </c>
      <c r="G326" s="79">
        <v>0.47058823529411764</v>
      </c>
      <c r="H326" s="79">
        <v>0.5517241379310345</v>
      </c>
      <c r="I326" s="80">
        <v>-8.113590263691684</v>
      </c>
      <c r="J326" s="81">
        <v>66.66666666666666</v>
      </c>
      <c r="K326" s="66" t="str">
        <v>저수준</v>
      </c>
      <c r="L326" s="66" t="str">
        <v>거래·비중 동반 둔화</v>
      </c>
    </row>
    <row r="327">
      <c r="A327" s="68">
        <v>39</v>
      </c>
      <c r="B327" s="66" t="str">
        <v>수동면 입석리</v>
      </c>
      <c r="C327" s="66" t="str">
        <v>다가구 전월세</v>
      </c>
      <c r="D327" s="71">
        <v>1.3333333333333333</v>
      </c>
      <c r="E327" s="71">
        <v>2.3333333333333335</v>
      </c>
      <c r="F327" s="84">
        <v>-0.4285714285714286</v>
      </c>
      <c r="G327" s="79">
        <v>0.23529411764705882</v>
      </c>
      <c r="H327" s="79">
        <v>0.2413793103448276</v>
      </c>
      <c r="I327" s="80">
        <v>-0.6085192697768776</v>
      </c>
      <c r="J327" s="81">
        <v>63.76811594202898</v>
      </c>
      <c r="K327" s="66" t="str">
        <v>저수준</v>
      </c>
      <c r="L327" s="66" t="str">
        <v>거래·비중 동반 둔화</v>
      </c>
    </row>
    <row r="328">
      <c r="A328" s="68">
        <v>39</v>
      </c>
      <c r="B328" s="66" t="str">
        <v>수동면 입석리</v>
      </c>
      <c r="C328" s="66" t="str">
        <v>다세대 전월세</v>
      </c>
      <c r="D328" s="71">
        <v>1</v>
      </c>
      <c r="E328" s="71">
        <v>0</v>
      </c>
      <c r="F328" s="70">
        <v>0</v>
      </c>
      <c r="G328" s="79">
        <v>0.17647058823529413</v>
      </c>
      <c r="H328" s="79">
        <v>0</v>
      </c>
      <c r="I328" s="83">
        <v>17.647058823529413</v>
      </c>
      <c r="J328" s="81">
        <v>183.33333333333334</v>
      </c>
      <c r="K328" s="66" t="str">
        <v>고수준</v>
      </c>
      <c r="L328" s="66" t="str">
        <v>비중 확대</v>
      </c>
    </row>
    <row r="329">
      <c r="A329" s="68">
        <v>39</v>
      </c>
      <c r="B329" s="66" t="str">
        <v>수동면 입석리</v>
      </c>
      <c r="C329" s="66" t="str">
        <v>다가구 매매</v>
      </c>
      <c r="D329" s="71">
        <v>0.3333333333333333</v>
      </c>
      <c r="E329" s="71">
        <v>1.3333333333333333</v>
      </c>
      <c r="F329" s="84">
        <v>-0.75</v>
      </c>
      <c r="G329" s="79">
        <v>0.058823529411764705</v>
      </c>
      <c r="H329" s="79">
        <v>0.13793103448275862</v>
      </c>
      <c r="I329" s="80">
        <v>-7.910750507099391</v>
      </c>
      <c r="J329" s="81">
        <v>40.74074074074074</v>
      </c>
      <c r="K329" s="66" t="str">
        <v>저수준</v>
      </c>
      <c r="L329" s="66" t="str">
        <v>거래·비중 동반 둔화</v>
      </c>
    </row>
    <row r="330">
      <c r="A330" s="68">
        <v>39</v>
      </c>
      <c r="B330" s="66" t="str">
        <v>수동면 입석리</v>
      </c>
      <c r="C330" s="66" t="str">
        <v>다세대 매매</v>
      </c>
      <c r="D330" s="71">
        <v>0.3333333333333333</v>
      </c>
      <c r="E330" s="71">
        <v>0</v>
      </c>
      <c r="F330" s="70">
        <v>0</v>
      </c>
      <c r="G330" s="79">
        <v>0.058823529411764705</v>
      </c>
      <c r="H330" s="79">
        <v>0</v>
      </c>
      <c r="I330" s="83">
        <v>5.88235294117647</v>
      </c>
      <c r="J330" s="81">
        <v>366.66666666666663</v>
      </c>
      <c r="K330" s="66" t="str">
        <v>고수준</v>
      </c>
      <c r="L330" s="66" t="str">
        <v>비중 확대</v>
      </c>
    </row>
    <row r="331">
      <c r="A331" s="68">
        <v>39</v>
      </c>
      <c r="B331" s="66" t="str">
        <v>수동면 입석리</v>
      </c>
      <c r="C331" s="66" t="str">
        <v>공장창고</v>
      </c>
      <c r="D331" s="71">
        <v>0</v>
      </c>
      <c r="E331" s="71">
        <v>0</v>
      </c>
      <c r="F331" s="70">
        <v>0</v>
      </c>
      <c r="G331" s="79">
        <v>0</v>
      </c>
      <c r="H331" s="79">
        <v>0</v>
      </c>
      <c r="I331" s="86">
        <v>0</v>
      </c>
      <c r="J331" s="81">
        <v>0</v>
      </c>
      <c r="K331" s="66" t="str">
        <v>저수준</v>
      </c>
      <c r="L331" s="66" t="str">
        <v>보합·혼조</v>
      </c>
    </row>
    <row r="332">
      <c r="A332" s="68">
        <v>39</v>
      </c>
      <c r="B332" s="66" t="str">
        <v>수동면 입석리</v>
      </c>
      <c r="C332" s="66" t="str">
        <v>상가</v>
      </c>
      <c r="D332" s="71">
        <v>0</v>
      </c>
      <c r="E332" s="71">
        <v>0.6666666666666666</v>
      </c>
      <c r="F332" s="84">
        <v>-1</v>
      </c>
      <c r="G332" s="79">
        <v>0</v>
      </c>
      <c r="H332" s="79">
        <v>0.06896551724137931</v>
      </c>
      <c r="I332" s="80">
        <v>-6.896551724137931</v>
      </c>
      <c r="J332" s="81">
        <v>0</v>
      </c>
      <c r="K332" s="66" t="str">
        <v>저수준</v>
      </c>
      <c r="L332" s="66" t="str">
        <v>거래·비중 동반 둔화</v>
      </c>
    </row>
    <row r="333">
      <c r="A333" s="68">
        <v>40</v>
      </c>
      <c r="B333" s="66" t="str">
        <v>조안면 시우리</v>
      </c>
      <c r="C333" s="66" t="str">
        <v>토지</v>
      </c>
      <c r="D333" s="71">
        <v>4</v>
      </c>
      <c r="E333" s="71">
        <v>1.6666666666666667</v>
      </c>
      <c r="F333" s="78">
        <v>1.4</v>
      </c>
      <c r="G333" s="79">
        <v>0.8</v>
      </c>
      <c r="H333" s="79">
        <v>0.625</v>
      </c>
      <c r="I333" s="83">
        <v>17.500000000000004</v>
      </c>
      <c r="J333" s="81">
        <v>110.00000000000001</v>
      </c>
      <c r="K333" s="66" t="str">
        <v>평균 상회</v>
      </c>
      <c r="L333" s="66" t="str">
        <v>거래·비중 동반 확대</v>
      </c>
    </row>
    <row r="334">
      <c r="A334" s="68">
        <v>40</v>
      </c>
      <c r="B334" s="66" t="str">
        <v>조안면 시우리</v>
      </c>
      <c r="C334" s="66" t="str">
        <v>다가구 전월세</v>
      </c>
      <c r="D334" s="71">
        <v>1</v>
      </c>
      <c r="E334" s="71">
        <v>1</v>
      </c>
      <c r="F334" s="70">
        <v>0</v>
      </c>
      <c r="G334" s="79">
        <v>0.2</v>
      </c>
      <c r="H334" s="79">
        <v>0.375</v>
      </c>
      <c r="I334" s="80">
        <v>-17.5</v>
      </c>
      <c r="J334" s="81">
        <v>157.14285714285714</v>
      </c>
      <c r="K334" s="66" t="str">
        <v>고수준</v>
      </c>
      <c r="L334" s="66" t="str">
        <v>비중 축소</v>
      </c>
    </row>
    <row r="335">
      <c r="A335" s="68">
        <v>40</v>
      </c>
      <c r="B335" s="66" t="str">
        <v>조안면 시우리</v>
      </c>
      <c r="C335" s="66" t="str">
        <v>상가</v>
      </c>
      <c r="D335" s="71">
        <v>0</v>
      </c>
      <c r="E335" s="71">
        <v>0</v>
      </c>
      <c r="F335" s="70">
        <v>0</v>
      </c>
      <c r="G335" s="79">
        <v>0</v>
      </c>
      <c r="H335" s="79">
        <v>0</v>
      </c>
      <c r="I335" s="86">
        <v>0</v>
      </c>
      <c r="J335" s="81">
        <v>0</v>
      </c>
      <c r="K335" s="66" t="str">
        <v>저수준</v>
      </c>
      <c r="L335" s="66" t="str">
        <v>보합·혼조</v>
      </c>
    </row>
    <row r="336">
      <c r="A336" s="68">
        <v>40</v>
      </c>
      <c r="B336" s="66" t="str">
        <v>조안면 시우리</v>
      </c>
      <c r="C336" s="66" t="str">
        <v>다가구 매매</v>
      </c>
      <c r="D336" s="71">
        <v>0</v>
      </c>
      <c r="E336" s="71">
        <v>0</v>
      </c>
      <c r="F336" s="70">
        <v>0</v>
      </c>
      <c r="G336" s="79">
        <v>0</v>
      </c>
      <c r="H336" s="79">
        <v>0</v>
      </c>
      <c r="I336" s="86">
        <v>0</v>
      </c>
      <c r="J336" s="81">
        <v>0</v>
      </c>
      <c r="K336" s="66" t="str">
        <v>저수준</v>
      </c>
      <c r="L336" s="66" t="str">
        <v>보합·혼조</v>
      </c>
    </row>
    <row r="337">
      <c r="A337" s="68">
        <v>41</v>
      </c>
      <c r="B337" s="66" t="str">
        <v>조안면 능내리</v>
      </c>
      <c r="C337" s="66" t="str">
        <v>토지</v>
      </c>
      <c r="D337" s="71">
        <v>2.6666666666666665</v>
      </c>
      <c r="E337" s="71">
        <v>2.3333333333333335</v>
      </c>
      <c r="F337" s="78">
        <v>0.1428571428571428</v>
      </c>
      <c r="G337" s="79">
        <v>0.6153846153846154</v>
      </c>
      <c r="H337" s="79">
        <v>0.7777777777777778</v>
      </c>
      <c r="I337" s="80">
        <v>-16.23931623931624</v>
      </c>
      <c r="J337" s="81">
        <v>146.66666666666666</v>
      </c>
      <c r="K337" s="66" t="str">
        <v>고수준</v>
      </c>
      <c r="L337" s="66" t="str">
        <v>거래 증가·비중 약화</v>
      </c>
    </row>
    <row r="338">
      <c r="A338" s="68">
        <v>41</v>
      </c>
      <c r="B338" s="66" t="str">
        <v>조안면 능내리</v>
      </c>
      <c r="C338" s="66" t="str">
        <v>다가구 전월세</v>
      </c>
      <c r="D338" s="71">
        <v>1.3333333333333333</v>
      </c>
      <c r="E338" s="71">
        <v>0.6666666666666666</v>
      </c>
      <c r="F338" s="78">
        <v>1</v>
      </c>
      <c r="G338" s="79">
        <v>0.3076923076923077</v>
      </c>
      <c r="H338" s="79">
        <v>0.2222222222222222</v>
      </c>
      <c r="I338" s="83">
        <v>8.54700854700855</v>
      </c>
      <c r="J338" s="81">
        <v>162.96296296296296</v>
      </c>
      <c r="K338" s="66" t="str">
        <v>고수준</v>
      </c>
      <c r="L338" s="66" t="str">
        <v>거래·비중 동반 확대</v>
      </c>
    </row>
    <row r="339">
      <c r="A339" s="68">
        <v>41</v>
      </c>
      <c r="B339" s="66" t="str">
        <v>조안면 능내리</v>
      </c>
      <c r="C339" s="66" t="str">
        <v>다가구 매매</v>
      </c>
      <c r="D339" s="71">
        <v>0.3333333333333333</v>
      </c>
      <c r="E339" s="71">
        <v>0</v>
      </c>
      <c r="F339" s="70">
        <v>0</v>
      </c>
      <c r="G339" s="79">
        <v>0.07692307692307693</v>
      </c>
      <c r="H339" s="79">
        <v>0</v>
      </c>
      <c r="I339" s="83">
        <v>7.6923076923076925</v>
      </c>
      <c r="J339" s="81">
        <v>183.33333333333331</v>
      </c>
      <c r="K339" s="66" t="str">
        <v>고수준</v>
      </c>
      <c r="L339" s="66" t="str">
        <v>비중 확대</v>
      </c>
    </row>
    <row r="340">
      <c r="A340" s="68">
        <v>42</v>
      </c>
      <c r="B340" s="66" t="str">
        <v>진건읍 진관리</v>
      </c>
      <c r="C340" s="66" t="str">
        <v>아파트 전월세</v>
      </c>
      <c r="D340" s="71">
        <v>1.3333333333333333</v>
      </c>
      <c r="E340" s="71">
        <v>1.6666666666666667</v>
      </c>
      <c r="F340" s="84">
        <v>-0.19999999999999996</v>
      </c>
      <c r="G340" s="79">
        <v>0.3333333333333333</v>
      </c>
      <c r="H340" s="79">
        <v>0.25</v>
      </c>
      <c r="I340" s="83">
        <v>8.333333333333332</v>
      </c>
      <c r="J340" s="81">
        <v>122.22222222222223</v>
      </c>
      <c r="K340" s="66" t="str">
        <v>고수준</v>
      </c>
      <c r="L340" s="66" t="str">
        <v>위축 속 비중 확대</v>
      </c>
    </row>
    <row r="341">
      <c r="A341" s="68">
        <v>42</v>
      </c>
      <c r="B341" s="66" t="str">
        <v>진건읍 진관리</v>
      </c>
      <c r="C341" s="66" t="str">
        <v>아파트 매매</v>
      </c>
      <c r="D341" s="71">
        <v>0.6666666666666666</v>
      </c>
      <c r="E341" s="71">
        <v>1.3333333333333333</v>
      </c>
      <c r="F341" s="84">
        <v>-0.5</v>
      </c>
      <c r="G341" s="79">
        <v>0.16666666666666666</v>
      </c>
      <c r="H341" s="79">
        <v>0.2</v>
      </c>
      <c r="I341" s="80">
        <v>-3.3333333333333353</v>
      </c>
      <c r="J341" s="81">
        <v>81.48148148148148</v>
      </c>
      <c r="K341" s="66" t="str">
        <v>저수준</v>
      </c>
      <c r="L341" s="66" t="str">
        <v>거래·비중 동반 둔화</v>
      </c>
    </row>
    <row r="342">
      <c r="A342" s="68">
        <v>42</v>
      </c>
      <c r="B342" s="66" t="str">
        <v>진건읍 진관리</v>
      </c>
      <c r="C342" s="66" t="str">
        <v>다세대 매매</v>
      </c>
      <c r="D342" s="71">
        <v>0.6666666666666666</v>
      </c>
      <c r="E342" s="71">
        <v>0</v>
      </c>
      <c r="F342" s="70">
        <v>0</v>
      </c>
      <c r="G342" s="79">
        <v>0.16666666666666666</v>
      </c>
      <c r="H342" s="79">
        <v>0</v>
      </c>
      <c r="I342" s="83">
        <v>16.666666666666664</v>
      </c>
      <c r="J342" s="81">
        <v>244.44444444444446</v>
      </c>
      <c r="K342" s="66" t="str">
        <v>고수준</v>
      </c>
      <c r="L342" s="66" t="str">
        <v>비중 확대</v>
      </c>
    </row>
    <row r="343">
      <c r="A343" s="68">
        <v>42</v>
      </c>
      <c r="B343" s="66" t="str">
        <v>진건읍 진관리</v>
      </c>
      <c r="C343" s="66" t="str">
        <v>다세대 전월세</v>
      </c>
      <c r="D343" s="71">
        <v>0.6666666666666666</v>
      </c>
      <c r="E343" s="71">
        <v>1.3333333333333333</v>
      </c>
      <c r="F343" s="84">
        <v>-0.5</v>
      </c>
      <c r="G343" s="79">
        <v>0.16666666666666666</v>
      </c>
      <c r="H343" s="79">
        <v>0.2</v>
      </c>
      <c r="I343" s="80">
        <v>-3.3333333333333353</v>
      </c>
      <c r="J343" s="81">
        <v>104.76190476190477</v>
      </c>
      <c r="K343" s="66" t="str">
        <v>평균권</v>
      </c>
      <c r="L343" s="66" t="str">
        <v>거래·비중 동반 둔화</v>
      </c>
    </row>
    <row r="344">
      <c r="A344" s="68">
        <v>42</v>
      </c>
      <c r="B344" s="66" t="str">
        <v>진건읍 진관리</v>
      </c>
      <c r="C344" s="66" t="str">
        <v>다가구 전월세</v>
      </c>
      <c r="D344" s="71">
        <v>0.3333333333333333</v>
      </c>
      <c r="E344" s="71">
        <v>0.6666666666666666</v>
      </c>
      <c r="F344" s="84">
        <v>-0.5</v>
      </c>
      <c r="G344" s="79">
        <v>0.08333333333333333</v>
      </c>
      <c r="H344" s="79">
        <v>0.1</v>
      </c>
      <c r="I344" s="80">
        <v>-1.6666666666666676</v>
      </c>
      <c r="J344" s="81">
        <v>91.66666666666666</v>
      </c>
      <c r="K344" s="66" t="str">
        <v>평균 하회</v>
      </c>
      <c r="L344" s="66" t="str">
        <v>거래·비중 동반 둔화</v>
      </c>
    </row>
    <row r="345">
      <c r="A345" s="68">
        <v>42</v>
      </c>
      <c r="B345" s="66" t="str">
        <v>진건읍 진관리</v>
      </c>
      <c r="C345" s="66" t="str">
        <v>공장창고</v>
      </c>
      <c r="D345" s="71">
        <v>0.3333333333333333</v>
      </c>
      <c r="E345" s="71">
        <v>0</v>
      </c>
      <c r="F345" s="70">
        <v>0</v>
      </c>
      <c r="G345" s="79">
        <v>0.08333333333333333</v>
      </c>
      <c r="H345" s="79">
        <v>0</v>
      </c>
      <c r="I345" s="83">
        <v>8.333333333333332</v>
      </c>
      <c r="J345" s="81">
        <v>183.33333333333331</v>
      </c>
      <c r="K345" s="66" t="str">
        <v>고수준</v>
      </c>
      <c r="L345" s="66" t="str">
        <v>비중 확대</v>
      </c>
    </row>
    <row r="346">
      <c r="A346" s="68">
        <v>42</v>
      </c>
      <c r="B346" s="66" t="str">
        <v>진건읍 진관리</v>
      </c>
      <c r="C346" s="66" t="str">
        <v>토지</v>
      </c>
      <c r="D346" s="71">
        <v>0</v>
      </c>
      <c r="E346" s="71">
        <v>1.6666666666666667</v>
      </c>
      <c r="F346" s="84">
        <v>-1</v>
      </c>
      <c r="G346" s="79">
        <v>0</v>
      </c>
      <c r="H346" s="79">
        <v>0.25</v>
      </c>
      <c r="I346" s="80">
        <v>-25</v>
      </c>
      <c r="J346" s="81">
        <v>0</v>
      </c>
      <c r="K346" s="66" t="str">
        <v>저수준</v>
      </c>
      <c r="L346" s="66" t="str">
        <v>거래·비중 동반 둔화</v>
      </c>
    </row>
    <row r="347">
      <c r="A347" s="68">
        <v>43</v>
      </c>
      <c r="B347" s="66" t="str">
        <v>화도읍 금남리</v>
      </c>
      <c r="C347" s="66" t="str">
        <v>토지</v>
      </c>
      <c r="D347" s="71">
        <v>2</v>
      </c>
      <c r="E347" s="71">
        <v>3.6666666666666665</v>
      </c>
      <c r="F347" s="84">
        <v>-0.4545454545454546</v>
      </c>
      <c r="G347" s="79">
        <v>0.5</v>
      </c>
      <c r="H347" s="79">
        <v>0.6470588235294118</v>
      </c>
      <c r="I347" s="80">
        <v>-14.70588235294118</v>
      </c>
      <c r="J347" s="81">
        <v>48.888888888888886</v>
      </c>
      <c r="K347" s="66" t="str">
        <v>저수준</v>
      </c>
      <c r="L347" s="66" t="str">
        <v>거래·비중 동반 둔화</v>
      </c>
    </row>
    <row r="348">
      <c r="A348" s="68">
        <v>43</v>
      </c>
      <c r="B348" s="66" t="str">
        <v>화도읍 금남리</v>
      </c>
      <c r="C348" s="66" t="str">
        <v>다세대 매매</v>
      </c>
      <c r="D348" s="71">
        <v>1.3333333333333333</v>
      </c>
      <c r="E348" s="71">
        <v>0</v>
      </c>
      <c r="F348" s="70">
        <v>0</v>
      </c>
      <c r="G348" s="79">
        <v>0.3333333333333333</v>
      </c>
      <c r="H348" s="79">
        <v>0</v>
      </c>
      <c r="I348" s="83">
        <v>33.33333333333333</v>
      </c>
      <c r="J348" s="81">
        <v>293.3333333333333</v>
      </c>
      <c r="K348" s="66" t="str">
        <v>고수준</v>
      </c>
      <c r="L348" s="66" t="str">
        <v>비중 확대</v>
      </c>
    </row>
    <row r="349">
      <c r="A349" s="68">
        <v>43</v>
      </c>
      <c r="B349" s="66" t="str">
        <v>화도읍 금남리</v>
      </c>
      <c r="C349" s="66" t="str">
        <v>다세대 전월세</v>
      </c>
      <c r="D349" s="71">
        <v>0.3333333333333333</v>
      </c>
      <c r="E349" s="71">
        <v>0.6666666666666666</v>
      </c>
      <c r="F349" s="84">
        <v>-0.5</v>
      </c>
      <c r="G349" s="79">
        <v>0.08333333333333333</v>
      </c>
      <c r="H349" s="79">
        <v>0.11764705882352941</v>
      </c>
      <c r="I349" s="80">
        <v>-3.431372549019608</v>
      </c>
      <c r="J349" s="81">
        <v>40.74074074074074</v>
      </c>
      <c r="K349" s="66" t="str">
        <v>저수준</v>
      </c>
      <c r="L349" s="66" t="str">
        <v>거래·비중 동반 둔화</v>
      </c>
    </row>
    <row r="350">
      <c r="A350" s="68">
        <v>43</v>
      </c>
      <c r="B350" s="66" t="str">
        <v>화도읍 금남리</v>
      </c>
      <c r="C350" s="66" t="str">
        <v>다가구 매매</v>
      </c>
      <c r="D350" s="71">
        <v>0.3333333333333333</v>
      </c>
      <c r="E350" s="71">
        <v>0.3333333333333333</v>
      </c>
      <c r="F350" s="70">
        <v>0</v>
      </c>
      <c r="G350" s="79">
        <v>0.08333333333333333</v>
      </c>
      <c r="H350" s="79">
        <v>0.058823529411764705</v>
      </c>
      <c r="I350" s="83">
        <v>2.4509803921568625</v>
      </c>
      <c r="J350" s="81">
        <v>183.33333333333331</v>
      </c>
      <c r="K350" s="66" t="str">
        <v>고수준</v>
      </c>
      <c r="L350" s="66" t="str">
        <v>비중 확대</v>
      </c>
    </row>
    <row r="351">
      <c r="A351" s="68">
        <v>43</v>
      </c>
      <c r="B351" s="66" t="str">
        <v>화도읍 금남리</v>
      </c>
      <c r="C351" s="66" t="str">
        <v>상가</v>
      </c>
      <c r="D351" s="71">
        <v>0</v>
      </c>
      <c r="E351" s="71">
        <v>1</v>
      </c>
      <c r="F351" s="84">
        <v>-1</v>
      </c>
      <c r="G351" s="79">
        <v>0</v>
      </c>
      <c r="H351" s="79">
        <v>0.17647058823529413</v>
      </c>
      <c r="I351" s="80">
        <v>-17.647058823529413</v>
      </c>
      <c r="J351" s="81">
        <v>0</v>
      </c>
      <c r="K351" s="66" t="str">
        <v>저수준</v>
      </c>
      <c r="L351" s="66" t="str">
        <v>거래·비중 동반 둔화</v>
      </c>
    </row>
    <row r="352">
      <c r="A352" s="68">
        <v>43</v>
      </c>
      <c r="B352" s="66" t="str">
        <v>화도읍 금남리</v>
      </c>
      <c r="C352" s="66" t="str">
        <v>다가구 전월세</v>
      </c>
      <c r="D352" s="71">
        <v>0</v>
      </c>
      <c r="E352" s="71">
        <v>0</v>
      </c>
      <c r="F352" s="70">
        <v>0</v>
      </c>
      <c r="G352" s="79">
        <v>0</v>
      </c>
      <c r="H352" s="79">
        <v>0</v>
      </c>
      <c r="I352" s="86">
        <v>0</v>
      </c>
      <c r="J352" s="81">
        <v>0</v>
      </c>
      <c r="K352" s="66" t="str">
        <v>저수준</v>
      </c>
      <c r="L352" s="66" t="str">
        <v>보합·혼조</v>
      </c>
    </row>
    <row r="353">
      <c r="A353" s="68">
        <v>44</v>
      </c>
      <c r="B353" s="66" t="str">
        <v>수석동</v>
      </c>
      <c r="C353" s="66" t="str">
        <v>토지</v>
      </c>
      <c r="D353" s="71">
        <v>3.3333333333333335</v>
      </c>
      <c r="E353" s="71">
        <v>0.3333333333333333</v>
      </c>
      <c r="F353" s="78">
        <v>9</v>
      </c>
      <c r="G353" s="79">
        <v>0.9090909090909091</v>
      </c>
      <c r="H353" s="79">
        <v>1</v>
      </c>
      <c r="I353" s="80">
        <v>-9.090909090909093</v>
      </c>
      <c r="J353" s="81">
        <v>244.44444444444446</v>
      </c>
      <c r="K353" s="66" t="str">
        <v>고수준</v>
      </c>
      <c r="L353" s="66" t="str">
        <v>거래 증가·비중 약화</v>
      </c>
    </row>
    <row r="354">
      <c r="A354" s="68">
        <v>44</v>
      </c>
      <c r="B354" s="66" t="str">
        <v>수석동</v>
      </c>
      <c r="C354" s="66" t="str">
        <v>상가</v>
      </c>
      <c r="D354" s="71">
        <v>0.3333333333333333</v>
      </c>
      <c r="E354" s="71">
        <v>0</v>
      </c>
      <c r="F354" s="70">
        <v>0</v>
      </c>
      <c r="G354" s="79">
        <v>0.09090909090909091</v>
      </c>
      <c r="H354" s="79">
        <v>0</v>
      </c>
      <c r="I354" s="83">
        <v>9.090909090909092</v>
      </c>
      <c r="J354" s="81">
        <v>183.33333333333331</v>
      </c>
      <c r="K354" s="66" t="str">
        <v>고수준</v>
      </c>
      <c r="L354" s="66" t="str">
        <v>비중 확대</v>
      </c>
    </row>
    <row r="355">
      <c r="A355" s="68">
        <v>44</v>
      </c>
      <c r="B355" s="66" t="str">
        <v>수석동</v>
      </c>
      <c r="C355" s="66" t="str">
        <v>다세대 전월세</v>
      </c>
      <c r="D355" s="71">
        <v>0</v>
      </c>
      <c r="E355" s="71">
        <v>0</v>
      </c>
      <c r="F355" s="70">
        <v>0</v>
      </c>
      <c r="G355" s="79">
        <v>0</v>
      </c>
      <c r="H355" s="79">
        <v>0</v>
      </c>
      <c r="I355" s="86">
        <v>0</v>
      </c>
      <c r="J355" s="81">
        <v>0</v>
      </c>
      <c r="K355" s="66" t="str">
        <v>저수준</v>
      </c>
      <c r="L355" s="66" t="str">
        <v>보합·혼조</v>
      </c>
    </row>
    <row r="356">
      <c r="A356" s="68">
        <v>44</v>
      </c>
      <c r="B356" s="66" t="str">
        <v>수석동</v>
      </c>
      <c r="C356" s="66" t="str">
        <v>다세대 매매</v>
      </c>
      <c r="D356" s="71">
        <v>0</v>
      </c>
      <c r="E356" s="71">
        <v>0</v>
      </c>
      <c r="F356" s="70">
        <v>0</v>
      </c>
      <c r="G356" s="79">
        <v>0</v>
      </c>
      <c r="H356" s="79">
        <v>0</v>
      </c>
      <c r="I356" s="86">
        <v>0</v>
      </c>
      <c r="J356" s="81">
        <v>0</v>
      </c>
      <c r="K356" s="66" t="str">
        <v>저수준</v>
      </c>
      <c r="L356" s="66" t="str">
        <v>보합·혼조</v>
      </c>
    </row>
    <row r="357">
      <c r="A357" s="68">
        <v>44</v>
      </c>
      <c r="B357" s="66" t="str">
        <v>수석동</v>
      </c>
      <c r="C357" s="66" t="str">
        <v>다가구 전월세</v>
      </c>
      <c r="D357" s="71">
        <v>0</v>
      </c>
      <c r="E357" s="71">
        <v>0</v>
      </c>
      <c r="F357" s="70">
        <v>0</v>
      </c>
      <c r="G357" s="79">
        <v>0</v>
      </c>
      <c r="H357" s="79">
        <v>0</v>
      </c>
      <c r="I357" s="86">
        <v>0</v>
      </c>
      <c r="J357" s="81">
        <v>0</v>
      </c>
      <c r="K357" s="66" t="str">
        <v>저수준</v>
      </c>
      <c r="L357" s="66" t="str">
        <v>보합·혼조</v>
      </c>
    </row>
    <row r="358">
      <c r="A358" s="68">
        <v>44</v>
      </c>
      <c r="B358" s="66" t="str">
        <v>수석동</v>
      </c>
      <c r="C358" s="66" t="str">
        <v>공장창고</v>
      </c>
      <c r="D358" s="71">
        <v>0</v>
      </c>
      <c r="E358" s="71">
        <v>0</v>
      </c>
      <c r="F358" s="70">
        <v>0</v>
      </c>
      <c r="G358" s="79">
        <v>0</v>
      </c>
      <c r="H358" s="79">
        <v>0</v>
      </c>
      <c r="I358" s="86">
        <v>0</v>
      </c>
      <c r="J358" s="81">
        <v>0</v>
      </c>
      <c r="K358" s="66" t="str">
        <v>저수준</v>
      </c>
      <c r="L358" s="66" t="str">
        <v>보합·혼조</v>
      </c>
    </row>
    <row r="359">
      <c r="A359" s="68">
        <v>45</v>
      </c>
      <c r="B359" s="66" t="str">
        <v>와부읍 팔당리</v>
      </c>
      <c r="C359" s="66" t="str">
        <v>토지</v>
      </c>
      <c r="D359" s="71">
        <v>1.6666666666666667</v>
      </c>
      <c r="E359" s="71">
        <v>1.3333333333333333</v>
      </c>
      <c r="F359" s="78">
        <v>0.25</v>
      </c>
      <c r="G359" s="79">
        <v>0.5</v>
      </c>
      <c r="H359" s="79">
        <v>0.36363636363636365</v>
      </c>
      <c r="I359" s="83">
        <v>13.636363636363635</v>
      </c>
      <c r="J359" s="81">
        <v>67.90123456790124</v>
      </c>
      <c r="K359" s="66" t="str">
        <v>저수준</v>
      </c>
      <c r="L359" s="66" t="str">
        <v>거래·비중 동반 확대</v>
      </c>
    </row>
    <row r="360">
      <c r="A360" s="68">
        <v>45</v>
      </c>
      <c r="B360" s="66" t="str">
        <v>와부읍 팔당리</v>
      </c>
      <c r="C360" s="66" t="str">
        <v>다가구 전월세</v>
      </c>
      <c r="D360" s="71">
        <v>1</v>
      </c>
      <c r="E360" s="71">
        <v>2.3333333333333335</v>
      </c>
      <c r="F360" s="84">
        <v>-0.5714285714285714</v>
      </c>
      <c r="G360" s="79">
        <v>0.3</v>
      </c>
      <c r="H360" s="79">
        <v>0.6363636363636364</v>
      </c>
      <c r="I360" s="80">
        <v>-33.63636363636363</v>
      </c>
      <c r="J360" s="81">
        <v>50</v>
      </c>
      <c r="K360" s="66" t="str">
        <v>저수준</v>
      </c>
      <c r="L360" s="66" t="str">
        <v>거래·비중 동반 둔화</v>
      </c>
    </row>
    <row r="361">
      <c r="A361" s="68">
        <v>45</v>
      </c>
      <c r="B361" s="66" t="str">
        <v>와부읍 팔당리</v>
      </c>
      <c r="C361" s="66" t="str">
        <v>공장창고</v>
      </c>
      <c r="D361" s="71">
        <v>0.3333333333333333</v>
      </c>
      <c r="E361" s="71">
        <v>0</v>
      </c>
      <c r="F361" s="70">
        <v>0</v>
      </c>
      <c r="G361" s="79">
        <v>0.1</v>
      </c>
      <c r="H361" s="79">
        <v>0</v>
      </c>
      <c r="I361" s="83">
        <v>10</v>
      </c>
      <c r="J361" s="81">
        <v>366.66666666666663</v>
      </c>
      <c r="K361" s="66" t="str">
        <v>고수준</v>
      </c>
      <c r="L361" s="66" t="str">
        <v>비중 확대</v>
      </c>
    </row>
    <row r="362">
      <c r="A362" s="68">
        <v>45</v>
      </c>
      <c r="B362" s="66" t="str">
        <v>와부읍 팔당리</v>
      </c>
      <c r="C362" s="66" t="str">
        <v>다세대 전월세</v>
      </c>
      <c r="D362" s="71">
        <v>0.3333333333333333</v>
      </c>
      <c r="E362" s="71">
        <v>0</v>
      </c>
      <c r="F362" s="70">
        <v>0</v>
      </c>
      <c r="G362" s="79">
        <v>0.1</v>
      </c>
      <c r="H362" s="79">
        <v>0</v>
      </c>
      <c r="I362" s="83">
        <v>10</v>
      </c>
      <c r="J362" s="81">
        <v>366.66666666666663</v>
      </c>
      <c r="K362" s="66" t="str">
        <v>고수준</v>
      </c>
      <c r="L362" s="66" t="str">
        <v>비중 확대</v>
      </c>
    </row>
    <row r="363">
      <c r="A363" s="68">
        <v>46</v>
      </c>
      <c r="B363" s="66" t="str">
        <v>수동면 지둔리</v>
      </c>
      <c r="C363" s="66" t="str">
        <v>토지</v>
      </c>
      <c r="D363" s="71">
        <v>2</v>
      </c>
      <c r="E363" s="71">
        <v>5.666666666666667</v>
      </c>
      <c r="F363" s="84">
        <v>-0.6470588235294117</v>
      </c>
      <c r="G363" s="79">
        <v>0.6</v>
      </c>
      <c r="H363" s="79">
        <v>0.6296296296296297</v>
      </c>
      <c r="I363" s="80">
        <v>-2.9629629629629672</v>
      </c>
      <c r="J363" s="81">
        <v>59.45945945945946</v>
      </c>
      <c r="K363" s="66" t="str">
        <v>저수준</v>
      </c>
      <c r="L363" s="66" t="str">
        <v>거래·비중 동반 둔화</v>
      </c>
    </row>
    <row r="364">
      <c r="A364" s="68">
        <v>46</v>
      </c>
      <c r="B364" s="66" t="str">
        <v>수동면 지둔리</v>
      </c>
      <c r="C364" s="66" t="str">
        <v>다가구 전월세</v>
      </c>
      <c r="D364" s="71">
        <v>1</v>
      </c>
      <c r="E364" s="71">
        <v>1.6666666666666667</v>
      </c>
      <c r="F364" s="84">
        <v>-0.4</v>
      </c>
      <c r="G364" s="79">
        <v>0.3</v>
      </c>
      <c r="H364" s="79">
        <v>0.18518518518518517</v>
      </c>
      <c r="I364" s="83">
        <v>11.481481481481481</v>
      </c>
      <c r="J364" s="81">
        <v>122.22222222222221</v>
      </c>
      <c r="K364" s="66" t="str">
        <v>고수준</v>
      </c>
      <c r="L364" s="66" t="str">
        <v>위축 속 비중 확대</v>
      </c>
    </row>
    <row r="365">
      <c r="A365" s="68">
        <v>46</v>
      </c>
      <c r="B365" s="66" t="str">
        <v>수동면 지둔리</v>
      </c>
      <c r="C365" s="66" t="str">
        <v>다가구 매매</v>
      </c>
      <c r="D365" s="71">
        <v>0.3333333333333333</v>
      </c>
      <c r="E365" s="71">
        <v>1.6666666666666667</v>
      </c>
      <c r="F365" s="84">
        <v>-0.8</v>
      </c>
      <c r="G365" s="79">
        <v>0.1</v>
      </c>
      <c r="H365" s="79">
        <v>0.18518518518518517</v>
      </c>
      <c r="I365" s="80">
        <v>-8.518518518518517</v>
      </c>
      <c r="J365" s="81">
        <v>61.111111111111114</v>
      </c>
      <c r="K365" s="66" t="str">
        <v>저수준</v>
      </c>
      <c r="L365" s="66" t="str">
        <v>거래·비중 동반 둔화</v>
      </c>
    </row>
    <row r="366">
      <c r="A366" s="68">
        <v>47</v>
      </c>
      <c r="B366" s="66" t="str">
        <v>진접읍 내곡리</v>
      </c>
      <c r="C366" s="66" t="str">
        <v>토지</v>
      </c>
      <c r="D366" s="71">
        <v>2.3333333333333335</v>
      </c>
      <c r="E366" s="71">
        <v>0.3333333333333333</v>
      </c>
      <c r="F366" s="78">
        <v>6</v>
      </c>
      <c r="G366" s="79">
        <v>0.7777777777777778</v>
      </c>
      <c r="H366" s="79">
        <v>0.3333333333333333</v>
      </c>
      <c r="I366" s="83">
        <v>44.44444444444445</v>
      </c>
      <c r="J366" s="81">
        <v>160.41666666666669</v>
      </c>
      <c r="K366" s="66" t="str">
        <v>고수준</v>
      </c>
      <c r="L366" s="66" t="str">
        <v>거래·비중 동반 확대</v>
      </c>
    </row>
    <row r="367">
      <c r="A367" s="68">
        <v>47</v>
      </c>
      <c r="B367" s="66" t="str">
        <v>진접읍 내곡리</v>
      </c>
      <c r="C367" s="66" t="str">
        <v>다가구 매매</v>
      </c>
      <c r="D367" s="71">
        <v>0.3333333333333333</v>
      </c>
      <c r="E367" s="71">
        <v>0.3333333333333333</v>
      </c>
      <c r="F367" s="70">
        <v>0</v>
      </c>
      <c r="G367" s="79">
        <v>0.1111111111111111</v>
      </c>
      <c r="H367" s="79">
        <v>0.3333333333333333</v>
      </c>
      <c r="I367" s="80">
        <v>-22.22222222222222</v>
      </c>
      <c r="J367" s="81">
        <v>183.33333333333331</v>
      </c>
      <c r="K367" s="66" t="str">
        <v>고수준</v>
      </c>
      <c r="L367" s="66" t="str">
        <v>비중 축소</v>
      </c>
    </row>
    <row r="368">
      <c r="A368" s="68">
        <v>47</v>
      </c>
      <c r="B368" s="66" t="str">
        <v>진접읍 내곡리</v>
      </c>
      <c r="C368" s="66" t="str">
        <v>상가</v>
      </c>
      <c r="D368" s="71">
        <v>0.3333333333333333</v>
      </c>
      <c r="E368" s="71">
        <v>0</v>
      </c>
      <c r="F368" s="70">
        <v>0</v>
      </c>
      <c r="G368" s="79">
        <v>0.1111111111111111</v>
      </c>
      <c r="H368" s="79">
        <v>0</v>
      </c>
      <c r="I368" s="83">
        <v>11.11111111111111</v>
      </c>
      <c r="J368" s="81">
        <v>366.66666666666663</v>
      </c>
      <c r="K368" s="66" t="str">
        <v>고수준</v>
      </c>
      <c r="L368" s="66" t="str">
        <v>비중 확대</v>
      </c>
    </row>
    <row r="369">
      <c r="A369" s="68">
        <v>47</v>
      </c>
      <c r="B369" s="66" t="str">
        <v>진접읍 내곡리</v>
      </c>
      <c r="C369" s="66" t="str">
        <v>다가구 전월세</v>
      </c>
      <c r="D369" s="71">
        <v>0</v>
      </c>
      <c r="E369" s="71">
        <v>0.3333333333333333</v>
      </c>
      <c r="F369" s="84">
        <v>-1</v>
      </c>
      <c r="G369" s="79">
        <v>0</v>
      </c>
      <c r="H369" s="79">
        <v>0.3333333333333333</v>
      </c>
      <c r="I369" s="80">
        <v>-33.33333333333333</v>
      </c>
      <c r="J369" s="81">
        <v>0</v>
      </c>
      <c r="K369" s="66" t="str">
        <v>저수준</v>
      </c>
      <c r="L369" s="66" t="str">
        <v>거래·비중 동반 둔화</v>
      </c>
    </row>
    <row r="370">
      <c r="A370" s="68">
        <v>47</v>
      </c>
      <c r="B370" s="66" t="str">
        <v>진접읍 내곡리</v>
      </c>
      <c r="C370" s="66" t="str">
        <v>공장창고</v>
      </c>
      <c r="D370" s="71">
        <v>0</v>
      </c>
      <c r="E370" s="71">
        <v>0</v>
      </c>
      <c r="F370" s="70">
        <v>0</v>
      </c>
      <c r="G370" s="79">
        <v>0</v>
      </c>
      <c r="H370" s="79">
        <v>0</v>
      </c>
      <c r="I370" s="86">
        <v>0</v>
      </c>
      <c r="J370" s="81">
        <v>0</v>
      </c>
      <c r="K370" s="66" t="str">
        <v>저수준</v>
      </c>
      <c r="L370" s="66" t="str">
        <v>보합·혼조</v>
      </c>
    </row>
    <row r="371">
      <c r="A371" s="68">
        <v>48</v>
      </c>
      <c r="B371" s="66" t="str">
        <v>수동면 내방리</v>
      </c>
      <c r="C371" s="66" t="str">
        <v>토지</v>
      </c>
      <c r="D371" s="71">
        <v>1.6666666666666667</v>
      </c>
      <c r="E371" s="71">
        <v>5.333333333333333</v>
      </c>
      <c r="F371" s="84">
        <v>-0.6875</v>
      </c>
      <c r="G371" s="79">
        <v>0.625</v>
      </c>
      <c r="H371" s="79">
        <v>0.7272727272727273</v>
      </c>
      <c r="I371" s="80">
        <v>-10.22727272727273</v>
      </c>
      <c r="J371" s="81">
        <v>67.90123456790124</v>
      </c>
      <c r="K371" s="66" t="str">
        <v>저수준</v>
      </c>
      <c r="L371" s="66" t="str">
        <v>거래·비중 동반 둔화</v>
      </c>
    </row>
    <row r="372">
      <c r="A372" s="68">
        <v>48</v>
      </c>
      <c r="B372" s="66" t="str">
        <v>수동면 내방리</v>
      </c>
      <c r="C372" s="66" t="str">
        <v>다세대 전월세</v>
      </c>
      <c r="D372" s="71">
        <v>0.3333333333333333</v>
      </c>
      <c r="E372" s="71">
        <v>0</v>
      </c>
      <c r="F372" s="70">
        <v>0</v>
      </c>
      <c r="G372" s="79">
        <v>0.125</v>
      </c>
      <c r="H372" s="79">
        <v>0</v>
      </c>
      <c r="I372" s="83">
        <v>12.5</v>
      </c>
      <c r="J372" s="81">
        <v>91.66666666666666</v>
      </c>
      <c r="K372" s="66" t="str">
        <v>평균 하회</v>
      </c>
      <c r="L372" s="66" t="str">
        <v>비중 확대</v>
      </c>
    </row>
    <row r="373">
      <c r="A373" s="68">
        <v>48</v>
      </c>
      <c r="B373" s="66" t="str">
        <v>수동면 내방리</v>
      </c>
      <c r="C373" s="66" t="str">
        <v>다가구 매매</v>
      </c>
      <c r="D373" s="71">
        <v>0.3333333333333333</v>
      </c>
      <c r="E373" s="71">
        <v>1</v>
      </c>
      <c r="F373" s="84">
        <v>-0.6666666666666667</v>
      </c>
      <c r="G373" s="79">
        <v>0.125</v>
      </c>
      <c r="H373" s="79">
        <v>0.13636363636363635</v>
      </c>
      <c r="I373" s="80">
        <v>-1.1363636363636354</v>
      </c>
      <c r="J373" s="81">
        <v>73.33333333333333</v>
      </c>
      <c r="K373" s="66" t="str">
        <v>저수준</v>
      </c>
      <c r="L373" s="66" t="str">
        <v>거래·비중 동반 둔화</v>
      </c>
    </row>
    <row r="374">
      <c r="A374" s="68">
        <v>48</v>
      </c>
      <c r="B374" s="66" t="str">
        <v>수동면 내방리</v>
      </c>
      <c r="C374" s="66" t="str">
        <v>공장창고</v>
      </c>
      <c r="D374" s="71">
        <v>0.3333333333333333</v>
      </c>
      <c r="E374" s="71">
        <v>0</v>
      </c>
      <c r="F374" s="70">
        <v>0</v>
      </c>
      <c r="G374" s="79">
        <v>0.125</v>
      </c>
      <c r="H374" s="79">
        <v>0</v>
      </c>
      <c r="I374" s="83">
        <v>12.5</v>
      </c>
      <c r="J374" s="81">
        <v>366.66666666666663</v>
      </c>
      <c r="K374" s="66" t="str">
        <v>고수준</v>
      </c>
      <c r="L374" s="66" t="str">
        <v>비중 확대</v>
      </c>
    </row>
    <row r="375">
      <c r="A375" s="68">
        <v>48</v>
      </c>
      <c r="B375" s="66" t="str">
        <v>수동면 내방리</v>
      </c>
      <c r="C375" s="66" t="str">
        <v>다세대 매매</v>
      </c>
      <c r="D375" s="71">
        <v>0</v>
      </c>
      <c r="E375" s="71">
        <v>0</v>
      </c>
      <c r="F375" s="70">
        <v>0</v>
      </c>
      <c r="G375" s="79">
        <v>0</v>
      </c>
      <c r="H375" s="79">
        <v>0</v>
      </c>
      <c r="I375" s="86">
        <v>0</v>
      </c>
      <c r="J375" s="81">
        <v>0</v>
      </c>
      <c r="K375" s="66" t="str">
        <v>저수준</v>
      </c>
      <c r="L375" s="66" t="str">
        <v>보합·혼조</v>
      </c>
    </row>
    <row r="376">
      <c r="A376" s="68">
        <v>48</v>
      </c>
      <c r="B376" s="66" t="str">
        <v>수동면 내방리</v>
      </c>
      <c r="C376" s="66" t="str">
        <v>다가구 전월세</v>
      </c>
      <c r="D376" s="71">
        <v>0</v>
      </c>
      <c r="E376" s="71">
        <v>1</v>
      </c>
      <c r="F376" s="84">
        <v>-1</v>
      </c>
      <c r="G376" s="79">
        <v>0</v>
      </c>
      <c r="H376" s="79">
        <v>0.13636363636363635</v>
      </c>
      <c r="I376" s="80">
        <v>-13.636363636363635</v>
      </c>
      <c r="J376" s="81">
        <v>0</v>
      </c>
      <c r="K376" s="66" t="str">
        <v>저수준</v>
      </c>
      <c r="L376" s="66" t="str">
        <v>거래·비중 동반 둔화</v>
      </c>
    </row>
    <row r="377">
      <c r="A377" s="68">
        <v>48</v>
      </c>
      <c r="B377" s="66" t="str">
        <v>수동면 내방리</v>
      </c>
      <c r="C377" s="66" t="str">
        <v>상가</v>
      </c>
      <c r="D377" s="71">
        <v>0</v>
      </c>
      <c r="E377" s="71">
        <v>0</v>
      </c>
      <c r="F377" s="70">
        <v>0</v>
      </c>
      <c r="G377" s="79">
        <v>0</v>
      </c>
      <c r="H377" s="79">
        <v>0</v>
      </c>
      <c r="I377" s="86">
        <v>0</v>
      </c>
      <c r="J377" s="81">
        <v>0</v>
      </c>
      <c r="K377" s="66" t="str">
        <v>저수준</v>
      </c>
      <c r="L377" s="66" t="str">
        <v>보합·혼조</v>
      </c>
    </row>
    <row r="378">
      <c r="A378" s="68">
        <v>49</v>
      </c>
      <c r="B378" s="66" t="str">
        <v>별내면 광전리</v>
      </c>
      <c r="C378" s="66" t="str">
        <v>토지</v>
      </c>
      <c r="D378" s="71">
        <v>1.6666666666666667</v>
      </c>
      <c r="E378" s="71">
        <v>2</v>
      </c>
      <c r="F378" s="84">
        <v>-0.16666666666666663</v>
      </c>
      <c r="G378" s="79">
        <v>0.7142857142857143</v>
      </c>
      <c r="H378" s="79">
        <v>0.6666666666666666</v>
      </c>
      <c r="I378" s="83">
        <v>4.761904761904767</v>
      </c>
      <c r="J378" s="81">
        <v>107.84313725490198</v>
      </c>
      <c r="K378" s="66" t="str">
        <v>평균 상회</v>
      </c>
      <c r="L378" s="66" t="str">
        <v>위축 속 비중 확대</v>
      </c>
    </row>
    <row r="379">
      <c r="A379" s="68">
        <v>49</v>
      </c>
      <c r="B379" s="66" t="str">
        <v>별내면 광전리</v>
      </c>
      <c r="C379" s="66" t="str">
        <v>다가구 전월세</v>
      </c>
      <c r="D379" s="71">
        <v>0.6666666666666666</v>
      </c>
      <c r="E379" s="71">
        <v>0.3333333333333333</v>
      </c>
      <c r="F379" s="78">
        <v>1</v>
      </c>
      <c r="G379" s="79">
        <v>0.2857142857142857</v>
      </c>
      <c r="H379" s="79">
        <v>0.1111111111111111</v>
      </c>
      <c r="I379" s="83">
        <v>17.46031746031746</v>
      </c>
      <c r="J379" s="81">
        <v>104.76190476190477</v>
      </c>
      <c r="K379" s="66" t="str">
        <v>평균권</v>
      </c>
      <c r="L379" s="66" t="str">
        <v>거래·비중 동반 확대</v>
      </c>
    </row>
    <row r="380">
      <c r="A380" s="68">
        <v>49</v>
      </c>
      <c r="B380" s="66" t="str">
        <v>별내면 광전리</v>
      </c>
      <c r="C380" s="66" t="str">
        <v>상가</v>
      </c>
      <c r="D380" s="71">
        <v>0</v>
      </c>
      <c r="E380" s="71">
        <v>0.3333333333333333</v>
      </c>
      <c r="F380" s="84">
        <v>-1</v>
      </c>
      <c r="G380" s="79">
        <v>0</v>
      </c>
      <c r="H380" s="79">
        <v>0.1111111111111111</v>
      </c>
      <c r="I380" s="80">
        <v>-11.11111111111111</v>
      </c>
      <c r="J380" s="81">
        <v>0</v>
      </c>
      <c r="K380" s="66" t="str">
        <v>저수준</v>
      </c>
      <c r="L380" s="66" t="str">
        <v>거래·비중 동반 둔화</v>
      </c>
    </row>
    <row r="381">
      <c r="A381" s="68">
        <v>49</v>
      </c>
      <c r="B381" s="66" t="str">
        <v>별내면 광전리</v>
      </c>
      <c r="C381" s="66" t="str">
        <v>공장창고</v>
      </c>
      <c r="D381" s="71">
        <v>0</v>
      </c>
      <c r="E381" s="71">
        <v>0.3333333333333333</v>
      </c>
      <c r="F381" s="84">
        <v>-1</v>
      </c>
      <c r="G381" s="79">
        <v>0</v>
      </c>
      <c r="H381" s="79">
        <v>0.1111111111111111</v>
      </c>
      <c r="I381" s="80">
        <v>-11.11111111111111</v>
      </c>
      <c r="J381" s="81">
        <v>0</v>
      </c>
      <c r="K381" s="66" t="str">
        <v>저수준</v>
      </c>
      <c r="L381" s="66" t="str">
        <v>거래·비중 동반 둔화</v>
      </c>
    </row>
    <row r="382">
      <c r="A382" s="68">
        <v>50</v>
      </c>
      <c r="B382" s="66" t="str">
        <v>오남읍 팔현리</v>
      </c>
      <c r="C382" s="66" t="str">
        <v>다가구 전월세</v>
      </c>
      <c r="D382" s="71">
        <v>1.3333333333333333</v>
      </c>
      <c r="E382" s="71">
        <v>0.3333333333333333</v>
      </c>
      <c r="F382" s="78">
        <v>3</v>
      </c>
      <c r="G382" s="79">
        <v>0.5714285714285714</v>
      </c>
      <c r="H382" s="79">
        <v>0.25</v>
      </c>
      <c r="I382" s="83">
        <v>32.14285714285714</v>
      </c>
      <c r="J382" s="81">
        <v>244.44444444444446</v>
      </c>
      <c r="K382" s="66" t="str">
        <v>고수준</v>
      </c>
      <c r="L382" s="66" t="str">
        <v>거래·비중 동반 확대</v>
      </c>
    </row>
    <row r="383">
      <c r="A383" s="68">
        <v>50</v>
      </c>
      <c r="B383" s="66" t="str">
        <v>오남읍 팔현리</v>
      </c>
      <c r="C383" s="66" t="str">
        <v>토지</v>
      </c>
      <c r="D383" s="71">
        <v>1</v>
      </c>
      <c r="E383" s="71">
        <v>1</v>
      </c>
      <c r="F383" s="70">
        <v>0</v>
      </c>
      <c r="G383" s="79">
        <v>0.42857142857142855</v>
      </c>
      <c r="H383" s="79">
        <v>0.75</v>
      </c>
      <c r="I383" s="80">
        <v>-32.142857142857146</v>
      </c>
      <c r="J383" s="81">
        <v>37.931034482758626</v>
      </c>
      <c r="K383" s="66" t="str">
        <v>저수준</v>
      </c>
      <c r="L383" s="66" t="str">
        <v>비중 축소</v>
      </c>
    </row>
    <row r="384">
      <c r="A384" s="68">
        <v>50</v>
      </c>
      <c r="B384" s="66" t="str">
        <v>오남읍 팔현리</v>
      </c>
      <c r="C384" s="66" t="str">
        <v>다가구 매매</v>
      </c>
      <c r="D384" s="71">
        <v>0</v>
      </c>
      <c r="E384" s="71">
        <v>0</v>
      </c>
      <c r="F384" s="70">
        <v>0</v>
      </c>
      <c r="G384" s="79">
        <v>0</v>
      </c>
      <c r="H384" s="79">
        <v>0</v>
      </c>
      <c r="I384" s="86">
        <v>0</v>
      </c>
      <c r="J384" s="81">
        <v>0</v>
      </c>
      <c r="K384" s="66" t="str">
        <v>판단 유보</v>
      </c>
      <c r="L384" s="66" t="str">
        <v>보합·혼조</v>
      </c>
    </row>
    <row r="385">
      <c r="A385" s="68">
        <v>51</v>
      </c>
      <c r="B385" s="66" t="str">
        <v>진건읍 배양리</v>
      </c>
      <c r="C385" s="66" t="str">
        <v>토지</v>
      </c>
      <c r="D385" s="71">
        <v>1</v>
      </c>
      <c r="E385" s="71">
        <v>32.333333333333336</v>
      </c>
      <c r="F385" s="84">
        <v>-0.9690721649484536</v>
      </c>
      <c r="G385" s="79">
        <v>0.6</v>
      </c>
      <c r="H385" s="79">
        <v>0.9797979797979798</v>
      </c>
      <c r="I385" s="80">
        <v>-37.97979797979798</v>
      </c>
      <c r="J385" s="81">
        <v>9.166666666666668</v>
      </c>
      <c r="K385" s="66" t="str">
        <v>저수준</v>
      </c>
      <c r="L385" s="66" t="str">
        <v>거래·비중 동반 둔화</v>
      </c>
    </row>
    <row r="386">
      <c r="A386" s="68">
        <v>51</v>
      </c>
      <c r="B386" s="66" t="str">
        <v>진건읍 배양리</v>
      </c>
      <c r="C386" s="66" t="str">
        <v>다가구 전월세</v>
      </c>
      <c r="D386" s="71">
        <v>0.6666666666666666</v>
      </c>
      <c r="E386" s="71">
        <v>0.3333333333333333</v>
      </c>
      <c r="F386" s="78">
        <v>1</v>
      </c>
      <c r="G386" s="79">
        <v>0.4</v>
      </c>
      <c r="H386" s="79">
        <v>0.010101010101010102</v>
      </c>
      <c r="I386" s="83">
        <v>38.98989898989899</v>
      </c>
      <c r="J386" s="81">
        <v>183.33333333333331</v>
      </c>
      <c r="K386" s="66" t="str">
        <v>고수준</v>
      </c>
      <c r="L386" s="66" t="str">
        <v>거래·비중 동반 확대</v>
      </c>
    </row>
    <row r="387">
      <c r="A387" s="68">
        <v>51</v>
      </c>
      <c r="B387" s="66" t="str">
        <v>진건읍 배양리</v>
      </c>
      <c r="C387" s="66" t="str">
        <v>다가구 매매</v>
      </c>
      <c r="D387" s="71">
        <v>0</v>
      </c>
      <c r="E387" s="71">
        <v>0</v>
      </c>
      <c r="F387" s="70">
        <v>0</v>
      </c>
      <c r="G387" s="79">
        <v>0</v>
      </c>
      <c r="H387" s="79">
        <v>0</v>
      </c>
      <c r="I387" s="86">
        <v>0</v>
      </c>
      <c r="J387" s="81">
        <v>0</v>
      </c>
      <c r="K387" s="66" t="str">
        <v>저수준</v>
      </c>
      <c r="L387" s="66" t="str">
        <v>보합·혼조</v>
      </c>
    </row>
    <row r="388">
      <c r="A388" s="68">
        <v>51</v>
      </c>
      <c r="B388" s="66" t="str">
        <v>진건읍 배양리</v>
      </c>
      <c r="C388" s="66" t="str">
        <v>공장창고</v>
      </c>
      <c r="D388" s="71">
        <v>0</v>
      </c>
      <c r="E388" s="71">
        <v>0</v>
      </c>
      <c r="F388" s="70">
        <v>0</v>
      </c>
      <c r="G388" s="79">
        <v>0</v>
      </c>
      <c r="H388" s="79">
        <v>0</v>
      </c>
      <c r="I388" s="86">
        <v>0</v>
      </c>
      <c r="J388" s="81">
        <v>0</v>
      </c>
      <c r="K388" s="66" t="str">
        <v>저수준</v>
      </c>
      <c r="L388" s="66" t="str">
        <v>보합·혼조</v>
      </c>
    </row>
    <row r="389">
      <c r="A389" s="68">
        <v>51</v>
      </c>
      <c r="B389" s="66" t="str">
        <v>진건읍 배양리</v>
      </c>
      <c r="C389" s="66" t="str">
        <v>상가</v>
      </c>
      <c r="D389" s="71">
        <v>0</v>
      </c>
      <c r="E389" s="71">
        <v>0.3333333333333333</v>
      </c>
      <c r="F389" s="84">
        <v>-1</v>
      </c>
      <c r="G389" s="79">
        <v>0</v>
      </c>
      <c r="H389" s="79">
        <v>0.010101010101010102</v>
      </c>
      <c r="I389" s="80">
        <v>-1.0101010101010102</v>
      </c>
      <c r="J389" s="81">
        <v>0</v>
      </c>
      <c r="K389" s="66" t="str">
        <v>저수준</v>
      </c>
      <c r="L389" s="66" t="str">
        <v>거래·비중 동반 둔화</v>
      </c>
    </row>
    <row r="390">
      <c r="A390" s="68">
        <v>52</v>
      </c>
      <c r="B390" s="66" t="str">
        <v>화도읍 구암리</v>
      </c>
      <c r="C390" s="66" t="str">
        <v>토지</v>
      </c>
      <c r="D390" s="71">
        <v>1</v>
      </c>
      <c r="E390" s="71">
        <v>2</v>
      </c>
      <c r="F390" s="84">
        <v>-0.5</v>
      </c>
      <c r="G390" s="79">
        <v>0.6</v>
      </c>
      <c r="H390" s="79">
        <v>0.75</v>
      </c>
      <c r="I390" s="80">
        <v>-15.000000000000002</v>
      </c>
      <c r="J390" s="81">
        <v>64.70588235294117</v>
      </c>
      <c r="K390" s="66" t="str">
        <v>저수준</v>
      </c>
      <c r="L390" s="66" t="str">
        <v>거래·비중 동반 둔화</v>
      </c>
    </row>
    <row r="391">
      <c r="A391" s="68">
        <v>52</v>
      </c>
      <c r="B391" s="66" t="str">
        <v>화도읍 구암리</v>
      </c>
      <c r="C391" s="66" t="str">
        <v>다가구 전월세</v>
      </c>
      <c r="D391" s="71">
        <v>0.3333333333333333</v>
      </c>
      <c r="E391" s="71">
        <v>0.6666666666666666</v>
      </c>
      <c r="F391" s="84">
        <v>-0.5</v>
      </c>
      <c r="G391" s="79">
        <v>0.2</v>
      </c>
      <c r="H391" s="79">
        <v>0.25</v>
      </c>
      <c r="I391" s="80">
        <v>-4.999999999999999</v>
      </c>
      <c r="J391" s="81">
        <v>73.33333333333333</v>
      </c>
      <c r="K391" s="66" t="str">
        <v>저수준</v>
      </c>
      <c r="L391" s="66" t="str">
        <v>거래·비중 동반 둔화</v>
      </c>
    </row>
    <row r="392">
      <c r="A392" s="68">
        <v>52</v>
      </c>
      <c r="B392" s="66" t="str">
        <v>화도읍 구암리</v>
      </c>
      <c r="C392" s="66" t="str">
        <v>다가구 매매</v>
      </c>
      <c r="D392" s="71">
        <v>0.3333333333333333</v>
      </c>
      <c r="E392" s="71">
        <v>0</v>
      </c>
      <c r="F392" s="70">
        <v>0</v>
      </c>
      <c r="G392" s="79">
        <v>0.2</v>
      </c>
      <c r="H392" s="79">
        <v>0</v>
      </c>
      <c r="I392" s="83">
        <v>20</v>
      </c>
      <c r="J392" s="81">
        <v>122.22222222222223</v>
      </c>
      <c r="K392" s="66" t="str">
        <v>고수준</v>
      </c>
      <c r="L392" s="66" t="str">
        <v>비중 확대</v>
      </c>
    </row>
    <row r="393">
      <c r="A393" s="68">
        <v>52</v>
      </c>
      <c r="B393" s="66" t="str">
        <v>화도읍 구암리</v>
      </c>
      <c r="C393" s="66" t="str">
        <v>다세대 매매</v>
      </c>
      <c r="D393" s="71">
        <v>0</v>
      </c>
      <c r="E393" s="71">
        <v>0</v>
      </c>
      <c r="F393" s="70">
        <v>0</v>
      </c>
      <c r="G393" s="79">
        <v>0</v>
      </c>
      <c r="H393" s="79">
        <v>0</v>
      </c>
      <c r="I393" s="86">
        <v>0</v>
      </c>
      <c r="J393" s="81">
        <v>0</v>
      </c>
      <c r="K393" s="66" t="str">
        <v>판단 유보</v>
      </c>
      <c r="L393" s="66" t="str">
        <v>보합·혼조</v>
      </c>
    </row>
    <row r="394">
      <c r="A394" s="68">
        <v>53</v>
      </c>
      <c r="B394" s="66" t="str">
        <v>진건읍 신월리</v>
      </c>
      <c r="C394" s="66" t="str">
        <v>아파트 매매</v>
      </c>
      <c r="D394" s="71">
        <v>0.6666666666666666</v>
      </c>
      <c r="E394" s="71">
        <v>0.6666666666666666</v>
      </c>
      <c r="F394" s="70">
        <v>0</v>
      </c>
      <c r="G394" s="79">
        <v>0.5</v>
      </c>
      <c r="H394" s="79">
        <v>1</v>
      </c>
      <c r="I394" s="80">
        <v>-50</v>
      </c>
      <c r="J394" s="81">
        <v>122.22222222222223</v>
      </c>
      <c r="K394" s="66" t="str">
        <v>고수준</v>
      </c>
      <c r="L394" s="66" t="str">
        <v>비중 축소</v>
      </c>
    </row>
    <row r="395">
      <c r="A395" s="68">
        <v>53</v>
      </c>
      <c r="B395" s="66" t="str">
        <v>진건읍 신월리</v>
      </c>
      <c r="C395" s="66" t="str">
        <v>토지</v>
      </c>
      <c r="D395" s="71">
        <v>0.6666666666666666</v>
      </c>
      <c r="E395" s="71">
        <v>0</v>
      </c>
      <c r="F395" s="70">
        <v>0</v>
      </c>
      <c r="G395" s="79">
        <v>0.5</v>
      </c>
      <c r="H395" s="79">
        <v>0</v>
      </c>
      <c r="I395" s="83">
        <v>50</v>
      </c>
      <c r="J395" s="81">
        <v>366.66666666666663</v>
      </c>
      <c r="K395" s="66" t="str">
        <v>고수준</v>
      </c>
      <c r="L395" s="66" t="str">
        <v>비중 확대</v>
      </c>
    </row>
    <row r="396">
      <c r="A396" s="68">
        <v>53</v>
      </c>
      <c r="B396" s="66" t="str">
        <v>진건읍 신월리</v>
      </c>
      <c r="C396" s="66" t="str">
        <v>아파트 전월세</v>
      </c>
      <c r="D396" s="71">
        <v>0</v>
      </c>
      <c r="E396" s="71">
        <v>0</v>
      </c>
      <c r="F396" s="70">
        <v>0</v>
      </c>
      <c r="G396" s="79">
        <v>0</v>
      </c>
      <c r="H396" s="79">
        <v>0</v>
      </c>
      <c r="I396" s="86">
        <v>0</v>
      </c>
      <c r="J396" s="81">
        <v>0</v>
      </c>
      <c r="K396" s="66" t="str">
        <v>저수준</v>
      </c>
      <c r="L396" s="66" t="str">
        <v>보합·혼조</v>
      </c>
    </row>
    <row r="397">
      <c r="A397" s="68">
        <v>54</v>
      </c>
      <c r="B397" s="66" t="str">
        <v>별내면 용암리</v>
      </c>
      <c r="C397" s="66" t="str">
        <v>토지</v>
      </c>
      <c r="D397" s="71">
        <v>1.3333333333333333</v>
      </c>
      <c r="E397" s="71">
        <v>1</v>
      </c>
      <c r="F397" s="78">
        <v>0.33333333333333326</v>
      </c>
      <c r="G397" s="79">
        <v>1</v>
      </c>
      <c r="H397" s="79">
        <v>0.6</v>
      </c>
      <c r="I397" s="83">
        <v>40</v>
      </c>
      <c r="J397" s="81">
        <v>162.96296296296296</v>
      </c>
      <c r="K397" s="66" t="str">
        <v>고수준</v>
      </c>
      <c r="L397" s="66" t="str">
        <v>거래·비중 동반 확대</v>
      </c>
    </row>
    <row r="398">
      <c r="A398" s="68">
        <v>54</v>
      </c>
      <c r="B398" s="66" t="str">
        <v>별내면 용암리</v>
      </c>
      <c r="C398" s="66" t="str">
        <v>다가구 매매</v>
      </c>
      <c r="D398" s="71">
        <v>0</v>
      </c>
      <c r="E398" s="71">
        <v>0.3333333333333333</v>
      </c>
      <c r="F398" s="84">
        <v>-1</v>
      </c>
      <c r="G398" s="79">
        <v>0</v>
      </c>
      <c r="H398" s="79">
        <v>0.2</v>
      </c>
      <c r="I398" s="80">
        <v>-20</v>
      </c>
      <c r="J398" s="81">
        <v>0</v>
      </c>
      <c r="K398" s="66" t="str">
        <v>저수준</v>
      </c>
      <c r="L398" s="66" t="str">
        <v>거래·비중 동반 둔화</v>
      </c>
    </row>
    <row r="399">
      <c r="A399" s="68">
        <v>54</v>
      </c>
      <c r="B399" s="66" t="str">
        <v>별내면 용암리</v>
      </c>
      <c r="C399" s="66" t="str">
        <v>다가구 전월세</v>
      </c>
      <c r="D399" s="71">
        <v>0</v>
      </c>
      <c r="E399" s="71">
        <v>0.3333333333333333</v>
      </c>
      <c r="F399" s="84">
        <v>-1</v>
      </c>
      <c r="G399" s="79">
        <v>0</v>
      </c>
      <c r="H399" s="79">
        <v>0.2</v>
      </c>
      <c r="I399" s="80">
        <v>-20</v>
      </c>
      <c r="J399" s="81">
        <v>0</v>
      </c>
      <c r="K399" s="66" t="str">
        <v>저수준</v>
      </c>
      <c r="L399" s="66" t="str">
        <v>거래·비중 동반 둔화</v>
      </c>
    </row>
    <row r="400">
      <c r="A400" s="68">
        <v>55</v>
      </c>
      <c r="B400" s="66" t="str">
        <v>수동면 수산리</v>
      </c>
      <c r="C400" s="66" t="str">
        <v>토지</v>
      </c>
      <c r="D400" s="71">
        <v>0.6666666666666666</v>
      </c>
      <c r="E400" s="71">
        <v>3.6666666666666665</v>
      </c>
      <c r="F400" s="84">
        <v>-0.8181818181818181</v>
      </c>
      <c r="G400" s="79">
        <v>0.6666666666666666</v>
      </c>
      <c r="H400" s="79">
        <v>0.9166666666666666</v>
      </c>
      <c r="I400" s="80">
        <v>-25</v>
      </c>
      <c r="J400" s="81">
        <v>23.65591397849462</v>
      </c>
      <c r="K400" s="66" t="str">
        <v>저수준</v>
      </c>
      <c r="L400" s="66" t="str">
        <v>거래·비중 동반 둔화</v>
      </c>
    </row>
    <row r="401">
      <c r="A401" s="68">
        <v>55</v>
      </c>
      <c r="B401" s="66" t="str">
        <v>수동면 수산리</v>
      </c>
      <c r="C401" s="66" t="str">
        <v>다가구 전월세</v>
      </c>
      <c r="D401" s="71">
        <v>0.3333333333333333</v>
      </c>
      <c r="E401" s="71">
        <v>0.3333333333333333</v>
      </c>
      <c r="F401" s="70">
        <v>0</v>
      </c>
      <c r="G401" s="79">
        <v>0.3333333333333333</v>
      </c>
      <c r="H401" s="79">
        <v>0.08333333333333333</v>
      </c>
      <c r="I401" s="83">
        <v>25</v>
      </c>
      <c r="J401" s="81">
        <v>122.22222222222223</v>
      </c>
      <c r="K401" s="66" t="str">
        <v>고수준</v>
      </c>
      <c r="L401" s="66" t="str">
        <v>비중 확대</v>
      </c>
    </row>
    <row r="402">
      <c r="A402" s="68">
        <v>55</v>
      </c>
      <c r="B402" s="66" t="str">
        <v>수동면 수산리</v>
      </c>
      <c r="C402" s="66" t="str">
        <v>다가구 매매</v>
      </c>
      <c r="D402" s="71">
        <v>0</v>
      </c>
      <c r="E402" s="71">
        <v>0</v>
      </c>
      <c r="F402" s="70">
        <v>0</v>
      </c>
      <c r="G402" s="79">
        <v>0</v>
      </c>
      <c r="H402" s="79">
        <v>0</v>
      </c>
      <c r="I402" s="86">
        <v>0</v>
      </c>
      <c r="J402" s="81">
        <v>0</v>
      </c>
      <c r="K402" s="66" t="str">
        <v>저수준</v>
      </c>
      <c r="L402" s="66" t="str">
        <v>보합·혼조</v>
      </c>
    </row>
    <row r="403">
      <c r="A403" s="68">
        <v>55</v>
      </c>
      <c r="B403" s="66" t="str">
        <v>수동면 수산리</v>
      </c>
      <c r="C403" s="66" t="str">
        <v>다세대 전월세</v>
      </c>
      <c r="D403" s="71">
        <v>0</v>
      </c>
      <c r="E403" s="71">
        <v>0</v>
      </c>
      <c r="F403" s="70">
        <v>0</v>
      </c>
      <c r="G403" s="79">
        <v>0</v>
      </c>
      <c r="H403" s="79">
        <v>0</v>
      </c>
      <c r="I403" s="86">
        <v>0</v>
      </c>
      <c r="J403" s="81">
        <v>0</v>
      </c>
      <c r="K403" s="66" t="str">
        <v>저수준</v>
      </c>
      <c r="L403" s="66" t="str">
        <v>보합·혼조</v>
      </c>
    </row>
    <row r="404">
      <c r="A404" s="68">
        <v>56</v>
      </c>
      <c r="B404" s="66" t="str">
        <v>조안면 진중리</v>
      </c>
      <c r="C404" s="66" t="str">
        <v>다가구 전월세</v>
      </c>
      <c r="D404" s="71">
        <v>1</v>
      </c>
      <c r="E404" s="71">
        <v>0.6666666666666666</v>
      </c>
      <c r="F404" s="78">
        <v>0.5</v>
      </c>
      <c r="G404" s="79">
        <v>1</v>
      </c>
      <c r="H404" s="79">
        <v>0.2857142857142857</v>
      </c>
      <c r="I404" s="83">
        <v>71.42857142857143</v>
      </c>
      <c r="J404" s="81">
        <v>220.00000000000003</v>
      </c>
      <c r="K404" s="66" t="str">
        <v>고수준</v>
      </c>
      <c r="L404" s="66" t="str">
        <v>거래·비중 동반 확대</v>
      </c>
    </row>
    <row r="405">
      <c r="A405" s="68">
        <v>56</v>
      </c>
      <c r="B405" s="66" t="str">
        <v>조안면 진중리</v>
      </c>
      <c r="C405" s="66" t="str">
        <v>토지</v>
      </c>
      <c r="D405" s="71">
        <v>0</v>
      </c>
      <c r="E405" s="71">
        <v>1.3333333333333333</v>
      </c>
      <c r="F405" s="84">
        <v>-1</v>
      </c>
      <c r="G405" s="79">
        <v>0</v>
      </c>
      <c r="H405" s="79">
        <v>0.5714285714285714</v>
      </c>
      <c r="I405" s="80">
        <v>-57.14285714285714</v>
      </c>
      <c r="J405" s="81">
        <v>0</v>
      </c>
      <c r="K405" s="66" t="str">
        <v>저수준</v>
      </c>
      <c r="L405" s="66" t="str">
        <v>거래·비중 동반 둔화</v>
      </c>
    </row>
    <row r="406">
      <c r="A406" s="68">
        <v>56</v>
      </c>
      <c r="B406" s="66" t="str">
        <v>조안면 진중리</v>
      </c>
      <c r="C406" s="66" t="str">
        <v>다가구 매매</v>
      </c>
      <c r="D406" s="71">
        <v>0</v>
      </c>
      <c r="E406" s="71">
        <v>0.3333333333333333</v>
      </c>
      <c r="F406" s="84">
        <v>-1</v>
      </c>
      <c r="G406" s="79">
        <v>0</v>
      </c>
      <c r="H406" s="79">
        <v>0.14285714285714285</v>
      </c>
      <c r="I406" s="80">
        <v>-14.285714285714285</v>
      </c>
      <c r="J406" s="81">
        <v>0</v>
      </c>
      <c r="K406" s="66" t="str">
        <v>저수준</v>
      </c>
      <c r="L406" s="66" t="str">
        <v>거래·비중 동반 둔화</v>
      </c>
    </row>
    <row r="407">
      <c r="A407" s="68">
        <v>57</v>
      </c>
      <c r="B407" s="66" t="str">
        <v>조안면 조안리</v>
      </c>
      <c r="C407" s="66" t="str">
        <v>토지</v>
      </c>
      <c r="D407" s="71">
        <v>0.6666666666666666</v>
      </c>
      <c r="E407" s="71">
        <v>0.3333333333333333</v>
      </c>
      <c r="F407" s="78">
        <v>1</v>
      </c>
      <c r="G407" s="79">
        <v>1</v>
      </c>
      <c r="H407" s="79">
        <v>0.2</v>
      </c>
      <c r="I407" s="83">
        <v>80</v>
      </c>
      <c r="J407" s="81">
        <v>66.66666666666666</v>
      </c>
      <c r="K407" s="66" t="str">
        <v>저수준</v>
      </c>
      <c r="L407" s="66" t="str">
        <v>거래·비중 동반 확대</v>
      </c>
    </row>
    <row r="408">
      <c r="A408" s="68">
        <v>57</v>
      </c>
      <c r="B408" s="66" t="str">
        <v>조안면 조안리</v>
      </c>
      <c r="C408" s="66" t="str">
        <v>다가구 전월세</v>
      </c>
      <c r="D408" s="71">
        <v>0</v>
      </c>
      <c r="E408" s="71">
        <v>1.3333333333333333</v>
      </c>
      <c r="F408" s="84">
        <v>-1</v>
      </c>
      <c r="G408" s="79">
        <v>0</v>
      </c>
      <c r="H408" s="79">
        <v>0.8</v>
      </c>
      <c r="I408" s="80">
        <v>-80</v>
      </c>
      <c r="J408" s="81">
        <v>0</v>
      </c>
      <c r="K408" s="66" t="str">
        <v>저수준</v>
      </c>
      <c r="L408" s="66" t="str">
        <v>거래·비중 동반 둔화</v>
      </c>
    </row>
    <row r="409">
      <c r="A409" s="68">
        <v>58</v>
      </c>
      <c r="B409" s="66" t="str">
        <v>조안면 송촌리</v>
      </c>
      <c r="C409" s="66" t="str">
        <v>토지</v>
      </c>
      <c r="D409" s="71">
        <v>0.3333333333333333</v>
      </c>
      <c r="E409" s="71">
        <v>0.3333333333333333</v>
      </c>
      <c r="F409" s="70">
        <v>0</v>
      </c>
      <c r="G409" s="79">
        <v>1</v>
      </c>
      <c r="H409" s="79">
        <v>0.5</v>
      </c>
      <c r="I409" s="83">
        <v>50</v>
      </c>
      <c r="J409" s="81">
        <v>19.298245614035086</v>
      </c>
      <c r="K409" s="66" t="str">
        <v>저수준</v>
      </c>
      <c r="L409" s="66" t="str">
        <v>비중 확대</v>
      </c>
    </row>
    <row r="410">
      <c r="A410" s="68">
        <v>58</v>
      </c>
      <c r="B410" s="66" t="str">
        <v>조안면 송촌리</v>
      </c>
      <c r="C410" s="66" t="str">
        <v>다가구 전월세</v>
      </c>
      <c r="D410" s="71">
        <v>0</v>
      </c>
      <c r="E410" s="71">
        <v>0.3333333333333333</v>
      </c>
      <c r="F410" s="84">
        <v>-1</v>
      </c>
      <c r="G410" s="79">
        <v>0</v>
      </c>
      <c r="H410" s="79">
        <v>0.5</v>
      </c>
      <c r="I410" s="80">
        <v>-50</v>
      </c>
      <c r="J410" s="81">
        <v>0</v>
      </c>
      <c r="K410" s="66" t="str">
        <v>저수준</v>
      </c>
      <c r="L410" s="66" t="str">
        <v>거래·비중 동반 둔화</v>
      </c>
    </row>
    <row r="411">
      <c r="A411" s="68">
        <v>59</v>
      </c>
      <c r="B411" s="66" t="str">
        <v>지금동</v>
      </c>
      <c r="C411" s="66" t="str">
        <v>토지</v>
      </c>
      <c r="D411" s="71">
        <v>0.3333333333333333</v>
      </c>
      <c r="E411" s="71">
        <v>0.3333333333333333</v>
      </c>
      <c r="F411" s="70">
        <v>0</v>
      </c>
      <c r="G411" s="79">
        <v>1</v>
      </c>
      <c r="H411" s="79">
        <v>1</v>
      </c>
      <c r="I411" s="86">
        <v>0</v>
      </c>
      <c r="J411" s="81">
        <v>91.66666666666666</v>
      </c>
      <c r="K411" s="66" t="str">
        <v>평균 하회</v>
      </c>
      <c r="L411" s="66" t="str">
        <v>보합·혼조</v>
      </c>
    </row>
    <row r="412">
      <c r="A412" s="68">
        <v>60</v>
      </c>
      <c r="B412" s="66" t="str">
        <v>도농동</v>
      </c>
      <c r="C412" s="66" t="str">
        <v>다가구 전월세</v>
      </c>
      <c r="D412" s="71">
        <v>0.3333333333333333</v>
      </c>
      <c r="E412" s="71">
        <v>0</v>
      </c>
      <c r="F412" s="70">
        <v>0</v>
      </c>
      <c r="G412" s="79">
        <v>1</v>
      </c>
      <c r="H412" s="79">
        <v>0</v>
      </c>
      <c r="I412" s="86">
        <v>0</v>
      </c>
      <c r="J412" s="81">
        <v>122.22222222222223</v>
      </c>
      <c r="K412" s="66" t="str">
        <v>고수준</v>
      </c>
      <c r="L412" s="66" t="str">
        <v>보합·혼조</v>
      </c>
    </row>
    <row r="415">
      <c r="A415" s="52" t="str">
        <v>하위지역별 부동산 유형 월간 상세</v>
      </c>
      <c r="B415" s="52" t="str">
        <v/>
      </c>
      <c r="C415" s="52" t="str">
        <v/>
      </c>
      <c r="D415" s="52" t="str">
        <v/>
      </c>
      <c r="E415" s="52" t="str">
        <v/>
      </c>
      <c r="F415" s="52" t="str">
        <v/>
      </c>
      <c r="G415" s="52" t="str">
        <v/>
      </c>
      <c r="H415" s="52" t="str">
        <v/>
      </c>
    </row>
    <row r="416">
      <c r="A416" s="61" t="str">
        <v>지역순위</v>
      </c>
      <c r="B416" s="61" t="str">
        <v>지역명</v>
      </c>
      <c r="C416" s="61" t="str">
        <v>부동산유형</v>
      </c>
      <c r="D416" s="61" t="str">
        <v>기준월</v>
      </c>
      <c r="E416" s="61" t="str">
        <v>데이터상태</v>
      </c>
      <c r="F416" s="61" t="str">
        <v>분석구간</v>
      </c>
      <c r="G416" s="61" t="str">
        <v>거래건수</v>
      </c>
      <c r="H416" s="61" t="str">
        <v>지역내점유율</v>
      </c>
    </row>
    <row r="417">
      <c r="A417" s="68">
        <v>1</v>
      </c>
      <c r="B417" s="66" t="str">
        <v>다산동</v>
      </c>
      <c r="C417" s="66" t="str">
        <v>아파트 전월세</v>
      </c>
      <c r="D417" s="66" t="str">
        <v>2025-08</v>
      </c>
      <c r="E417" s="66" t="str">
        <v>비교 반영</v>
      </c>
      <c r="F417" s="66" t="str">
        <v>그 외 비교 반영월</v>
      </c>
      <c r="G417" s="68">
        <v>420</v>
      </c>
      <c r="H417" s="79">
        <v>0.5454545454545454</v>
      </c>
    </row>
    <row r="418">
      <c r="A418" s="68">
        <v>1</v>
      </c>
      <c r="B418" s="66" t="str">
        <v>다산동</v>
      </c>
      <c r="C418" s="66" t="str">
        <v>아파트 전월세</v>
      </c>
      <c r="D418" s="66" t="str">
        <v>2025-09</v>
      </c>
      <c r="E418" s="66" t="str">
        <v>비교 반영</v>
      </c>
      <c r="F418" s="66" t="str">
        <v>그 외 비교 반영월</v>
      </c>
      <c r="G418" s="68">
        <v>1585</v>
      </c>
      <c r="H418" s="79">
        <v>0.7905236907730673</v>
      </c>
    </row>
    <row r="419">
      <c r="A419" s="68">
        <v>1</v>
      </c>
      <c r="B419" s="66" t="str">
        <v>다산동</v>
      </c>
      <c r="C419" s="66" t="str">
        <v>아파트 전월세</v>
      </c>
      <c r="D419" s="66" t="str">
        <v>2025-10</v>
      </c>
      <c r="E419" s="66" t="str">
        <v>비교 반영</v>
      </c>
      <c r="F419" s="66" t="str">
        <v>그 외 비교 반영월</v>
      </c>
      <c r="G419" s="68">
        <v>820</v>
      </c>
      <c r="H419" s="79">
        <v>0.6198034769463341</v>
      </c>
    </row>
    <row r="420">
      <c r="A420" s="68">
        <v>1</v>
      </c>
      <c r="B420" s="66" t="str">
        <v>다산동</v>
      </c>
      <c r="C420" s="66" t="str">
        <v>아파트 전월세</v>
      </c>
      <c r="D420" s="66" t="str">
        <v>2025-11</v>
      </c>
      <c r="E420" s="66" t="str">
        <v>비교 반영</v>
      </c>
      <c r="F420" s="66" t="str">
        <v>그 외 비교 반영월</v>
      </c>
      <c r="G420" s="68">
        <v>1241</v>
      </c>
      <c r="H420" s="79">
        <v>0.6964085297418631</v>
      </c>
    </row>
    <row r="421">
      <c r="A421" s="68">
        <v>1</v>
      </c>
      <c r="B421" s="66" t="str">
        <v>다산동</v>
      </c>
      <c r="C421" s="66" t="str">
        <v>아파트 전월세</v>
      </c>
      <c r="D421" s="66" t="str">
        <v>2025-12</v>
      </c>
      <c r="E421" s="66" t="str">
        <v>비교 반영</v>
      </c>
      <c r="F421" s="66" t="str">
        <v>그 외 비교 반영월</v>
      </c>
      <c r="G421" s="68">
        <v>895</v>
      </c>
      <c r="H421" s="79">
        <v>0.6480811006517017</v>
      </c>
    </row>
    <row r="422">
      <c r="A422" s="68">
        <v>1</v>
      </c>
      <c r="B422" s="66" t="str">
        <v>다산동</v>
      </c>
      <c r="C422" s="66" t="str">
        <v>아파트 전월세</v>
      </c>
      <c r="D422" s="66" t="str">
        <v>2026-01</v>
      </c>
      <c r="E422" s="66" t="str">
        <v>비교 반영</v>
      </c>
      <c r="F422" s="66" t="str">
        <v>직전 비교기간</v>
      </c>
      <c r="G422" s="68">
        <v>648</v>
      </c>
      <c r="H422" s="79">
        <v>0.4909090909090909</v>
      </c>
    </row>
    <row r="423">
      <c r="A423" s="68">
        <v>1</v>
      </c>
      <c r="B423" s="66" t="str">
        <v>다산동</v>
      </c>
      <c r="C423" s="66" t="str">
        <v>아파트 전월세</v>
      </c>
      <c r="D423" s="66" t="str">
        <v>2026-02</v>
      </c>
      <c r="E423" s="66" t="str">
        <v>비교 반영</v>
      </c>
      <c r="F423" s="66" t="str">
        <v>직전 비교기간</v>
      </c>
      <c r="G423" s="68">
        <v>455</v>
      </c>
      <c r="H423" s="79">
        <v>0.4961832061068702</v>
      </c>
    </row>
    <row r="424">
      <c r="A424" s="68">
        <v>1</v>
      </c>
      <c r="B424" s="66" t="str">
        <v>다산동</v>
      </c>
      <c r="C424" s="66" t="str">
        <v>아파트 전월세</v>
      </c>
      <c r="D424" s="66" t="str">
        <v>2026-03</v>
      </c>
      <c r="E424" s="66" t="str">
        <v>비교 반영</v>
      </c>
      <c r="F424" s="66" t="str">
        <v>직전 비교기간</v>
      </c>
      <c r="G424" s="68">
        <v>512</v>
      </c>
      <c r="H424" s="79">
        <v>0.5084409136047666</v>
      </c>
    </row>
    <row r="425">
      <c r="A425" s="68">
        <v>1</v>
      </c>
      <c r="B425" s="66" t="str">
        <v>다산동</v>
      </c>
      <c r="C425" s="66" t="str">
        <v>아파트 전월세</v>
      </c>
      <c r="D425" s="66" t="str">
        <v>2026-04</v>
      </c>
      <c r="E425" s="66" t="str">
        <v>비교 반영</v>
      </c>
      <c r="F425" s="66" t="str">
        <v>최근 비교기간</v>
      </c>
      <c r="G425" s="68">
        <v>427</v>
      </c>
      <c r="H425" s="79">
        <v>0.5005861664712778</v>
      </c>
    </row>
    <row r="426">
      <c r="A426" s="68">
        <v>1</v>
      </c>
      <c r="B426" s="66" t="str">
        <v>다산동</v>
      </c>
      <c r="C426" s="66" t="str">
        <v>아파트 전월세</v>
      </c>
      <c r="D426" s="66" t="str">
        <v>2026-05</v>
      </c>
      <c r="E426" s="66" t="str">
        <v>비교 반영</v>
      </c>
      <c r="F426" s="66" t="str">
        <v>최근 비교기간</v>
      </c>
      <c r="G426" s="68">
        <v>2401</v>
      </c>
      <c r="H426" s="79">
        <v>0.8313711911357341</v>
      </c>
    </row>
    <row r="427">
      <c r="A427" s="68">
        <v>1</v>
      </c>
      <c r="B427" s="66" t="str">
        <v>다산동</v>
      </c>
      <c r="C427" s="66" t="str">
        <v>아파트 전월세</v>
      </c>
      <c r="D427" s="66" t="str">
        <v>2026-06</v>
      </c>
      <c r="E427" s="66" t="str">
        <v>비교 반영</v>
      </c>
      <c r="F427" s="66" t="str">
        <v>최근 비교기간</v>
      </c>
      <c r="G427" s="68">
        <v>869</v>
      </c>
      <c r="H427" s="79">
        <v>0.632</v>
      </c>
    </row>
    <row r="428">
      <c r="A428" s="72">
        <v>1</v>
      </c>
      <c r="B428" s="72" t="str">
        <v>다산동</v>
      </c>
      <c r="C428" s="72" t="str">
        <v>아파트 전월세</v>
      </c>
      <c r="D428" s="72" t="str">
        <v>2026-07</v>
      </c>
      <c r="E428" s="72" t="str">
        <v>집계 중</v>
      </c>
      <c r="F428" s="72" t="str">
        <v>집계 중 월</v>
      </c>
      <c r="G428" s="74">
        <v>456</v>
      </c>
      <c r="H428" s="85">
        <v>0.5027563395810364</v>
      </c>
    </row>
    <row r="429">
      <c r="A429" s="68">
        <v>1</v>
      </c>
      <c r="B429" s="66" t="str">
        <v>다산동</v>
      </c>
      <c r="C429" s="66" t="str">
        <v>아파트 매매</v>
      </c>
      <c r="D429" s="66" t="str">
        <v>2025-08</v>
      </c>
      <c r="E429" s="66" t="str">
        <v>비교 반영</v>
      </c>
      <c r="F429" s="66" t="str">
        <v>그 외 비교 반영월</v>
      </c>
      <c r="G429" s="68">
        <v>110</v>
      </c>
      <c r="H429" s="79">
        <v>0.14285714285714285</v>
      </c>
    </row>
    <row r="430">
      <c r="A430" s="68">
        <v>1</v>
      </c>
      <c r="B430" s="66" t="str">
        <v>다산동</v>
      </c>
      <c r="C430" s="66" t="str">
        <v>아파트 매매</v>
      </c>
      <c r="D430" s="66" t="str">
        <v>2025-09</v>
      </c>
      <c r="E430" s="66" t="str">
        <v>비교 반영</v>
      </c>
      <c r="F430" s="66" t="str">
        <v>그 외 비교 반영월</v>
      </c>
      <c r="G430" s="68">
        <v>143</v>
      </c>
      <c r="H430" s="79">
        <v>0.0713216957605985</v>
      </c>
    </row>
    <row r="431">
      <c r="A431" s="68">
        <v>1</v>
      </c>
      <c r="B431" s="66" t="str">
        <v>다산동</v>
      </c>
      <c r="C431" s="66" t="str">
        <v>아파트 매매</v>
      </c>
      <c r="D431" s="66" t="str">
        <v>2025-10</v>
      </c>
      <c r="E431" s="66" t="str">
        <v>비교 반영</v>
      </c>
      <c r="F431" s="66" t="str">
        <v>그 외 비교 반영월</v>
      </c>
      <c r="G431" s="68">
        <v>263</v>
      </c>
      <c r="H431" s="79">
        <v>0.19879062736205594</v>
      </c>
    </row>
    <row r="432">
      <c r="A432" s="68">
        <v>1</v>
      </c>
      <c r="B432" s="66" t="str">
        <v>다산동</v>
      </c>
      <c r="C432" s="66" t="str">
        <v>아파트 매매</v>
      </c>
      <c r="D432" s="66" t="str">
        <v>2025-11</v>
      </c>
      <c r="E432" s="66" t="str">
        <v>비교 반영</v>
      </c>
      <c r="F432" s="66" t="str">
        <v>그 외 비교 반영월</v>
      </c>
      <c r="G432" s="68">
        <v>286</v>
      </c>
      <c r="H432" s="79">
        <v>0.16049382716049382</v>
      </c>
    </row>
    <row r="433">
      <c r="A433" s="68">
        <v>1</v>
      </c>
      <c r="B433" s="66" t="str">
        <v>다산동</v>
      </c>
      <c r="C433" s="66" t="str">
        <v>아파트 매매</v>
      </c>
      <c r="D433" s="66" t="str">
        <v>2025-12</v>
      </c>
      <c r="E433" s="66" t="str">
        <v>비교 반영</v>
      </c>
      <c r="F433" s="66" t="str">
        <v>그 외 비교 반영월</v>
      </c>
      <c r="G433" s="68">
        <v>218</v>
      </c>
      <c r="H433" s="79">
        <v>0.15785662563359884</v>
      </c>
    </row>
    <row r="434">
      <c r="A434" s="68">
        <v>1</v>
      </c>
      <c r="B434" s="66" t="str">
        <v>다산동</v>
      </c>
      <c r="C434" s="66" t="str">
        <v>아파트 매매</v>
      </c>
      <c r="D434" s="66" t="str">
        <v>2026-01</v>
      </c>
      <c r="E434" s="66" t="str">
        <v>비교 반영</v>
      </c>
      <c r="F434" s="66" t="str">
        <v>직전 비교기간</v>
      </c>
      <c r="G434" s="68">
        <v>339</v>
      </c>
      <c r="H434" s="79">
        <v>0.25681818181818183</v>
      </c>
    </row>
    <row r="435">
      <c r="A435" s="68">
        <v>1</v>
      </c>
      <c r="B435" s="66" t="str">
        <v>다산동</v>
      </c>
      <c r="C435" s="66" t="str">
        <v>아파트 매매</v>
      </c>
      <c r="D435" s="66" t="str">
        <v>2026-02</v>
      </c>
      <c r="E435" s="66" t="str">
        <v>비교 반영</v>
      </c>
      <c r="F435" s="66" t="str">
        <v>직전 비교기간</v>
      </c>
      <c r="G435" s="68">
        <v>224</v>
      </c>
      <c r="H435" s="79">
        <v>0.24427480916030533</v>
      </c>
    </row>
    <row r="436">
      <c r="A436" s="68">
        <v>1</v>
      </c>
      <c r="B436" s="66" t="str">
        <v>다산동</v>
      </c>
      <c r="C436" s="66" t="str">
        <v>아파트 매매</v>
      </c>
      <c r="D436" s="66" t="str">
        <v>2026-03</v>
      </c>
      <c r="E436" s="66" t="str">
        <v>비교 반영</v>
      </c>
      <c r="F436" s="66" t="str">
        <v>직전 비교기간</v>
      </c>
      <c r="G436" s="68">
        <v>205</v>
      </c>
      <c r="H436" s="79">
        <v>0.2035749751737835</v>
      </c>
    </row>
    <row r="437">
      <c r="A437" s="68">
        <v>1</v>
      </c>
      <c r="B437" s="66" t="str">
        <v>다산동</v>
      </c>
      <c r="C437" s="66" t="str">
        <v>아파트 매매</v>
      </c>
      <c r="D437" s="66" t="str">
        <v>2026-04</v>
      </c>
      <c r="E437" s="66" t="str">
        <v>비교 반영</v>
      </c>
      <c r="F437" s="66" t="str">
        <v>최근 비교기간</v>
      </c>
      <c r="G437" s="68">
        <v>170</v>
      </c>
      <c r="H437" s="79">
        <v>0.19929660023446658</v>
      </c>
    </row>
    <row r="438">
      <c r="A438" s="68">
        <v>1</v>
      </c>
      <c r="B438" s="66" t="str">
        <v>다산동</v>
      </c>
      <c r="C438" s="66" t="str">
        <v>아파트 매매</v>
      </c>
      <c r="D438" s="66" t="str">
        <v>2026-05</v>
      </c>
      <c r="E438" s="66" t="str">
        <v>비교 반영</v>
      </c>
      <c r="F438" s="66" t="str">
        <v>최근 비교기간</v>
      </c>
      <c r="G438" s="68">
        <v>271</v>
      </c>
      <c r="H438" s="79">
        <v>0.09383656509695291</v>
      </c>
    </row>
    <row r="439">
      <c r="A439" s="68">
        <v>1</v>
      </c>
      <c r="B439" s="66" t="str">
        <v>다산동</v>
      </c>
      <c r="C439" s="66" t="str">
        <v>아파트 매매</v>
      </c>
      <c r="D439" s="66" t="str">
        <v>2026-06</v>
      </c>
      <c r="E439" s="66" t="str">
        <v>비교 반영</v>
      </c>
      <c r="F439" s="66" t="str">
        <v>최근 비교기간</v>
      </c>
      <c r="G439" s="68">
        <v>290</v>
      </c>
      <c r="H439" s="79">
        <v>0.2109090909090909</v>
      </c>
    </row>
    <row r="440">
      <c r="A440" s="72">
        <v>1</v>
      </c>
      <c r="B440" s="72" t="str">
        <v>다산동</v>
      </c>
      <c r="C440" s="72" t="str">
        <v>아파트 매매</v>
      </c>
      <c r="D440" s="72" t="str">
        <v>2026-07</v>
      </c>
      <c r="E440" s="72" t="str">
        <v>집계 중</v>
      </c>
      <c r="F440" s="72" t="str">
        <v>집계 중 월</v>
      </c>
      <c r="G440" s="74">
        <v>268</v>
      </c>
      <c r="H440" s="85">
        <v>0.2954796030871003</v>
      </c>
    </row>
    <row r="441">
      <c r="A441" s="68">
        <v>1</v>
      </c>
      <c r="B441" s="66" t="str">
        <v>다산동</v>
      </c>
      <c r="C441" s="66" t="str">
        <v>오피스텔 전월세</v>
      </c>
      <c r="D441" s="66" t="str">
        <v>2025-08</v>
      </c>
      <c r="E441" s="66" t="str">
        <v>비교 반영</v>
      </c>
      <c r="F441" s="66" t="str">
        <v>그 외 비교 반영월</v>
      </c>
      <c r="G441" s="68">
        <v>145</v>
      </c>
      <c r="H441" s="79">
        <v>0.18831168831168832</v>
      </c>
    </row>
    <row r="442">
      <c r="A442" s="68">
        <v>1</v>
      </c>
      <c r="B442" s="66" t="str">
        <v>다산동</v>
      </c>
      <c r="C442" s="66" t="str">
        <v>오피스텔 전월세</v>
      </c>
      <c r="D442" s="66" t="str">
        <v>2025-09</v>
      </c>
      <c r="E442" s="66" t="str">
        <v>비교 반영</v>
      </c>
      <c r="F442" s="66" t="str">
        <v>그 외 비교 반영월</v>
      </c>
      <c r="G442" s="68">
        <v>179</v>
      </c>
      <c r="H442" s="79">
        <v>0.08927680798004987</v>
      </c>
    </row>
    <row r="443">
      <c r="A443" s="68">
        <v>1</v>
      </c>
      <c r="B443" s="66" t="str">
        <v>다산동</v>
      </c>
      <c r="C443" s="66" t="str">
        <v>오피스텔 전월세</v>
      </c>
      <c r="D443" s="66" t="str">
        <v>2025-10</v>
      </c>
      <c r="E443" s="66" t="str">
        <v>비교 반영</v>
      </c>
      <c r="F443" s="66" t="str">
        <v>그 외 비교 반영월</v>
      </c>
      <c r="G443" s="68">
        <v>146</v>
      </c>
      <c r="H443" s="79">
        <v>0.11035525321239607</v>
      </c>
    </row>
    <row r="444">
      <c r="A444" s="68">
        <v>1</v>
      </c>
      <c r="B444" s="66" t="str">
        <v>다산동</v>
      </c>
      <c r="C444" s="66" t="str">
        <v>오피스텔 전월세</v>
      </c>
      <c r="D444" s="66" t="str">
        <v>2025-11</v>
      </c>
      <c r="E444" s="66" t="str">
        <v>비교 반영</v>
      </c>
      <c r="F444" s="66" t="str">
        <v>그 외 비교 반영월</v>
      </c>
      <c r="G444" s="68">
        <v>177</v>
      </c>
      <c r="H444" s="79">
        <v>0.09932659932659933</v>
      </c>
    </row>
    <row r="445">
      <c r="A445" s="68">
        <v>1</v>
      </c>
      <c r="B445" s="66" t="str">
        <v>다산동</v>
      </c>
      <c r="C445" s="66" t="str">
        <v>오피스텔 전월세</v>
      </c>
      <c r="D445" s="66" t="str">
        <v>2025-12</v>
      </c>
      <c r="E445" s="66" t="str">
        <v>비교 반영</v>
      </c>
      <c r="F445" s="66" t="str">
        <v>그 외 비교 반영월</v>
      </c>
      <c r="G445" s="68">
        <v>158</v>
      </c>
      <c r="H445" s="79">
        <v>0.11440984793627806</v>
      </c>
    </row>
    <row r="446">
      <c r="A446" s="68">
        <v>1</v>
      </c>
      <c r="B446" s="66" t="str">
        <v>다산동</v>
      </c>
      <c r="C446" s="66" t="str">
        <v>오피스텔 전월세</v>
      </c>
      <c r="D446" s="66" t="str">
        <v>2026-01</v>
      </c>
      <c r="E446" s="66" t="str">
        <v>비교 반영</v>
      </c>
      <c r="F446" s="66" t="str">
        <v>직전 비교기간</v>
      </c>
      <c r="G446" s="68">
        <v>220</v>
      </c>
      <c r="H446" s="79">
        <v>0.16666666666666666</v>
      </c>
    </row>
    <row r="447">
      <c r="A447" s="68">
        <v>1</v>
      </c>
      <c r="B447" s="66" t="str">
        <v>다산동</v>
      </c>
      <c r="C447" s="66" t="str">
        <v>오피스텔 전월세</v>
      </c>
      <c r="D447" s="66" t="str">
        <v>2026-02</v>
      </c>
      <c r="E447" s="66" t="str">
        <v>비교 반영</v>
      </c>
      <c r="F447" s="66" t="str">
        <v>직전 비교기간</v>
      </c>
      <c r="G447" s="68">
        <v>166</v>
      </c>
      <c r="H447" s="79">
        <v>0.18102508178844057</v>
      </c>
    </row>
    <row r="448">
      <c r="A448" s="68">
        <v>1</v>
      </c>
      <c r="B448" s="66" t="str">
        <v>다산동</v>
      </c>
      <c r="C448" s="66" t="str">
        <v>오피스텔 전월세</v>
      </c>
      <c r="D448" s="66" t="str">
        <v>2026-03</v>
      </c>
      <c r="E448" s="66" t="str">
        <v>비교 반영</v>
      </c>
      <c r="F448" s="66" t="str">
        <v>직전 비교기간</v>
      </c>
      <c r="G448" s="68">
        <v>177</v>
      </c>
      <c r="H448" s="79">
        <v>0.17576961271102284</v>
      </c>
    </row>
    <row r="449">
      <c r="A449" s="68">
        <v>1</v>
      </c>
      <c r="B449" s="66" t="str">
        <v>다산동</v>
      </c>
      <c r="C449" s="66" t="str">
        <v>오피스텔 전월세</v>
      </c>
      <c r="D449" s="66" t="str">
        <v>2026-04</v>
      </c>
      <c r="E449" s="66" t="str">
        <v>비교 반영</v>
      </c>
      <c r="F449" s="66" t="str">
        <v>최근 비교기간</v>
      </c>
      <c r="G449" s="68">
        <v>142</v>
      </c>
      <c r="H449" s="79">
        <v>0.16647127784290738</v>
      </c>
    </row>
    <row r="450">
      <c r="A450" s="68">
        <v>1</v>
      </c>
      <c r="B450" s="66" t="str">
        <v>다산동</v>
      </c>
      <c r="C450" s="66" t="str">
        <v>오피스텔 전월세</v>
      </c>
      <c r="D450" s="66" t="str">
        <v>2026-05</v>
      </c>
      <c r="E450" s="66" t="str">
        <v>비교 반영</v>
      </c>
      <c r="F450" s="66" t="str">
        <v>최근 비교기간</v>
      </c>
      <c r="G450" s="68">
        <v>124</v>
      </c>
      <c r="H450" s="79">
        <v>0.04293628808864266</v>
      </c>
    </row>
    <row r="451">
      <c r="A451" s="68">
        <v>1</v>
      </c>
      <c r="B451" s="66" t="str">
        <v>다산동</v>
      </c>
      <c r="C451" s="66" t="str">
        <v>오피스텔 전월세</v>
      </c>
      <c r="D451" s="66" t="str">
        <v>2026-06</v>
      </c>
      <c r="E451" s="66" t="str">
        <v>비교 반영</v>
      </c>
      <c r="F451" s="66" t="str">
        <v>최근 비교기간</v>
      </c>
      <c r="G451" s="68">
        <v>112</v>
      </c>
      <c r="H451" s="79">
        <v>0.08145454545454546</v>
      </c>
    </row>
    <row r="452">
      <c r="A452" s="72">
        <v>1</v>
      </c>
      <c r="B452" s="72" t="str">
        <v>다산동</v>
      </c>
      <c r="C452" s="72" t="str">
        <v>오피스텔 전월세</v>
      </c>
      <c r="D452" s="72" t="str">
        <v>2026-07</v>
      </c>
      <c r="E452" s="72" t="str">
        <v>집계 중</v>
      </c>
      <c r="F452" s="72" t="str">
        <v>집계 중 월</v>
      </c>
      <c r="G452" s="74">
        <v>96</v>
      </c>
      <c r="H452" s="85">
        <v>0.10584343991179714</v>
      </c>
    </row>
    <row r="453">
      <c r="A453" s="68">
        <v>1</v>
      </c>
      <c r="B453" s="66" t="str">
        <v>다산동</v>
      </c>
      <c r="C453" s="66" t="str">
        <v>다가구 전월세</v>
      </c>
      <c r="D453" s="66" t="str">
        <v>2025-08</v>
      </c>
      <c r="E453" s="66" t="str">
        <v>비교 반영</v>
      </c>
      <c r="F453" s="66" t="str">
        <v>그 외 비교 반영월</v>
      </c>
      <c r="G453" s="68">
        <v>68</v>
      </c>
      <c r="H453" s="79">
        <v>0.08831168831168831</v>
      </c>
    </row>
    <row r="454">
      <c r="A454" s="68">
        <v>1</v>
      </c>
      <c r="B454" s="66" t="str">
        <v>다산동</v>
      </c>
      <c r="C454" s="66" t="str">
        <v>다가구 전월세</v>
      </c>
      <c r="D454" s="66" t="str">
        <v>2025-09</v>
      </c>
      <c r="E454" s="66" t="str">
        <v>비교 반영</v>
      </c>
      <c r="F454" s="66" t="str">
        <v>그 외 비교 반영월</v>
      </c>
      <c r="G454" s="68">
        <v>63</v>
      </c>
      <c r="H454" s="79">
        <v>0.0314214463840399</v>
      </c>
    </row>
    <row r="455">
      <c r="A455" s="68">
        <v>1</v>
      </c>
      <c r="B455" s="66" t="str">
        <v>다산동</v>
      </c>
      <c r="C455" s="66" t="str">
        <v>다가구 전월세</v>
      </c>
      <c r="D455" s="66" t="str">
        <v>2025-10</v>
      </c>
      <c r="E455" s="66" t="str">
        <v>비교 반영</v>
      </c>
      <c r="F455" s="66" t="str">
        <v>그 외 비교 반영월</v>
      </c>
      <c r="G455" s="68">
        <v>66</v>
      </c>
      <c r="H455" s="79">
        <v>0.049886621315192746</v>
      </c>
    </row>
    <row r="456">
      <c r="A456" s="68">
        <v>1</v>
      </c>
      <c r="B456" s="66" t="str">
        <v>다산동</v>
      </c>
      <c r="C456" s="66" t="str">
        <v>다가구 전월세</v>
      </c>
      <c r="D456" s="66" t="str">
        <v>2025-11</v>
      </c>
      <c r="E456" s="66" t="str">
        <v>비교 반영</v>
      </c>
      <c r="F456" s="66" t="str">
        <v>그 외 비교 반영월</v>
      </c>
      <c r="G456" s="68">
        <v>46</v>
      </c>
      <c r="H456" s="79">
        <v>0.025813692480359147</v>
      </c>
    </row>
    <row r="457">
      <c r="A457" s="68">
        <v>1</v>
      </c>
      <c r="B457" s="66" t="str">
        <v>다산동</v>
      </c>
      <c r="C457" s="66" t="str">
        <v>다가구 전월세</v>
      </c>
      <c r="D457" s="66" t="str">
        <v>2025-12</v>
      </c>
      <c r="E457" s="66" t="str">
        <v>비교 반영</v>
      </c>
      <c r="F457" s="66" t="str">
        <v>그 외 비교 반영월</v>
      </c>
      <c r="G457" s="68">
        <v>50</v>
      </c>
      <c r="H457" s="79">
        <v>0.036205648081100654</v>
      </c>
    </row>
    <row r="458">
      <c r="A458" s="68">
        <v>1</v>
      </c>
      <c r="B458" s="66" t="str">
        <v>다산동</v>
      </c>
      <c r="C458" s="66" t="str">
        <v>다가구 전월세</v>
      </c>
      <c r="D458" s="66" t="str">
        <v>2026-01</v>
      </c>
      <c r="E458" s="66" t="str">
        <v>비교 반영</v>
      </c>
      <c r="F458" s="66" t="str">
        <v>직전 비교기간</v>
      </c>
      <c r="G458" s="68">
        <v>71</v>
      </c>
      <c r="H458" s="79">
        <v>0.05378787878787879</v>
      </c>
    </row>
    <row r="459">
      <c r="A459" s="68">
        <v>1</v>
      </c>
      <c r="B459" s="66" t="str">
        <v>다산동</v>
      </c>
      <c r="C459" s="66" t="str">
        <v>다가구 전월세</v>
      </c>
      <c r="D459" s="66" t="str">
        <v>2026-02</v>
      </c>
      <c r="E459" s="66" t="str">
        <v>비교 반영</v>
      </c>
      <c r="F459" s="66" t="str">
        <v>직전 비교기간</v>
      </c>
      <c r="G459" s="68">
        <v>43</v>
      </c>
      <c r="H459" s="79">
        <v>0.04689203925845147</v>
      </c>
    </row>
    <row r="460">
      <c r="A460" s="68">
        <v>1</v>
      </c>
      <c r="B460" s="66" t="str">
        <v>다산동</v>
      </c>
      <c r="C460" s="66" t="str">
        <v>다가구 전월세</v>
      </c>
      <c r="D460" s="66" t="str">
        <v>2026-03</v>
      </c>
      <c r="E460" s="66" t="str">
        <v>비교 반영</v>
      </c>
      <c r="F460" s="66" t="str">
        <v>직전 비교기간</v>
      </c>
      <c r="G460" s="68">
        <v>74</v>
      </c>
      <c r="H460" s="79">
        <v>0.07348560079443893</v>
      </c>
    </row>
    <row r="461">
      <c r="A461" s="68">
        <v>1</v>
      </c>
      <c r="B461" s="66" t="str">
        <v>다산동</v>
      </c>
      <c r="C461" s="66" t="str">
        <v>다가구 전월세</v>
      </c>
      <c r="D461" s="66" t="str">
        <v>2026-04</v>
      </c>
      <c r="E461" s="66" t="str">
        <v>비교 반영</v>
      </c>
      <c r="F461" s="66" t="str">
        <v>최근 비교기간</v>
      </c>
      <c r="G461" s="68">
        <v>70</v>
      </c>
      <c r="H461" s="79">
        <v>0.08206330597889801</v>
      </c>
    </row>
    <row r="462">
      <c r="A462" s="68">
        <v>1</v>
      </c>
      <c r="B462" s="66" t="str">
        <v>다산동</v>
      </c>
      <c r="C462" s="66" t="str">
        <v>다가구 전월세</v>
      </c>
      <c r="D462" s="66" t="str">
        <v>2026-05</v>
      </c>
      <c r="E462" s="66" t="str">
        <v>비교 반영</v>
      </c>
      <c r="F462" s="66" t="str">
        <v>최근 비교기간</v>
      </c>
      <c r="G462" s="68">
        <v>55</v>
      </c>
      <c r="H462" s="79">
        <v>0.019044321329639888</v>
      </c>
    </row>
    <row r="463">
      <c r="A463" s="68">
        <v>1</v>
      </c>
      <c r="B463" s="66" t="str">
        <v>다산동</v>
      </c>
      <c r="C463" s="66" t="str">
        <v>다가구 전월세</v>
      </c>
      <c r="D463" s="66" t="str">
        <v>2026-06</v>
      </c>
      <c r="E463" s="66" t="str">
        <v>비교 반영</v>
      </c>
      <c r="F463" s="66" t="str">
        <v>최근 비교기간</v>
      </c>
      <c r="G463" s="68">
        <v>56</v>
      </c>
      <c r="H463" s="79">
        <v>0.04072727272727273</v>
      </c>
    </row>
    <row r="464">
      <c r="A464" s="72">
        <v>1</v>
      </c>
      <c r="B464" s="72" t="str">
        <v>다산동</v>
      </c>
      <c r="C464" s="72" t="str">
        <v>다가구 전월세</v>
      </c>
      <c r="D464" s="72" t="str">
        <v>2026-07</v>
      </c>
      <c r="E464" s="72" t="str">
        <v>집계 중</v>
      </c>
      <c r="F464" s="72" t="str">
        <v>집계 중 월</v>
      </c>
      <c r="G464" s="74">
        <v>52</v>
      </c>
      <c r="H464" s="85">
        <v>0.05733186328555678</v>
      </c>
    </row>
    <row r="465">
      <c r="A465" s="68">
        <v>1</v>
      </c>
      <c r="B465" s="66" t="str">
        <v>다산동</v>
      </c>
      <c r="C465" s="66" t="str">
        <v>다세대 전월세</v>
      </c>
      <c r="D465" s="66" t="str">
        <v>2025-08</v>
      </c>
      <c r="E465" s="66" t="str">
        <v>비교 반영</v>
      </c>
      <c r="F465" s="66" t="str">
        <v>그 외 비교 반영월</v>
      </c>
      <c r="G465" s="68">
        <v>12</v>
      </c>
      <c r="H465" s="79">
        <v>0.015584415584415584</v>
      </c>
    </row>
    <row r="466">
      <c r="A466" s="68">
        <v>1</v>
      </c>
      <c r="B466" s="66" t="str">
        <v>다산동</v>
      </c>
      <c r="C466" s="66" t="str">
        <v>다세대 전월세</v>
      </c>
      <c r="D466" s="66" t="str">
        <v>2025-09</v>
      </c>
      <c r="E466" s="66" t="str">
        <v>비교 반영</v>
      </c>
      <c r="F466" s="66" t="str">
        <v>그 외 비교 반영월</v>
      </c>
      <c r="G466" s="68">
        <v>9</v>
      </c>
      <c r="H466" s="79">
        <v>0.004488778054862843</v>
      </c>
    </row>
    <row r="467">
      <c r="A467" s="68">
        <v>1</v>
      </c>
      <c r="B467" s="66" t="str">
        <v>다산동</v>
      </c>
      <c r="C467" s="66" t="str">
        <v>다세대 전월세</v>
      </c>
      <c r="D467" s="66" t="str">
        <v>2025-10</v>
      </c>
      <c r="E467" s="66" t="str">
        <v>비교 반영</v>
      </c>
      <c r="F467" s="66" t="str">
        <v>그 외 비교 반영월</v>
      </c>
      <c r="G467" s="68">
        <v>10</v>
      </c>
      <c r="H467" s="79">
        <v>0.007558578987150416</v>
      </c>
    </row>
    <row r="468">
      <c r="A468" s="68">
        <v>1</v>
      </c>
      <c r="B468" s="66" t="str">
        <v>다산동</v>
      </c>
      <c r="C468" s="66" t="str">
        <v>다세대 전월세</v>
      </c>
      <c r="D468" s="66" t="str">
        <v>2025-11</v>
      </c>
      <c r="E468" s="66" t="str">
        <v>비교 반영</v>
      </c>
      <c r="F468" s="66" t="str">
        <v>그 외 비교 반영월</v>
      </c>
      <c r="G468" s="68">
        <v>13</v>
      </c>
      <c r="H468" s="79">
        <v>0.007295173961840628</v>
      </c>
    </row>
    <row r="469">
      <c r="A469" s="68">
        <v>1</v>
      </c>
      <c r="B469" s="66" t="str">
        <v>다산동</v>
      </c>
      <c r="C469" s="66" t="str">
        <v>다세대 전월세</v>
      </c>
      <c r="D469" s="66" t="str">
        <v>2025-12</v>
      </c>
      <c r="E469" s="66" t="str">
        <v>비교 반영</v>
      </c>
      <c r="F469" s="66" t="str">
        <v>그 외 비교 반영월</v>
      </c>
      <c r="G469" s="68">
        <v>12</v>
      </c>
      <c r="H469" s="79">
        <v>0.008689355539464157</v>
      </c>
    </row>
    <row r="470">
      <c r="A470" s="68">
        <v>1</v>
      </c>
      <c r="B470" s="66" t="str">
        <v>다산동</v>
      </c>
      <c r="C470" s="66" t="str">
        <v>다세대 전월세</v>
      </c>
      <c r="D470" s="66" t="str">
        <v>2026-01</v>
      </c>
      <c r="E470" s="66" t="str">
        <v>비교 반영</v>
      </c>
      <c r="F470" s="66" t="str">
        <v>직전 비교기간</v>
      </c>
      <c r="G470" s="68">
        <v>9</v>
      </c>
      <c r="H470" s="79">
        <v>0.006818181818181818</v>
      </c>
    </row>
    <row r="471">
      <c r="A471" s="68">
        <v>1</v>
      </c>
      <c r="B471" s="66" t="str">
        <v>다산동</v>
      </c>
      <c r="C471" s="66" t="str">
        <v>다세대 전월세</v>
      </c>
      <c r="D471" s="66" t="str">
        <v>2026-02</v>
      </c>
      <c r="E471" s="66" t="str">
        <v>비교 반영</v>
      </c>
      <c r="F471" s="66" t="str">
        <v>직전 비교기간</v>
      </c>
      <c r="G471" s="68">
        <v>9</v>
      </c>
      <c r="H471" s="79">
        <v>0.009814612868047983</v>
      </c>
    </row>
    <row r="472">
      <c r="A472" s="68">
        <v>1</v>
      </c>
      <c r="B472" s="66" t="str">
        <v>다산동</v>
      </c>
      <c r="C472" s="66" t="str">
        <v>다세대 전월세</v>
      </c>
      <c r="D472" s="66" t="str">
        <v>2026-03</v>
      </c>
      <c r="E472" s="66" t="str">
        <v>비교 반영</v>
      </c>
      <c r="F472" s="66" t="str">
        <v>직전 비교기간</v>
      </c>
      <c r="G472" s="68">
        <v>12</v>
      </c>
      <c r="H472" s="79">
        <v>0.011916583912611719</v>
      </c>
    </row>
    <row r="473">
      <c r="A473" s="68">
        <v>1</v>
      </c>
      <c r="B473" s="66" t="str">
        <v>다산동</v>
      </c>
      <c r="C473" s="66" t="str">
        <v>다세대 전월세</v>
      </c>
      <c r="D473" s="66" t="str">
        <v>2026-04</v>
      </c>
      <c r="E473" s="66" t="str">
        <v>비교 반영</v>
      </c>
      <c r="F473" s="66" t="str">
        <v>최근 비교기간</v>
      </c>
      <c r="G473" s="68">
        <v>15</v>
      </c>
      <c r="H473" s="79">
        <v>0.017584994138335287</v>
      </c>
    </row>
    <row r="474">
      <c r="A474" s="68">
        <v>1</v>
      </c>
      <c r="B474" s="66" t="str">
        <v>다산동</v>
      </c>
      <c r="C474" s="66" t="str">
        <v>다세대 전월세</v>
      </c>
      <c r="D474" s="66" t="str">
        <v>2026-05</v>
      </c>
      <c r="E474" s="66" t="str">
        <v>비교 반영</v>
      </c>
      <c r="F474" s="66" t="str">
        <v>최근 비교기간</v>
      </c>
      <c r="G474" s="68">
        <v>14</v>
      </c>
      <c r="H474" s="79">
        <v>0.004847645429362881</v>
      </c>
    </row>
    <row r="475">
      <c r="A475" s="68">
        <v>1</v>
      </c>
      <c r="B475" s="66" t="str">
        <v>다산동</v>
      </c>
      <c r="C475" s="66" t="str">
        <v>다세대 전월세</v>
      </c>
      <c r="D475" s="66" t="str">
        <v>2026-06</v>
      </c>
      <c r="E475" s="66" t="str">
        <v>비교 반영</v>
      </c>
      <c r="F475" s="66" t="str">
        <v>최근 비교기간</v>
      </c>
      <c r="G475" s="68">
        <v>7</v>
      </c>
      <c r="H475" s="79">
        <v>0.005090909090909091</v>
      </c>
    </row>
    <row r="476">
      <c r="A476" s="72">
        <v>1</v>
      </c>
      <c r="B476" s="72" t="str">
        <v>다산동</v>
      </c>
      <c r="C476" s="72" t="str">
        <v>다세대 전월세</v>
      </c>
      <c r="D476" s="72" t="str">
        <v>2026-07</v>
      </c>
      <c r="E476" s="72" t="str">
        <v>집계 중</v>
      </c>
      <c r="F476" s="72" t="str">
        <v>집계 중 월</v>
      </c>
      <c r="G476" s="74">
        <v>8</v>
      </c>
      <c r="H476" s="85">
        <v>0.008820286659316428</v>
      </c>
    </row>
    <row r="477">
      <c r="A477" s="68">
        <v>1</v>
      </c>
      <c r="B477" s="66" t="str">
        <v>다산동</v>
      </c>
      <c r="C477" s="66" t="str">
        <v>상가</v>
      </c>
      <c r="D477" s="66" t="str">
        <v>2025-08</v>
      </c>
      <c r="E477" s="66" t="str">
        <v>비교 반영</v>
      </c>
      <c r="F477" s="66" t="str">
        <v>그 외 비교 반영월</v>
      </c>
      <c r="G477" s="68">
        <v>6</v>
      </c>
      <c r="H477" s="79">
        <v>0.007792207792207792</v>
      </c>
    </row>
    <row r="478">
      <c r="A478" s="68">
        <v>1</v>
      </c>
      <c r="B478" s="66" t="str">
        <v>다산동</v>
      </c>
      <c r="C478" s="66" t="str">
        <v>상가</v>
      </c>
      <c r="D478" s="66" t="str">
        <v>2025-09</v>
      </c>
      <c r="E478" s="66" t="str">
        <v>비교 반영</v>
      </c>
      <c r="F478" s="66" t="str">
        <v>그 외 비교 반영월</v>
      </c>
      <c r="G478" s="68">
        <v>6</v>
      </c>
      <c r="H478" s="79">
        <v>0.0029925187032418953</v>
      </c>
    </row>
    <row r="479">
      <c r="A479" s="68">
        <v>1</v>
      </c>
      <c r="B479" s="66" t="str">
        <v>다산동</v>
      </c>
      <c r="C479" s="66" t="str">
        <v>상가</v>
      </c>
      <c r="D479" s="66" t="str">
        <v>2025-10</v>
      </c>
      <c r="E479" s="66" t="str">
        <v>비교 반영</v>
      </c>
      <c r="F479" s="66" t="str">
        <v>그 외 비교 반영월</v>
      </c>
      <c r="G479" s="68">
        <v>2</v>
      </c>
      <c r="H479" s="79">
        <v>0.0015117157974300832</v>
      </c>
    </row>
    <row r="480">
      <c r="A480" s="68">
        <v>1</v>
      </c>
      <c r="B480" s="66" t="str">
        <v>다산동</v>
      </c>
      <c r="C480" s="66" t="str">
        <v>상가</v>
      </c>
      <c r="D480" s="66" t="str">
        <v>2025-11</v>
      </c>
      <c r="E480" s="66" t="str">
        <v>비교 반영</v>
      </c>
      <c r="F480" s="66" t="str">
        <v>그 외 비교 반영월</v>
      </c>
      <c r="G480" s="68">
        <v>3</v>
      </c>
      <c r="H480" s="79">
        <v>0.0016835016835016834</v>
      </c>
    </row>
    <row r="481">
      <c r="A481" s="68">
        <v>1</v>
      </c>
      <c r="B481" s="66" t="str">
        <v>다산동</v>
      </c>
      <c r="C481" s="66" t="str">
        <v>상가</v>
      </c>
      <c r="D481" s="66" t="str">
        <v>2025-12</v>
      </c>
      <c r="E481" s="66" t="str">
        <v>비교 반영</v>
      </c>
      <c r="F481" s="66" t="str">
        <v>그 외 비교 반영월</v>
      </c>
      <c r="G481" s="68">
        <v>32</v>
      </c>
      <c r="H481" s="79">
        <v>0.023171614771904415</v>
      </c>
    </row>
    <row r="482">
      <c r="A482" s="68">
        <v>1</v>
      </c>
      <c r="B482" s="66" t="str">
        <v>다산동</v>
      </c>
      <c r="C482" s="66" t="str">
        <v>상가</v>
      </c>
      <c r="D482" s="66" t="str">
        <v>2026-01</v>
      </c>
      <c r="E482" s="66" t="str">
        <v>비교 반영</v>
      </c>
      <c r="F482" s="66" t="str">
        <v>직전 비교기간</v>
      </c>
      <c r="G482" s="68">
        <v>6</v>
      </c>
      <c r="H482" s="79">
        <v>0.004545454545454545</v>
      </c>
    </row>
    <row r="483">
      <c r="A483" s="68">
        <v>1</v>
      </c>
      <c r="B483" s="66" t="str">
        <v>다산동</v>
      </c>
      <c r="C483" s="66" t="str">
        <v>상가</v>
      </c>
      <c r="D483" s="66" t="str">
        <v>2026-02</v>
      </c>
      <c r="E483" s="66" t="str">
        <v>비교 반영</v>
      </c>
      <c r="F483" s="66" t="str">
        <v>직전 비교기간</v>
      </c>
      <c r="G483" s="68">
        <v>1</v>
      </c>
      <c r="H483" s="79">
        <v>0.0010905125408942203</v>
      </c>
    </row>
    <row r="484">
      <c r="A484" s="68">
        <v>1</v>
      </c>
      <c r="B484" s="66" t="str">
        <v>다산동</v>
      </c>
      <c r="C484" s="66" t="str">
        <v>상가</v>
      </c>
      <c r="D484" s="66" t="str">
        <v>2026-03</v>
      </c>
      <c r="E484" s="66" t="str">
        <v>비교 반영</v>
      </c>
      <c r="F484" s="66" t="str">
        <v>직전 비교기간</v>
      </c>
      <c r="G484" s="68">
        <v>6</v>
      </c>
      <c r="H484" s="79">
        <v>0.005958291956305859</v>
      </c>
    </row>
    <row r="485">
      <c r="A485" s="68">
        <v>1</v>
      </c>
      <c r="B485" s="66" t="str">
        <v>다산동</v>
      </c>
      <c r="C485" s="66" t="str">
        <v>상가</v>
      </c>
      <c r="D485" s="66" t="str">
        <v>2026-04</v>
      </c>
      <c r="E485" s="66" t="str">
        <v>비교 반영</v>
      </c>
      <c r="F485" s="66" t="str">
        <v>최근 비교기간</v>
      </c>
      <c r="G485" s="68">
        <v>8</v>
      </c>
      <c r="H485" s="79">
        <v>0.009378663540445486</v>
      </c>
    </row>
    <row r="486">
      <c r="A486" s="68">
        <v>1</v>
      </c>
      <c r="B486" s="66" t="str">
        <v>다산동</v>
      </c>
      <c r="C486" s="66" t="str">
        <v>상가</v>
      </c>
      <c r="D486" s="66" t="str">
        <v>2026-05</v>
      </c>
      <c r="E486" s="66" t="str">
        <v>비교 반영</v>
      </c>
      <c r="F486" s="66" t="str">
        <v>최근 비교기간</v>
      </c>
      <c r="G486" s="68">
        <v>4</v>
      </c>
      <c r="H486" s="79">
        <v>0.0013850415512465374</v>
      </c>
    </row>
    <row r="487">
      <c r="A487" s="68">
        <v>1</v>
      </c>
      <c r="B487" s="66" t="str">
        <v>다산동</v>
      </c>
      <c r="C487" s="66" t="str">
        <v>상가</v>
      </c>
      <c r="D487" s="66" t="str">
        <v>2026-06</v>
      </c>
      <c r="E487" s="66" t="str">
        <v>비교 반영</v>
      </c>
      <c r="F487" s="66" t="str">
        <v>최근 비교기간</v>
      </c>
      <c r="G487" s="68">
        <v>20</v>
      </c>
      <c r="H487" s="79">
        <v>0.014545454545454545</v>
      </c>
    </row>
    <row r="488">
      <c r="A488" s="72">
        <v>1</v>
      </c>
      <c r="B488" s="72" t="str">
        <v>다산동</v>
      </c>
      <c r="C488" s="72" t="str">
        <v>상가</v>
      </c>
      <c r="D488" s="72" t="str">
        <v>2026-07</v>
      </c>
      <c r="E488" s="72" t="str">
        <v>집계 중</v>
      </c>
      <c r="F488" s="72" t="str">
        <v>집계 중 월</v>
      </c>
      <c r="G488" s="74">
        <v>3</v>
      </c>
      <c r="H488" s="85">
        <v>0.0033076074972436605</v>
      </c>
    </row>
    <row r="489">
      <c r="A489" s="68">
        <v>1</v>
      </c>
      <c r="B489" s="66" t="str">
        <v>다산동</v>
      </c>
      <c r="C489" s="66" t="str">
        <v>오피스텔 매매</v>
      </c>
      <c r="D489" s="66" t="str">
        <v>2025-08</v>
      </c>
      <c r="E489" s="66" t="str">
        <v>비교 반영</v>
      </c>
      <c r="F489" s="66" t="str">
        <v>그 외 비교 반영월</v>
      </c>
      <c r="G489" s="68">
        <v>6</v>
      </c>
      <c r="H489" s="79">
        <v>0.007792207792207792</v>
      </c>
    </row>
    <row r="490">
      <c r="A490" s="68">
        <v>1</v>
      </c>
      <c r="B490" s="66" t="str">
        <v>다산동</v>
      </c>
      <c r="C490" s="66" t="str">
        <v>오피스텔 매매</v>
      </c>
      <c r="D490" s="66" t="str">
        <v>2025-09</v>
      </c>
      <c r="E490" s="66" t="str">
        <v>비교 반영</v>
      </c>
      <c r="F490" s="66" t="str">
        <v>그 외 비교 반영월</v>
      </c>
      <c r="G490" s="68">
        <v>9</v>
      </c>
      <c r="H490" s="79">
        <v>0.004488778054862843</v>
      </c>
    </row>
    <row r="491">
      <c r="A491" s="68">
        <v>1</v>
      </c>
      <c r="B491" s="66" t="str">
        <v>다산동</v>
      </c>
      <c r="C491" s="66" t="str">
        <v>오피스텔 매매</v>
      </c>
      <c r="D491" s="66" t="str">
        <v>2025-10</v>
      </c>
      <c r="E491" s="66" t="str">
        <v>비교 반영</v>
      </c>
      <c r="F491" s="66" t="str">
        <v>그 외 비교 반영월</v>
      </c>
      <c r="G491" s="68">
        <v>8</v>
      </c>
      <c r="H491" s="79">
        <v>0.006046863189720333</v>
      </c>
    </row>
    <row r="492">
      <c r="A492" s="68">
        <v>1</v>
      </c>
      <c r="B492" s="66" t="str">
        <v>다산동</v>
      </c>
      <c r="C492" s="66" t="str">
        <v>오피스텔 매매</v>
      </c>
      <c r="D492" s="66" t="str">
        <v>2025-11</v>
      </c>
      <c r="E492" s="66" t="str">
        <v>비교 반영</v>
      </c>
      <c r="F492" s="66" t="str">
        <v>그 외 비교 반영월</v>
      </c>
      <c r="G492" s="68">
        <v>9</v>
      </c>
      <c r="H492" s="79">
        <v>0.005050505050505051</v>
      </c>
    </row>
    <row r="493">
      <c r="A493" s="68">
        <v>1</v>
      </c>
      <c r="B493" s="66" t="str">
        <v>다산동</v>
      </c>
      <c r="C493" s="66" t="str">
        <v>오피스텔 매매</v>
      </c>
      <c r="D493" s="66" t="str">
        <v>2025-12</v>
      </c>
      <c r="E493" s="66" t="str">
        <v>비교 반영</v>
      </c>
      <c r="F493" s="66" t="str">
        <v>그 외 비교 반영월</v>
      </c>
      <c r="G493" s="68">
        <v>7</v>
      </c>
      <c r="H493" s="79">
        <v>0.005068790731354091</v>
      </c>
    </row>
    <row r="494">
      <c r="A494" s="68">
        <v>1</v>
      </c>
      <c r="B494" s="66" t="str">
        <v>다산동</v>
      </c>
      <c r="C494" s="66" t="str">
        <v>오피스텔 매매</v>
      </c>
      <c r="D494" s="66" t="str">
        <v>2026-01</v>
      </c>
      <c r="E494" s="66" t="str">
        <v>비교 반영</v>
      </c>
      <c r="F494" s="66" t="str">
        <v>직전 비교기간</v>
      </c>
      <c r="G494" s="68">
        <v>16</v>
      </c>
      <c r="H494" s="79">
        <v>0.012121212121212121</v>
      </c>
    </row>
    <row r="495">
      <c r="A495" s="68">
        <v>1</v>
      </c>
      <c r="B495" s="66" t="str">
        <v>다산동</v>
      </c>
      <c r="C495" s="66" t="str">
        <v>오피스텔 매매</v>
      </c>
      <c r="D495" s="66" t="str">
        <v>2026-02</v>
      </c>
      <c r="E495" s="66" t="str">
        <v>비교 반영</v>
      </c>
      <c r="F495" s="66" t="str">
        <v>직전 비교기간</v>
      </c>
      <c r="G495" s="68">
        <v>14</v>
      </c>
      <c r="H495" s="79">
        <v>0.015267175572519083</v>
      </c>
    </row>
    <row r="496">
      <c r="A496" s="68">
        <v>1</v>
      </c>
      <c r="B496" s="66" t="str">
        <v>다산동</v>
      </c>
      <c r="C496" s="66" t="str">
        <v>오피스텔 매매</v>
      </c>
      <c r="D496" s="66" t="str">
        <v>2026-03</v>
      </c>
      <c r="E496" s="66" t="str">
        <v>비교 반영</v>
      </c>
      <c r="F496" s="66" t="str">
        <v>직전 비교기간</v>
      </c>
      <c r="G496" s="68">
        <v>14</v>
      </c>
      <c r="H496" s="79">
        <v>0.013902681231380337</v>
      </c>
    </row>
    <row r="497">
      <c r="A497" s="68">
        <v>1</v>
      </c>
      <c r="B497" s="66" t="str">
        <v>다산동</v>
      </c>
      <c r="C497" s="66" t="str">
        <v>오피스텔 매매</v>
      </c>
      <c r="D497" s="66" t="str">
        <v>2026-04</v>
      </c>
      <c r="E497" s="66" t="str">
        <v>비교 반영</v>
      </c>
      <c r="F497" s="66" t="str">
        <v>최근 비교기간</v>
      </c>
      <c r="G497" s="68">
        <v>7</v>
      </c>
      <c r="H497" s="79">
        <v>0.008206330597889801</v>
      </c>
    </row>
    <row r="498">
      <c r="A498" s="68">
        <v>1</v>
      </c>
      <c r="B498" s="66" t="str">
        <v>다산동</v>
      </c>
      <c r="C498" s="66" t="str">
        <v>오피스텔 매매</v>
      </c>
      <c r="D498" s="66" t="str">
        <v>2026-05</v>
      </c>
      <c r="E498" s="66" t="str">
        <v>비교 반영</v>
      </c>
      <c r="F498" s="66" t="str">
        <v>최근 비교기간</v>
      </c>
      <c r="G498" s="68">
        <v>10</v>
      </c>
      <c r="H498" s="79">
        <v>0.0034626038781163434</v>
      </c>
    </row>
    <row r="499">
      <c r="A499" s="68">
        <v>1</v>
      </c>
      <c r="B499" s="66" t="str">
        <v>다산동</v>
      </c>
      <c r="C499" s="66" t="str">
        <v>오피스텔 매매</v>
      </c>
      <c r="D499" s="66" t="str">
        <v>2026-06</v>
      </c>
      <c r="E499" s="66" t="str">
        <v>비교 반영</v>
      </c>
      <c r="F499" s="66" t="str">
        <v>최근 비교기간</v>
      </c>
      <c r="G499" s="68">
        <v>9</v>
      </c>
      <c r="H499" s="79">
        <v>0.006545454545454545</v>
      </c>
    </row>
    <row r="500">
      <c r="A500" s="72">
        <v>1</v>
      </c>
      <c r="B500" s="72" t="str">
        <v>다산동</v>
      </c>
      <c r="C500" s="72" t="str">
        <v>오피스텔 매매</v>
      </c>
      <c r="D500" s="72" t="str">
        <v>2026-07</v>
      </c>
      <c r="E500" s="72" t="str">
        <v>집계 중</v>
      </c>
      <c r="F500" s="72" t="str">
        <v>집계 중 월</v>
      </c>
      <c r="G500" s="74">
        <v>9</v>
      </c>
      <c r="H500" s="85">
        <v>0.009922822491730982</v>
      </c>
    </row>
    <row r="501">
      <c r="A501" s="68">
        <v>1</v>
      </c>
      <c r="B501" s="66" t="str">
        <v>다산동</v>
      </c>
      <c r="C501" s="66" t="str">
        <v>공장창고</v>
      </c>
      <c r="D501" s="66" t="str">
        <v>2025-08</v>
      </c>
      <c r="E501" s="66" t="str">
        <v>비교 반영</v>
      </c>
      <c r="F501" s="66" t="str">
        <v>그 외 비교 반영월</v>
      </c>
      <c r="G501" s="68">
        <v>2</v>
      </c>
      <c r="H501" s="79">
        <v>0.0025974025974025974</v>
      </c>
    </row>
    <row r="502">
      <c r="A502" s="68">
        <v>1</v>
      </c>
      <c r="B502" s="66" t="str">
        <v>다산동</v>
      </c>
      <c r="C502" s="66" t="str">
        <v>공장창고</v>
      </c>
      <c r="D502" s="66" t="str">
        <v>2025-09</v>
      </c>
      <c r="E502" s="66" t="str">
        <v>비교 반영</v>
      </c>
      <c r="F502" s="66" t="str">
        <v>그 외 비교 반영월</v>
      </c>
      <c r="G502" s="68">
        <v>8</v>
      </c>
      <c r="H502" s="79">
        <v>0.00399002493765586</v>
      </c>
    </row>
    <row r="503">
      <c r="A503" s="68">
        <v>1</v>
      </c>
      <c r="B503" s="66" t="str">
        <v>다산동</v>
      </c>
      <c r="C503" s="66" t="str">
        <v>공장창고</v>
      </c>
      <c r="D503" s="66" t="str">
        <v>2025-10</v>
      </c>
      <c r="E503" s="66" t="str">
        <v>비교 반영</v>
      </c>
      <c r="F503" s="66" t="str">
        <v>그 외 비교 반영월</v>
      </c>
      <c r="G503" s="68">
        <v>4</v>
      </c>
      <c r="H503" s="79">
        <v>0.0030234315948601664</v>
      </c>
    </row>
    <row r="504">
      <c r="A504" s="68">
        <v>1</v>
      </c>
      <c r="B504" s="66" t="str">
        <v>다산동</v>
      </c>
      <c r="C504" s="66" t="str">
        <v>공장창고</v>
      </c>
      <c r="D504" s="66" t="str">
        <v>2025-11</v>
      </c>
      <c r="E504" s="66" t="str">
        <v>비교 반영</v>
      </c>
      <c r="F504" s="66" t="str">
        <v>그 외 비교 반영월</v>
      </c>
      <c r="G504" s="68">
        <v>2</v>
      </c>
      <c r="H504" s="79">
        <v>0.001122334455667789</v>
      </c>
    </row>
    <row r="505">
      <c r="A505" s="68">
        <v>1</v>
      </c>
      <c r="B505" s="66" t="str">
        <v>다산동</v>
      </c>
      <c r="C505" s="66" t="str">
        <v>공장창고</v>
      </c>
      <c r="D505" s="66" t="str">
        <v>2025-12</v>
      </c>
      <c r="E505" s="66" t="str">
        <v>비교 반영</v>
      </c>
      <c r="F505" s="66" t="str">
        <v>그 외 비교 반영월</v>
      </c>
      <c r="G505" s="68">
        <v>5</v>
      </c>
      <c r="H505" s="79">
        <v>0.003620564808110065</v>
      </c>
    </row>
    <row r="506">
      <c r="A506" s="68">
        <v>1</v>
      </c>
      <c r="B506" s="66" t="str">
        <v>다산동</v>
      </c>
      <c r="C506" s="66" t="str">
        <v>공장창고</v>
      </c>
      <c r="D506" s="66" t="str">
        <v>2026-01</v>
      </c>
      <c r="E506" s="66" t="str">
        <v>비교 반영</v>
      </c>
      <c r="F506" s="66" t="str">
        <v>직전 비교기간</v>
      </c>
      <c r="G506" s="68">
        <v>5</v>
      </c>
      <c r="H506" s="79">
        <v>0.003787878787878788</v>
      </c>
    </row>
    <row r="507">
      <c r="A507" s="68">
        <v>1</v>
      </c>
      <c r="B507" s="66" t="str">
        <v>다산동</v>
      </c>
      <c r="C507" s="66" t="str">
        <v>공장창고</v>
      </c>
      <c r="D507" s="66" t="str">
        <v>2026-02</v>
      </c>
      <c r="E507" s="66" t="str">
        <v>비교 반영</v>
      </c>
      <c r="F507" s="66" t="str">
        <v>직전 비교기간</v>
      </c>
      <c r="G507" s="68">
        <v>0</v>
      </c>
      <c r="H507" s="79">
        <v>0</v>
      </c>
    </row>
    <row r="508">
      <c r="A508" s="68">
        <v>1</v>
      </c>
      <c r="B508" s="66" t="str">
        <v>다산동</v>
      </c>
      <c r="C508" s="66" t="str">
        <v>공장창고</v>
      </c>
      <c r="D508" s="66" t="str">
        <v>2026-03</v>
      </c>
      <c r="E508" s="66" t="str">
        <v>비교 반영</v>
      </c>
      <c r="F508" s="66" t="str">
        <v>직전 비교기간</v>
      </c>
      <c r="G508" s="68">
        <v>4</v>
      </c>
      <c r="H508" s="79">
        <v>0.003972194637537239</v>
      </c>
    </row>
    <row r="509">
      <c r="A509" s="68">
        <v>1</v>
      </c>
      <c r="B509" s="66" t="str">
        <v>다산동</v>
      </c>
      <c r="C509" s="66" t="str">
        <v>공장창고</v>
      </c>
      <c r="D509" s="66" t="str">
        <v>2026-04</v>
      </c>
      <c r="E509" s="66" t="str">
        <v>비교 반영</v>
      </c>
      <c r="F509" s="66" t="str">
        <v>최근 비교기간</v>
      </c>
      <c r="G509" s="68">
        <v>3</v>
      </c>
      <c r="H509" s="79">
        <v>0.0035169988276670576</v>
      </c>
    </row>
    <row r="510">
      <c r="A510" s="68">
        <v>1</v>
      </c>
      <c r="B510" s="66" t="str">
        <v>다산동</v>
      </c>
      <c r="C510" s="66" t="str">
        <v>공장창고</v>
      </c>
      <c r="D510" s="66" t="str">
        <v>2026-05</v>
      </c>
      <c r="E510" s="66" t="str">
        <v>비교 반영</v>
      </c>
      <c r="F510" s="66" t="str">
        <v>최근 비교기간</v>
      </c>
      <c r="G510" s="68">
        <v>7</v>
      </c>
      <c r="H510" s="79">
        <v>0.0024238227146814403</v>
      </c>
    </row>
    <row r="511">
      <c r="A511" s="68">
        <v>1</v>
      </c>
      <c r="B511" s="66" t="str">
        <v>다산동</v>
      </c>
      <c r="C511" s="66" t="str">
        <v>공장창고</v>
      </c>
      <c r="D511" s="66" t="str">
        <v>2026-06</v>
      </c>
      <c r="E511" s="66" t="str">
        <v>비교 반영</v>
      </c>
      <c r="F511" s="66" t="str">
        <v>최근 비교기간</v>
      </c>
      <c r="G511" s="68">
        <v>10</v>
      </c>
      <c r="H511" s="79">
        <v>0.007272727272727273</v>
      </c>
    </row>
    <row r="512">
      <c r="A512" s="72">
        <v>1</v>
      </c>
      <c r="B512" s="72" t="str">
        <v>다산동</v>
      </c>
      <c r="C512" s="72" t="str">
        <v>공장창고</v>
      </c>
      <c r="D512" s="72" t="str">
        <v>2026-07</v>
      </c>
      <c r="E512" s="72" t="str">
        <v>집계 중</v>
      </c>
      <c r="F512" s="72" t="str">
        <v>집계 중 월</v>
      </c>
      <c r="G512" s="74">
        <v>7</v>
      </c>
      <c r="H512" s="85">
        <v>0.007717750826901874</v>
      </c>
    </row>
    <row r="513">
      <c r="A513" s="68">
        <v>1</v>
      </c>
      <c r="B513" s="66" t="str">
        <v>다산동</v>
      </c>
      <c r="C513" s="66" t="str">
        <v>토지</v>
      </c>
      <c r="D513" s="66" t="str">
        <v>2025-08</v>
      </c>
      <c r="E513" s="66" t="str">
        <v>비교 반영</v>
      </c>
      <c r="F513" s="66" t="str">
        <v>그 외 비교 반영월</v>
      </c>
      <c r="G513" s="68">
        <v>0</v>
      </c>
      <c r="H513" s="79">
        <v>0</v>
      </c>
    </row>
    <row r="514">
      <c r="A514" s="68">
        <v>1</v>
      </c>
      <c r="B514" s="66" t="str">
        <v>다산동</v>
      </c>
      <c r="C514" s="66" t="str">
        <v>토지</v>
      </c>
      <c r="D514" s="66" t="str">
        <v>2025-09</v>
      </c>
      <c r="E514" s="66" t="str">
        <v>비교 반영</v>
      </c>
      <c r="F514" s="66" t="str">
        <v>그 외 비교 반영월</v>
      </c>
      <c r="G514" s="68">
        <v>2</v>
      </c>
      <c r="H514" s="79">
        <v>0.000997506234413965</v>
      </c>
    </row>
    <row r="515">
      <c r="A515" s="68">
        <v>1</v>
      </c>
      <c r="B515" s="66" t="str">
        <v>다산동</v>
      </c>
      <c r="C515" s="66" t="str">
        <v>토지</v>
      </c>
      <c r="D515" s="66" t="str">
        <v>2025-10</v>
      </c>
      <c r="E515" s="66" t="str">
        <v>비교 반영</v>
      </c>
      <c r="F515" s="66" t="str">
        <v>그 외 비교 반영월</v>
      </c>
      <c r="G515" s="68">
        <v>2</v>
      </c>
      <c r="H515" s="79">
        <v>0.0015117157974300832</v>
      </c>
    </row>
    <row r="516">
      <c r="A516" s="68">
        <v>1</v>
      </c>
      <c r="B516" s="66" t="str">
        <v>다산동</v>
      </c>
      <c r="C516" s="66" t="str">
        <v>토지</v>
      </c>
      <c r="D516" s="66" t="str">
        <v>2025-11</v>
      </c>
      <c r="E516" s="66" t="str">
        <v>비교 반영</v>
      </c>
      <c r="F516" s="66" t="str">
        <v>그 외 비교 반영월</v>
      </c>
      <c r="G516" s="68">
        <v>3</v>
      </c>
      <c r="H516" s="79">
        <v>0.0016835016835016834</v>
      </c>
    </row>
    <row r="517">
      <c r="A517" s="68">
        <v>1</v>
      </c>
      <c r="B517" s="66" t="str">
        <v>다산동</v>
      </c>
      <c r="C517" s="66" t="str">
        <v>토지</v>
      </c>
      <c r="D517" s="66" t="str">
        <v>2025-12</v>
      </c>
      <c r="E517" s="66" t="str">
        <v>비교 반영</v>
      </c>
      <c r="F517" s="66" t="str">
        <v>그 외 비교 반영월</v>
      </c>
      <c r="G517" s="68">
        <v>0</v>
      </c>
      <c r="H517" s="79">
        <v>0</v>
      </c>
    </row>
    <row r="518">
      <c r="A518" s="68">
        <v>1</v>
      </c>
      <c r="B518" s="66" t="str">
        <v>다산동</v>
      </c>
      <c r="C518" s="66" t="str">
        <v>토지</v>
      </c>
      <c r="D518" s="66" t="str">
        <v>2026-01</v>
      </c>
      <c r="E518" s="66" t="str">
        <v>비교 반영</v>
      </c>
      <c r="F518" s="66" t="str">
        <v>직전 비교기간</v>
      </c>
      <c r="G518" s="68">
        <v>1</v>
      </c>
      <c r="H518" s="79">
        <v>0.0007575757575757576</v>
      </c>
    </row>
    <row r="519">
      <c r="A519" s="68">
        <v>1</v>
      </c>
      <c r="B519" s="66" t="str">
        <v>다산동</v>
      </c>
      <c r="C519" s="66" t="str">
        <v>토지</v>
      </c>
      <c r="D519" s="66" t="str">
        <v>2026-02</v>
      </c>
      <c r="E519" s="66" t="str">
        <v>비교 반영</v>
      </c>
      <c r="F519" s="66" t="str">
        <v>직전 비교기간</v>
      </c>
      <c r="G519" s="68">
        <v>1</v>
      </c>
      <c r="H519" s="79">
        <v>0.0010905125408942203</v>
      </c>
    </row>
    <row r="520">
      <c r="A520" s="68">
        <v>1</v>
      </c>
      <c r="B520" s="66" t="str">
        <v>다산동</v>
      </c>
      <c r="C520" s="66" t="str">
        <v>토지</v>
      </c>
      <c r="D520" s="66" t="str">
        <v>2026-03</v>
      </c>
      <c r="E520" s="66" t="str">
        <v>비교 반영</v>
      </c>
      <c r="F520" s="66" t="str">
        <v>직전 비교기간</v>
      </c>
      <c r="G520" s="68">
        <v>1</v>
      </c>
      <c r="H520" s="79">
        <v>0.0009930486593843098</v>
      </c>
    </row>
    <row r="521">
      <c r="A521" s="68">
        <v>1</v>
      </c>
      <c r="B521" s="66" t="str">
        <v>다산동</v>
      </c>
      <c r="C521" s="66" t="str">
        <v>토지</v>
      </c>
      <c r="D521" s="66" t="str">
        <v>2026-04</v>
      </c>
      <c r="E521" s="66" t="str">
        <v>비교 반영</v>
      </c>
      <c r="F521" s="66" t="str">
        <v>최근 비교기간</v>
      </c>
      <c r="G521" s="68">
        <v>6</v>
      </c>
      <c r="H521" s="79">
        <v>0.007033997655334115</v>
      </c>
    </row>
    <row r="522">
      <c r="A522" s="68">
        <v>1</v>
      </c>
      <c r="B522" s="66" t="str">
        <v>다산동</v>
      </c>
      <c r="C522" s="66" t="str">
        <v>토지</v>
      </c>
      <c r="D522" s="66" t="str">
        <v>2026-05</v>
      </c>
      <c r="E522" s="66" t="str">
        <v>비교 반영</v>
      </c>
      <c r="F522" s="66" t="str">
        <v>최근 비교기간</v>
      </c>
      <c r="G522" s="68">
        <v>0</v>
      </c>
      <c r="H522" s="79">
        <v>0</v>
      </c>
    </row>
    <row r="523">
      <c r="A523" s="68">
        <v>1</v>
      </c>
      <c r="B523" s="66" t="str">
        <v>다산동</v>
      </c>
      <c r="C523" s="66" t="str">
        <v>토지</v>
      </c>
      <c r="D523" s="66" t="str">
        <v>2026-06</v>
      </c>
      <c r="E523" s="66" t="str">
        <v>비교 반영</v>
      </c>
      <c r="F523" s="66" t="str">
        <v>최근 비교기간</v>
      </c>
      <c r="G523" s="68">
        <v>0</v>
      </c>
      <c r="H523" s="79">
        <v>0</v>
      </c>
    </row>
    <row r="524">
      <c r="A524" s="72">
        <v>1</v>
      </c>
      <c r="B524" s="72" t="str">
        <v>다산동</v>
      </c>
      <c r="C524" s="72" t="str">
        <v>토지</v>
      </c>
      <c r="D524" s="72" t="str">
        <v>2026-07</v>
      </c>
      <c r="E524" s="72" t="str">
        <v>집계 중</v>
      </c>
      <c r="F524" s="72" t="str">
        <v>집계 중 월</v>
      </c>
      <c r="G524" s="74">
        <v>0</v>
      </c>
      <c r="H524" s="85">
        <v>0</v>
      </c>
    </row>
    <row r="525">
      <c r="A525" s="68">
        <v>1</v>
      </c>
      <c r="B525" s="66" t="str">
        <v>다산동</v>
      </c>
      <c r="C525" s="66" t="str">
        <v>다세대 매매</v>
      </c>
      <c r="D525" s="66" t="str">
        <v>2025-08</v>
      </c>
      <c r="E525" s="66" t="str">
        <v>비교 반영</v>
      </c>
      <c r="F525" s="66" t="str">
        <v>그 외 비교 반영월</v>
      </c>
      <c r="G525" s="68">
        <v>0</v>
      </c>
      <c r="H525" s="79">
        <v>0</v>
      </c>
    </row>
    <row r="526">
      <c r="A526" s="68">
        <v>1</v>
      </c>
      <c r="B526" s="66" t="str">
        <v>다산동</v>
      </c>
      <c r="C526" s="66" t="str">
        <v>다세대 매매</v>
      </c>
      <c r="D526" s="66" t="str">
        <v>2025-09</v>
      </c>
      <c r="E526" s="66" t="str">
        <v>비교 반영</v>
      </c>
      <c r="F526" s="66" t="str">
        <v>그 외 비교 반영월</v>
      </c>
      <c r="G526" s="68">
        <v>1</v>
      </c>
      <c r="H526" s="79">
        <v>0.0004987531172069825</v>
      </c>
    </row>
    <row r="527">
      <c r="A527" s="68">
        <v>1</v>
      </c>
      <c r="B527" s="66" t="str">
        <v>다산동</v>
      </c>
      <c r="C527" s="66" t="str">
        <v>다세대 매매</v>
      </c>
      <c r="D527" s="66" t="str">
        <v>2025-10</v>
      </c>
      <c r="E527" s="66" t="str">
        <v>비교 반영</v>
      </c>
      <c r="F527" s="66" t="str">
        <v>그 외 비교 반영월</v>
      </c>
      <c r="G527" s="68">
        <v>1</v>
      </c>
      <c r="H527" s="79">
        <v>0.0007558578987150416</v>
      </c>
    </row>
    <row r="528">
      <c r="A528" s="68">
        <v>1</v>
      </c>
      <c r="B528" s="66" t="str">
        <v>다산동</v>
      </c>
      <c r="C528" s="66" t="str">
        <v>다세대 매매</v>
      </c>
      <c r="D528" s="66" t="str">
        <v>2025-11</v>
      </c>
      <c r="E528" s="66" t="str">
        <v>비교 반영</v>
      </c>
      <c r="F528" s="66" t="str">
        <v>그 외 비교 반영월</v>
      </c>
      <c r="G528" s="68">
        <v>2</v>
      </c>
      <c r="H528" s="79">
        <v>0.001122334455667789</v>
      </c>
    </row>
    <row r="529">
      <c r="A529" s="68">
        <v>1</v>
      </c>
      <c r="B529" s="66" t="str">
        <v>다산동</v>
      </c>
      <c r="C529" s="66" t="str">
        <v>다세대 매매</v>
      </c>
      <c r="D529" s="66" t="str">
        <v>2025-12</v>
      </c>
      <c r="E529" s="66" t="str">
        <v>비교 반영</v>
      </c>
      <c r="F529" s="66" t="str">
        <v>그 외 비교 반영월</v>
      </c>
      <c r="G529" s="68">
        <v>4</v>
      </c>
      <c r="H529" s="79">
        <v>0.002896451846488052</v>
      </c>
    </row>
    <row r="530">
      <c r="A530" s="68">
        <v>1</v>
      </c>
      <c r="B530" s="66" t="str">
        <v>다산동</v>
      </c>
      <c r="C530" s="66" t="str">
        <v>다세대 매매</v>
      </c>
      <c r="D530" s="66" t="str">
        <v>2026-01</v>
      </c>
      <c r="E530" s="66" t="str">
        <v>비교 반영</v>
      </c>
      <c r="F530" s="66" t="str">
        <v>직전 비교기간</v>
      </c>
      <c r="G530" s="68">
        <v>3</v>
      </c>
      <c r="H530" s="79">
        <v>0.0022727272727272726</v>
      </c>
    </row>
    <row r="531">
      <c r="A531" s="68">
        <v>1</v>
      </c>
      <c r="B531" s="66" t="str">
        <v>다산동</v>
      </c>
      <c r="C531" s="66" t="str">
        <v>다세대 매매</v>
      </c>
      <c r="D531" s="66" t="str">
        <v>2026-02</v>
      </c>
      <c r="E531" s="66" t="str">
        <v>비교 반영</v>
      </c>
      <c r="F531" s="66" t="str">
        <v>직전 비교기간</v>
      </c>
      <c r="G531" s="68">
        <v>4</v>
      </c>
      <c r="H531" s="79">
        <v>0.004362050163576881</v>
      </c>
    </row>
    <row r="532">
      <c r="A532" s="68">
        <v>1</v>
      </c>
      <c r="B532" s="66" t="str">
        <v>다산동</v>
      </c>
      <c r="C532" s="66" t="str">
        <v>다세대 매매</v>
      </c>
      <c r="D532" s="66" t="str">
        <v>2026-03</v>
      </c>
      <c r="E532" s="66" t="str">
        <v>비교 반영</v>
      </c>
      <c r="F532" s="66" t="str">
        <v>직전 비교기간</v>
      </c>
      <c r="G532" s="68">
        <v>2</v>
      </c>
      <c r="H532" s="79">
        <v>0.0019860973187686196</v>
      </c>
    </row>
    <row r="533">
      <c r="A533" s="68">
        <v>1</v>
      </c>
      <c r="B533" s="66" t="str">
        <v>다산동</v>
      </c>
      <c r="C533" s="66" t="str">
        <v>다세대 매매</v>
      </c>
      <c r="D533" s="66" t="str">
        <v>2026-04</v>
      </c>
      <c r="E533" s="66" t="str">
        <v>비교 반영</v>
      </c>
      <c r="F533" s="66" t="str">
        <v>최근 비교기간</v>
      </c>
      <c r="G533" s="68">
        <v>2</v>
      </c>
      <c r="H533" s="79">
        <v>0.0023446658851113715</v>
      </c>
    </row>
    <row r="534">
      <c r="A534" s="68">
        <v>1</v>
      </c>
      <c r="B534" s="66" t="str">
        <v>다산동</v>
      </c>
      <c r="C534" s="66" t="str">
        <v>다세대 매매</v>
      </c>
      <c r="D534" s="66" t="str">
        <v>2026-05</v>
      </c>
      <c r="E534" s="66" t="str">
        <v>비교 반영</v>
      </c>
      <c r="F534" s="66" t="str">
        <v>최근 비교기간</v>
      </c>
      <c r="G534" s="68">
        <v>2</v>
      </c>
      <c r="H534" s="79">
        <v>0.0006925207756232687</v>
      </c>
    </row>
    <row r="535">
      <c r="A535" s="68">
        <v>1</v>
      </c>
      <c r="B535" s="66" t="str">
        <v>다산동</v>
      </c>
      <c r="C535" s="66" t="str">
        <v>다세대 매매</v>
      </c>
      <c r="D535" s="66" t="str">
        <v>2026-06</v>
      </c>
      <c r="E535" s="66" t="str">
        <v>비교 반영</v>
      </c>
      <c r="F535" s="66" t="str">
        <v>최근 비교기간</v>
      </c>
      <c r="G535" s="68">
        <v>1</v>
      </c>
      <c r="H535" s="79">
        <v>0.0007272727272727272</v>
      </c>
    </row>
    <row r="536">
      <c r="A536" s="72">
        <v>1</v>
      </c>
      <c r="B536" s="72" t="str">
        <v>다산동</v>
      </c>
      <c r="C536" s="72" t="str">
        <v>다세대 매매</v>
      </c>
      <c r="D536" s="72" t="str">
        <v>2026-07</v>
      </c>
      <c r="E536" s="72" t="str">
        <v>집계 중</v>
      </c>
      <c r="F536" s="72" t="str">
        <v>집계 중 월</v>
      </c>
      <c r="G536" s="74">
        <v>8</v>
      </c>
      <c r="H536" s="85">
        <v>0.008820286659316428</v>
      </c>
    </row>
    <row r="537">
      <c r="A537" s="68">
        <v>1</v>
      </c>
      <c r="B537" s="66" t="str">
        <v>다산동</v>
      </c>
      <c r="C537" s="66" t="str">
        <v>다가구 매매</v>
      </c>
      <c r="D537" s="66" t="str">
        <v>2025-08</v>
      </c>
      <c r="E537" s="66" t="str">
        <v>비교 반영</v>
      </c>
      <c r="F537" s="66" t="str">
        <v>그 외 비교 반영월</v>
      </c>
      <c r="G537" s="68">
        <v>1</v>
      </c>
      <c r="H537" s="79">
        <v>0.0012987012987012987</v>
      </c>
    </row>
    <row r="538">
      <c r="A538" s="68">
        <v>1</v>
      </c>
      <c r="B538" s="66" t="str">
        <v>다산동</v>
      </c>
      <c r="C538" s="66" t="str">
        <v>다가구 매매</v>
      </c>
      <c r="D538" s="66" t="str">
        <v>2025-09</v>
      </c>
      <c r="E538" s="66" t="str">
        <v>비교 반영</v>
      </c>
      <c r="F538" s="66" t="str">
        <v>그 외 비교 반영월</v>
      </c>
      <c r="G538" s="68">
        <v>0</v>
      </c>
      <c r="H538" s="79">
        <v>0</v>
      </c>
    </row>
    <row r="539">
      <c r="A539" s="68">
        <v>1</v>
      </c>
      <c r="B539" s="66" t="str">
        <v>다산동</v>
      </c>
      <c r="C539" s="66" t="str">
        <v>다가구 매매</v>
      </c>
      <c r="D539" s="66" t="str">
        <v>2025-10</v>
      </c>
      <c r="E539" s="66" t="str">
        <v>비교 반영</v>
      </c>
      <c r="F539" s="66" t="str">
        <v>그 외 비교 반영월</v>
      </c>
      <c r="G539" s="68">
        <v>1</v>
      </c>
      <c r="H539" s="79">
        <v>0.0007558578987150416</v>
      </c>
    </row>
    <row r="540">
      <c r="A540" s="68">
        <v>1</v>
      </c>
      <c r="B540" s="66" t="str">
        <v>다산동</v>
      </c>
      <c r="C540" s="66" t="str">
        <v>다가구 매매</v>
      </c>
      <c r="D540" s="66" t="str">
        <v>2025-11</v>
      </c>
      <c r="E540" s="66" t="str">
        <v>비교 반영</v>
      </c>
      <c r="F540" s="66" t="str">
        <v>그 외 비교 반영월</v>
      </c>
      <c r="G540" s="68">
        <v>0</v>
      </c>
      <c r="H540" s="79">
        <v>0</v>
      </c>
    </row>
    <row r="541">
      <c r="A541" s="68">
        <v>1</v>
      </c>
      <c r="B541" s="66" t="str">
        <v>다산동</v>
      </c>
      <c r="C541" s="66" t="str">
        <v>다가구 매매</v>
      </c>
      <c r="D541" s="66" t="str">
        <v>2025-12</v>
      </c>
      <c r="E541" s="66" t="str">
        <v>비교 반영</v>
      </c>
      <c r="F541" s="66" t="str">
        <v>그 외 비교 반영월</v>
      </c>
      <c r="G541" s="68">
        <v>0</v>
      </c>
      <c r="H541" s="79">
        <v>0</v>
      </c>
    </row>
    <row r="542">
      <c r="A542" s="68">
        <v>1</v>
      </c>
      <c r="B542" s="66" t="str">
        <v>다산동</v>
      </c>
      <c r="C542" s="66" t="str">
        <v>다가구 매매</v>
      </c>
      <c r="D542" s="66" t="str">
        <v>2026-01</v>
      </c>
      <c r="E542" s="66" t="str">
        <v>비교 반영</v>
      </c>
      <c r="F542" s="66" t="str">
        <v>직전 비교기간</v>
      </c>
      <c r="G542" s="68">
        <v>2</v>
      </c>
      <c r="H542" s="79">
        <v>0.0015151515151515152</v>
      </c>
    </row>
    <row r="543">
      <c r="A543" s="68">
        <v>1</v>
      </c>
      <c r="B543" s="66" t="str">
        <v>다산동</v>
      </c>
      <c r="C543" s="66" t="str">
        <v>다가구 매매</v>
      </c>
      <c r="D543" s="66" t="str">
        <v>2026-02</v>
      </c>
      <c r="E543" s="66" t="str">
        <v>비교 반영</v>
      </c>
      <c r="F543" s="66" t="str">
        <v>직전 비교기간</v>
      </c>
      <c r="G543" s="68">
        <v>0</v>
      </c>
      <c r="H543" s="79">
        <v>0</v>
      </c>
    </row>
    <row r="544">
      <c r="A544" s="68">
        <v>1</v>
      </c>
      <c r="B544" s="66" t="str">
        <v>다산동</v>
      </c>
      <c r="C544" s="66" t="str">
        <v>다가구 매매</v>
      </c>
      <c r="D544" s="66" t="str">
        <v>2026-03</v>
      </c>
      <c r="E544" s="66" t="str">
        <v>비교 반영</v>
      </c>
      <c r="F544" s="66" t="str">
        <v>직전 비교기간</v>
      </c>
      <c r="G544" s="68">
        <v>0</v>
      </c>
      <c r="H544" s="79">
        <v>0</v>
      </c>
    </row>
    <row r="545">
      <c r="A545" s="68">
        <v>1</v>
      </c>
      <c r="B545" s="66" t="str">
        <v>다산동</v>
      </c>
      <c r="C545" s="66" t="str">
        <v>다가구 매매</v>
      </c>
      <c r="D545" s="66" t="str">
        <v>2026-04</v>
      </c>
      <c r="E545" s="66" t="str">
        <v>비교 반영</v>
      </c>
      <c r="F545" s="66" t="str">
        <v>최근 비교기간</v>
      </c>
      <c r="G545" s="68">
        <v>3</v>
      </c>
      <c r="H545" s="79">
        <v>0.0035169988276670576</v>
      </c>
    </row>
    <row r="546">
      <c r="A546" s="68">
        <v>1</v>
      </c>
      <c r="B546" s="66" t="str">
        <v>다산동</v>
      </c>
      <c r="C546" s="66" t="str">
        <v>다가구 매매</v>
      </c>
      <c r="D546" s="66" t="str">
        <v>2026-05</v>
      </c>
      <c r="E546" s="66" t="str">
        <v>비교 반영</v>
      </c>
      <c r="F546" s="66" t="str">
        <v>최근 비교기간</v>
      </c>
      <c r="G546" s="68">
        <v>0</v>
      </c>
      <c r="H546" s="79">
        <v>0</v>
      </c>
    </row>
    <row r="547">
      <c r="A547" s="68">
        <v>1</v>
      </c>
      <c r="B547" s="66" t="str">
        <v>다산동</v>
      </c>
      <c r="C547" s="66" t="str">
        <v>다가구 매매</v>
      </c>
      <c r="D547" s="66" t="str">
        <v>2026-06</v>
      </c>
      <c r="E547" s="66" t="str">
        <v>비교 반영</v>
      </c>
      <c r="F547" s="66" t="str">
        <v>최근 비교기간</v>
      </c>
      <c r="G547" s="68">
        <v>1</v>
      </c>
      <c r="H547" s="79">
        <v>0.0007272727272727272</v>
      </c>
    </row>
    <row r="548">
      <c r="A548" s="72">
        <v>1</v>
      </c>
      <c r="B548" s="72" t="str">
        <v>다산동</v>
      </c>
      <c r="C548" s="72" t="str">
        <v>다가구 매매</v>
      </c>
      <c r="D548" s="72" t="str">
        <v>2026-07</v>
      </c>
      <c r="E548" s="72" t="str">
        <v>집계 중</v>
      </c>
      <c r="F548" s="72" t="str">
        <v>집계 중 월</v>
      </c>
      <c r="G548" s="74">
        <v>0</v>
      </c>
      <c r="H548" s="85">
        <v>0</v>
      </c>
    </row>
    <row r="549">
      <c r="A549" s="68">
        <v>2</v>
      </c>
      <c r="B549" s="66" t="str">
        <v>별내동</v>
      </c>
      <c r="C549" s="66" t="str">
        <v>아파트 전월세</v>
      </c>
      <c r="D549" s="66" t="str">
        <v>2025-08</v>
      </c>
      <c r="E549" s="66" t="str">
        <v>비교 반영</v>
      </c>
      <c r="F549" s="66" t="str">
        <v>그 외 비교 반영월</v>
      </c>
      <c r="G549" s="68">
        <v>183</v>
      </c>
      <c r="H549" s="79">
        <v>0.4906166219839142</v>
      </c>
    </row>
    <row r="550">
      <c r="A550" s="68">
        <v>2</v>
      </c>
      <c r="B550" s="66" t="str">
        <v>별내동</v>
      </c>
      <c r="C550" s="66" t="str">
        <v>아파트 전월세</v>
      </c>
      <c r="D550" s="66" t="str">
        <v>2025-09</v>
      </c>
      <c r="E550" s="66" t="str">
        <v>비교 반영</v>
      </c>
      <c r="F550" s="66" t="str">
        <v>그 외 비교 반영월</v>
      </c>
      <c r="G550" s="68">
        <v>433</v>
      </c>
      <c r="H550" s="79">
        <v>0.715702479338843</v>
      </c>
    </row>
    <row r="551">
      <c r="A551" s="68">
        <v>2</v>
      </c>
      <c r="B551" s="66" t="str">
        <v>별내동</v>
      </c>
      <c r="C551" s="66" t="str">
        <v>아파트 전월세</v>
      </c>
      <c r="D551" s="66" t="str">
        <v>2025-10</v>
      </c>
      <c r="E551" s="66" t="str">
        <v>비교 반영</v>
      </c>
      <c r="F551" s="66" t="str">
        <v>그 외 비교 반영월</v>
      </c>
      <c r="G551" s="68">
        <v>300</v>
      </c>
      <c r="H551" s="79">
        <v>0.6072874493927125</v>
      </c>
    </row>
    <row r="552">
      <c r="A552" s="68">
        <v>2</v>
      </c>
      <c r="B552" s="66" t="str">
        <v>별내동</v>
      </c>
      <c r="C552" s="66" t="str">
        <v>아파트 전월세</v>
      </c>
      <c r="D552" s="66" t="str">
        <v>2025-11</v>
      </c>
      <c r="E552" s="66" t="str">
        <v>비교 반영</v>
      </c>
      <c r="F552" s="66" t="str">
        <v>그 외 비교 반영월</v>
      </c>
      <c r="G552" s="68">
        <v>422</v>
      </c>
      <c r="H552" s="79">
        <v>0.6432926829268293</v>
      </c>
    </row>
    <row r="553">
      <c r="A553" s="68">
        <v>2</v>
      </c>
      <c r="B553" s="66" t="str">
        <v>별내동</v>
      </c>
      <c r="C553" s="66" t="str">
        <v>아파트 전월세</v>
      </c>
      <c r="D553" s="66" t="str">
        <v>2025-12</v>
      </c>
      <c r="E553" s="66" t="str">
        <v>비교 반영</v>
      </c>
      <c r="F553" s="66" t="str">
        <v>그 외 비교 반영월</v>
      </c>
      <c r="G553" s="68">
        <v>409</v>
      </c>
      <c r="H553" s="79">
        <v>0.6234756097560976</v>
      </c>
    </row>
    <row r="554">
      <c r="A554" s="68">
        <v>2</v>
      </c>
      <c r="B554" s="66" t="str">
        <v>별내동</v>
      </c>
      <c r="C554" s="66" t="str">
        <v>아파트 전월세</v>
      </c>
      <c r="D554" s="66" t="str">
        <v>2026-01</v>
      </c>
      <c r="E554" s="66" t="str">
        <v>비교 반영</v>
      </c>
      <c r="F554" s="66" t="str">
        <v>직전 비교기간</v>
      </c>
      <c r="G554" s="68">
        <v>190</v>
      </c>
      <c r="H554" s="79">
        <v>0.3492647058823529</v>
      </c>
    </row>
    <row r="555">
      <c r="A555" s="68">
        <v>2</v>
      </c>
      <c r="B555" s="66" t="str">
        <v>별내동</v>
      </c>
      <c r="C555" s="66" t="str">
        <v>아파트 전월세</v>
      </c>
      <c r="D555" s="66" t="str">
        <v>2026-02</v>
      </c>
      <c r="E555" s="66" t="str">
        <v>비교 반영</v>
      </c>
      <c r="F555" s="66" t="str">
        <v>직전 비교기간</v>
      </c>
      <c r="G555" s="68">
        <v>212</v>
      </c>
      <c r="H555" s="79">
        <v>0.42231075697211157</v>
      </c>
    </row>
    <row r="556">
      <c r="A556" s="68">
        <v>2</v>
      </c>
      <c r="B556" s="66" t="str">
        <v>별내동</v>
      </c>
      <c r="C556" s="66" t="str">
        <v>아파트 전월세</v>
      </c>
      <c r="D556" s="66" t="str">
        <v>2026-03</v>
      </c>
      <c r="E556" s="66" t="str">
        <v>비교 반영</v>
      </c>
      <c r="F556" s="66" t="str">
        <v>직전 비교기간</v>
      </c>
      <c r="G556" s="68">
        <v>207</v>
      </c>
      <c r="H556" s="79">
        <v>0.38764044943820225</v>
      </c>
    </row>
    <row r="557">
      <c r="A557" s="68">
        <v>2</v>
      </c>
      <c r="B557" s="66" t="str">
        <v>별내동</v>
      </c>
      <c r="C557" s="66" t="str">
        <v>아파트 전월세</v>
      </c>
      <c r="D557" s="66" t="str">
        <v>2026-04</v>
      </c>
      <c r="E557" s="66" t="str">
        <v>비교 반영</v>
      </c>
      <c r="F557" s="66" t="str">
        <v>최근 비교기간</v>
      </c>
      <c r="G557" s="68">
        <v>384</v>
      </c>
      <c r="H557" s="79">
        <v>0.5274725274725275</v>
      </c>
    </row>
    <row r="558">
      <c r="A558" s="68">
        <v>2</v>
      </c>
      <c r="B558" s="66" t="str">
        <v>별내동</v>
      </c>
      <c r="C558" s="66" t="str">
        <v>아파트 전월세</v>
      </c>
      <c r="D558" s="66" t="str">
        <v>2026-05</v>
      </c>
      <c r="E558" s="66" t="str">
        <v>비교 반영</v>
      </c>
      <c r="F558" s="66" t="str">
        <v>최근 비교기간</v>
      </c>
      <c r="G558" s="68">
        <v>276</v>
      </c>
      <c r="H558" s="79">
        <v>0.4928571428571429</v>
      </c>
    </row>
    <row r="559">
      <c r="A559" s="68">
        <v>2</v>
      </c>
      <c r="B559" s="66" t="str">
        <v>별내동</v>
      </c>
      <c r="C559" s="66" t="str">
        <v>아파트 전월세</v>
      </c>
      <c r="D559" s="66" t="str">
        <v>2026-06</v>
      </c>
      <c r="E559" s="66" t="str">
        <v>비교 반영</v>
      </c>
      <c r="F559" s="66" t="str">
        <v>최근 비교기간</v>
      </c>
      <c r="G559" s="68">
        <v>314</v>
      </c>
      <c r="H559" s="79">
        <v>0.5007974481658692</v>
      </c>
    </row>
    <row r="560">
      <c r="A560" s="72">
        <v>2</v>
      </c>
      <c r="B560" s="72" t="str">
        <v>별내동</v>
      </c>
      <c r="C560" s="72" t="str">
        <v>아파트 전월세</v>
      </c>
      <c r="D560" s="72" t="str">
        <v>2026-07</v>
      </c>
      <c r="E560" s="72" t="str">
        <v>집계 중</v>
      </c>
      <c r="F560" s="72" t="str">
        <v>집계 중 월</v>
      </c>
      <c r="G560" s="74">
        <v>255</v>
      </c>
      <c r="H560" s="85">
        <v>0.46195652173913043</v>
      </c>
    </row>
    <row r="561">
      <c r="A561" s="68">
        <v>2</v>
      </c>
      <c r="B561" s="66" t="str">
        <v>별내동</v>
      </c>
      <c r="C561" s="66" t="str">
        <v>다가구 전월세</v>
      </c>
      <c r="D561" s="66" t="str">
        <v>2025-08</v>
      </c>
      <c r="E561" s="66" t="str">
        <v>비교 반영</v>
      </c>
      <c r="F561" s="66" t="str">
        <v>그 외 비교 반영월</v>
      </c>
      <c r="G561" s="68">
        <v>106</v>
      </c>
      <c r="H561" s="79">
        <v>0.28418230563002683</v>
      </c>
    </row>
    <row r="562">
      <c r="A562" s="68">
        <v>2</v>
      </c>
      <c r="B562" s="66" t="str">
        <v>별내동</v>
      </c>
      <c r="C562" s="66" t="str">
        <v>다가구 전월세</v>
      </c>
      <c r="D562" s="66" t="str">
        <v>2025-09</v>
      </c>
      <c r="E562" s="66" t="str">
        <v>비교 반영</v>
      </c>
      <c r="F562" s="66" t="str">
        <v>그 외 비교 반영월</v>
      </c>
      <c r="G562" s="68">
        <v>92</v>
      </c>
      <c r="H562" s="79">
        <v>0.15206611570247933</v>
      </c>
    </row>
    <row r="563">
      <c r="A563" s="68">
        <v>2</v>
      </c>
      <c r="B563" s="66" t="str">
        <v>별내동</v>
      </c>
      <c r="C563" s="66" t="str">
        <v>다가구 전월세</v>
      </c>
      <c r="D563" s="66" t="str">
        <v>2025-10</v>
      </c>
      <c r="E563" s="66" t="str">
        <v>비교 반영</v>
      </c>
      <c r="F563" s="66" t="str">
        <v>그 외 비교 반영월</v>
      </c>
      <c r="G563" s="68">
        <v>87</v>
      </c>
      <c r="H563" s="79">
        <v>0.17611336032388664</v>
      </c>
    </row>
    <row r="564">
      <c r="A564" s="68">
        <v>2</v>
      </c>
      <c r="B564" s="66" t="str">
        <v>별내동</v>
      </c>
      <c r="C564" s="66" t="str">
        <v>다가구 전월세</v>
      </c>
      <c r="D564" s="66" t="str">
        <v>2025-11</v>
      </c>
      <c r="E564" s="66" t="str">
        <v>비교 반영</v>
      </c>
      <c r="F564" s="66" t="str">
        <v>그 외 비교 반영월</v>
      </c>
      <c r="G564" s="68">
        <v>106</v>
      </c>
      <c r="H564" s="79">
        <v>0.16158536585365854</v>
      </c>
    </row>
    <row r="565">
      <c r="A565" s="68">
        <v>2</v>
      </c>
      <c r="B565" s="66" t="str">
        <v>별내동</v>
      </c>
      <c r="C565" s="66" t="str">
        <v>다가구 전월세</v>
      </c>
      <c r="D565" s="66" t="str">
        <v>2025-12</v>
      </c>
      <c r="E565" s="66" t="str">
        <v>비교 반영</v>
      </c>
      <c r="F565" s="66" t="str">
        <v>그 외 비교 반영월</v>
      </c>
      <c r="G565" s="68">
        <v>113</v>
      </c>
      <c r="H565" s="79">
        <v>0.1722560975609756</v>
      </c>
    </row>
    <row r="566">
      <c r="A566" s="68">
        <v>2</v>
      </c>
      <c r="B566" s="66" t="str">
        <v>별내동</v>
      </c>
      <c r="C566" s="66" t="str">
        <v>다가구 전월세</v>
      </c>
      <c r="D566" s="66" t="str">
        <v>2026-01</v>
      </c>
      <c r="E566" s="66" t="str">
        <v>비교 반영</v>
      </c>
      <c r="F566" s="66" t="str">
        <v>직전 비교기간</v>
      </c>
      <c r="G566" s="68">
        <v>121</v>
      </c>
      <c r="H566" s="79">
        <v>0.22242647058823528</v>
      </c>
    </row>
    <row r="567">
      <c r="A567" s="68">
        <v>2</v>
      </c>
      <c r="B567" s="66" t="str">
        <v>별내동</v>
      </c>
      <c r="C567" s="66" t="str">
        <v>다가구 전월세</v>
      </c>
      <c r="D567" s="66" t="str">
        <v>2026-02</v>
      </c>
      <c r="E567" s="66" t="str">
        <v>비교 반영</v>
      </c>
      <c r="F567" s="66" t="str">
        <v>직전 비교기간</v>
      </c>
      <c r="G567" s="68">
        <v>115</v>
      </c>
      <c r="H567" s="79">
        <v>0.2290836653386454</v>
      </c>
    </row>
    <row r="568">
      <c r="A568" s="68">
        <v>2</v>
      </c>
      <c r="B568" s="66" t="str">
        <v>별내동</v>
      </c>
      <c r="C568" s="66" t="str">
        <v>다가구 전월세</v>
      </c>
      <c r="D568" s="66" t="str">
        <v>2026-03</v>
      </c>
      <c r="E568" s="66" t="str">
        <v>비교 반영</v>
      </c>
      <c r="F568" s="66" t="str">
        <v>직전 비교기간</v>
      </c>
      <c r="G568" s="68">
        <v>148</v>
      </c>
      <c r="H568" s="79">
        <v>0.27715355805243447</v>
      </c>
    </row>
    <row r="569">
      <c r="A569" s="68">
        <v>2</v>
      </c>
      <c r="B569" s="66" t="str">
        <v>별내동</v>
      </c>
      <c r="C569" s="66" t="str">
        <v>다가구 전월세</v>
      </c>
      <c r="D569" s="66" t="str">
        <v>2026-04</v>
      </c>
      <c r="E569" s="66" t="str">
        <v>비교 반영</v>
      </c>
      <c r="F569" s="66" t="str">
        <v>최근 비교기간</v>
      </c>
      <c r="G569" s="68">
        <v>134</v>
      </c>
      <c r="H569" s="79">
        <v>0.18406593406593408</v>
      </c>
    </row>
    <row r="570">
      <c r="A570" s="68">
        <v>2</v>
      </c>
      <c r="B570" s="66" t="str">
        <v>별내동</v>
      </c>
      <c r="C570" s="66" t="str">
        <v>다가구 전월세</v>
      </c>
      <c r="D570" s="66" t="str">
        <v>2026-05</v>
      </c>
      <c r="E570" s="66" t="str">
        <v>비교 반영</v>
      </c>
      <c r="F570" s="66" t="str">
        <v>최근 비교기간</v>
      </c>
      <c r="G570" s="68">
        <v>93</v>
      </c>
      <c r="H570" s="79">
        <v>0.16607142857142856</v>
      </c>
    </row>
    <row r="571">
      <c r="A571" s="68">
        <v>2</v>
      </c>
      <c r="B571" s="66" t="str">
        <v>별내동</v>
      </c>
      <c r="C571" s="66" t="str">
        <v>다가구 전월세</v>
      </c>
      <c r="D571" s="66" t="str">
        <v>2026-06</v>
      </c>
      <c r="E571" s="66" t="str">
        <v>비교 반영</v>
      </c>
      <c r="F571" s="66" t="str">
        <v>최근 비교기간</v>
      </c>
      <c r="G571" s="68">
        <v>105</v>
      </c>
      <c r="H571" s="79">
        <v>0.1674641148325359</v>
      </c>
    </row>
    <row r="572">
      <c r="A572" s="72">
        <v>2</v>
      </c>
      <c r="B572" s="72" t="str">
        <v>별내동</v>
      </c>
      <c r="C572" s="72" t="str">
        <v>다가구 전월세</v>
      </c>
      <c r="D572" s="72" t="str">
        <v>2026-07</v>
      </c>
      <c r="E572" s="72" t="str">
        <v>집계 중</v>
      </c>
      <c r="F572" s="72" t="str">
        <v>집계 중 월</v>
      </c>
      <c r="G572" s="74">
        <v>83</v>
      </c>
      <c r="H572" s="85">
        <v>0.1503623188405797</v>
      </c>
    </row>
    <row r="573">
      <c r="A573" s="68">
        <v>2</v>
      </c>
      <c r="B573" s="66" t="str">
        <v>별내동</v>
      </c>
      <c r="C573" s="66" t="str">
        <v>아파트 매매</v>
      </c>
      <c r="D573" s="66" t="str">
        <v>2025-08</v>
      </c>
      <c r="E573" s="66" t="str">
        <v>비교 반영</v>
      </c>
      <c r="F573" s="66" t="str">
        <v>그 외 비교 반영월</v>
      </c>
      <c r="G573" s="68">
        <v>30</v>
      </c>
      <c r="H573" s="79">
        <v>0.08042895442359249</v>
      </c>
    </row>
    <row r="574">
      <c r="A574" s="68">
        <v>2</v>
      </c>
      <c r="B574" s="66" t="str">
        <v>별내동</v>
      </c>
      <c r="C574" s="66" t="str">
        <v>아파트 매매</v>
      </c>
      <c r="D574" s="66" t="str">
        <v>2025-09</v>
      </c>
      <c r="E574" s="66" t="str">
        <v>비교 반영</v>
      </c>
      <c r="F574" s="66" t="str">
        <v>그 외 비교 반영월</v>
      </c>
      <c r="G574" s="68">
        <v>42</v>
      </c>
      <c r="H574" s="79">
        <v>0.06942148760330578</v>
      </c>
    </row>
    <row r="575">
      <c r="A575" s="68">
        <v>2</v>
      </c>
      <c r="B575" s="66" t="str">
        <v>별내동</v>
      </c>
      <c r="C575" s="66" t="str">
        <v>아파트 매매</v>
      </c>
      <c r="D575" s="66" t="str">
        <v>2025-10</v>
      </c>
      <c r="E575" s="66" t="str">
        <v>비교 반영</v>
      </c>
      <c r="F575" s="66" t="str">
        <v>그 외 비교 반영월</v>
      </c>
      <c r="G575" s="68">
        <v>57</v>
      </c>
      <c r="H575" s="79">
        <v>0.11538461538461539</v>
      </c>
    </row>
    <row r="576">
      <c r="A576" s="68">
        <v>2</v>
      </c>
      <c r="B576" s="66" t="str">
        <v>별내동</v>
      </c>
      <c r="C576" s="66" t="str">
        <v>아파트 매매</v>
      </c>
      <c r="D576" s="66" t="str">
        <v>2025-11</v>
      </c>
      <c r="E576" s="66" t="str">
        <v>비교 반영</v>
      </c>
      <c r="F576" s="66" t="str">
        <v>그 외 비교 반영월</v>
      </c>
      <c r="G576" s="68">
        <v>71</v>
      </c>
      <c r="H576" s="79">
        <v>0.10823170731707317</v>
      </c>
    </row>
    <row r="577">
      <c r="A577" s="68">
        <v>2</v>
      </c>
      <c r="B577" s="66" t="str">
        <v>별내동</v>
      </c>
      <c r="C577" s="66" t="str">
        <v>아파트 매매</v>
      </c>
      <c r="D577" s="66" t="str">
        <v>2025-12</v>
      </c>
      <c r="E577" s="66" t="str">
        <v>비교 반영</v>
      </c>
      <c r="F577" s="66" t="str">
        <v>그 외 비교 반영월</v>
      </c>
      <c r="G577" s="68">
        <v>48</v>
      </c>
      <c r="H577" s="79">
        <v>0.07317073170731707</v>
      </c>
    </row>
    <row r="578">
      <c r="A578" s="68">
        <v>2</v>
      </c>
      <c r="B578" s="66" t="str">
        <v>별내동</v>
      </c>
      <c r="C578" s="66" t="str">
        <v>아파트 매매</v>
      </c>
      <c r="D578" s="66" t="str">
        <v>2026-01</v>
      </c>
      <c r="E578" s="66" t="str">
        <v>비교 반영</v>
      </c>
      <c r="F578" s="66" t="str">
        <v>직전 비교기간</v>
      </c>
      <c r="G578" s="68">
        <v>63</v>
      </c>
      <c r="H578" s="79">
        <v>0.11580882352941177</v>
      </c>
    </row>
    <row r="579">
      <c r="A579" s="68">
        <v>2</v>
      </c>
      <c r="B579" s="66" t="str">
        <v>별내동</v>
      </c>
      <c r="C579" s="66" t="str">
        <v>아파트 매매</v>
      </c>
      <c r="D579" s="66" t="str">
        <v>2026-02</v>
      </c>
      <c r="E579" s="66" t="str">
        <v>비교 반영</v>
      </c>
      <c r="F579" s="66" t="str">
        <v>직전 비교기간</v>
      </c>
      <c r="G579" s="68">
        <v>59</v>
      </c>
      <c r="H579" s="79">
        <v>0.11752988047808766</v>
      </c>
    </row>
    <row r="580">
      <c r="A580" s="68">
        <v>2</v>
      </c>
      <c r="B580" s="66" t="str">
        <v>별내동</v>
      </c>
      <c r="C580" s="66" t="str">
        <v>아파트 매매</v>
      </c>
      <c r="D580" s="66" t="str">
        <v>2026-03</v>
      </c>
      <c r="E580" s="66" t="str">
        <v>비교 반영</v>
      </c>
      <c r="F580" s="66" t="str">
        <v>직전 비교기간</v>
      </c>
      <c r="G580" s="68">
        <v>69</v>
      </c>
      <c r="H580" s="79">
        <v>0.12921348314606743</v>
      </c>
    </row>
    <row r="581">
      <c r="A581" s="68">
        <v>2</v>
      </c>
      <c r="B581" s="66" t="str">
        <v>별내동</v>
      </c>
      <c r="C581" s="66" t="str">
        <v>아파트 매매</v>
      </c>
      <c r="D581" s="66" t="str">
        <v>2026-04</v>
      </c>
      <c r="E581" s="66" t="str">
        <v>비교 반영</v>
      </c>
      <c r="F581" s="66" t="str">
        <v>최근 비교기간</v>
      </c>
      <c r="G581" s="68">
        <v>77</v>
      </c>
      <c r="H581" s="79">
        <v>0.10576923076923077</v>
      </c>
    </row>
    <row r="582">
      <c r="A582" s="68">
        <v>2</v>
      </c>
      <c r="B582" s="66" t="str">
        <v>별내동</v>
      </c>
      <c r="C582" s="66" t="str">
        <v>아파트 매매</v>
      </c>
      <c r="D582" s="66" t="str">
        <v>2026-05</v>
      </c>
      <c r="E582" s="66" t="str">
        <v>비교 반영</v>
      </c>
      <c r="F582" s="66" t="str">
        <v>최근 비교기간</v>
      </c>
      <c r="G582" s="68">
        <v>86</v>
      </c>
      <c r="H582" s="79">
        <v>0.15357142857142858</v>
      </c>
    </row>
    <row r="583">
      <c r="A583" s="68">
        <v>2</v>
      </c>
      <c r="B583" s="66" t="str">
        <v>별내동</v>
      </c>
      <c r="C583" s="66" t="str">
        <v>아파트 매매</v>
      </c>
      <c r="D583" s="66" t="str">
        <v>2026-06</v>
      </c>
      <c r="E583" s="66" t="str">
        <v>비교 반영</v>
      </c>
      <c r="F583" s="66" t="str">
        <v>최근 비교기간</v>
      </c>
      <c r="G583" s="68">
        <v>117</v>
      </c>
      <c r="H583" s="79">
        <v>0.18660287081339713</v>
      </c>
    </row>
    <row r="584">
      <c r="A584" s="72">
        <v>2</v>
      </c>
      <c r="B584" s="72" t="str">
        <v>별내동</v>
      </c>
      <c r="C584" s="72" t="str">
        <v>아파트 매매</v>
      </c>
      <c r="D584" s="72" t="str">
        <v>2026-07</v>
      </c>
      <c r="E584" s="72" t="str">
        <v>집계 중</v>
      </c>
      <c r="F584" s="72" t="str">
        <v>집계 중 월</v>
      </c>
      <c r="G584" s="74">
        <v>137</v>
      </c>
      <c r="H584" s="85">
        <v>0.24818840579710144</v>
      </c>
    </row>
    <row r="585">
      <c r="A585" s="68">
        <v>2</v>
      </c>
      <c r="B585" s="66" t="str">
        <v>별내동</v>
      </c>
      <c r="C585" s="66" t="str">
        <v>오피스텔 전월세</v>
      </c>
      <c r="D585" s="66" t="str">
        <v>2025-08</v>
      </c>
      <c r="E585" s="66" t="str">
        <v>비교 반영</v>
      </c>
      <c r="F585" s="66" t="str">
        <v>그 외 비교 반영월</v>
      </c>
      <c r="G585" s="68">
        <v>28</v>
      </c>
      <c r="H585" s="79">
        <v>0.07506702412868632</v>
      </c>
    </row>
    <row r="586">
      <c r="A586" s="68">
        <v>2</v>
      </c>
      <c r="B586" s="66" t="str">
        <v>별내동</v>
      </c>
      <c r="C586" s="66" t="str">
        <v>오피스텔 전월세</v>
      </c>
      <c r="D586" s="66" t="str">
        <v>2025-09</v>
      </c>
      <c r="E586" s="66" t="str">
        <v>비교 반영</v>
      </c>
      <c r="F586" s="66" t="str">
        <v>그 외 비교 반영월</v>
      </c>
      <c r="G586" s="68">
        <v>27</v>
      </c>
      <c r="H586" s="79">
        <v>0.04462809917355372</v>
      </c>
    </row>
    <row r="587">
      <c r="A587" s="68">
        <v>2</v>
      </c>
      <c r="B587" s="66" t="str">
        <v>별내동</v>
      </c>
      <c r="C587" s="66" t="str">
        <v>오피스텔 전월세</v>
      </c>
      <c r="D587" s="66" t="str">
        <v>2025-10</v>
      </c>
      <c r="E587" s="66" t="str">
        <v>비교 반영</v>
      </c>
      <c r="F587" s="66" t="str">
        <v>그 외 비교 반영월</v>
      </c>
      <c r="G587" s="68">
        <v>27</v>
      </c>
      <c r="H587" s="79">
        <v>0.05465587044534413</v>
      </c>
    </row>
    <row r="588">
      <c r="A588" s="68">
        <v>2</v>
      </c>
      <c r="B588" s="66" t="str">
        <v>별내동</v>
      </c>
      <c r="C588" s="66" t="str">
        <v>오피스텔 전월세</v>
      </c>
      <c r="D588" s="66" t="str">
        <v>2025-11</v>
      </c>
      <c r="E588" s="66" t="str">
        <v>비교 반영</v>
      </c>
      <c r="F588" s="66" t="str">
        <v>그 외 비교 반영월</v>
      </c>
      <c r="G588" s="68">
        <v>27</v>
      </c>
      <c r="H588" s="79">
        <v>0.041158536585365856</v>
      </c>
    </row>
    <row r="589">
      <c r="A589" s="68">
        <v>2</v>
      </c>
      <c r="B589" s="66" t="str">
        <v>별내동</v>
      </c>
      <c r="C589" s="66" t="str">
        <v>오피스텔 전월세</v>
      </c>
      <c r="D589" s="66" t="str">
        <v>2025-12</v>
      </c>
      <c r="E589" s="66" t="str">
        <v>비교 반영</v>
      </c>
      <c r="F589" s="66" t="str">
        <v>그 외 비교 반영월</v>
      </c>
      <c r="G589" s="68">
        <v>60</v>
      </c>
      <c r="H589" s="79">
        <v>0.09146341463414634</v>
      </c>
    </row>
    <row r="590">
      <c r="A590" s="68">
        <v>2</v>
      </c>
      <c r="B590" s="66" t="str">
        <v>별내동</v>
      </c>
      <c r="C590" s="66" t="str">
        <v>오피스텔 전월세</v>
      </c>
      <c r="D590" s="66" t="str">
        <v>2026-01</v>
      </c>
      <c r="E590" s="66" t="str">
        <v>비교 반영</v>
      </c>
      <c r="F590" s="66" t="str">
        <v>직전 비교기간</v>
      </c>
      <c r="G590" s="68">
        <v>126</v>
      </c>
      <c r="H590" s="79">
        <v>0.23161764705882354</v>
      </c>
    </row>
    <row r="591">
      <c r="A591" s="68">
        <v>2</v>
      </c>
      <c r="B591" s="66" t="str">
        <v>별내동</v>
      </c>
      <c r="C591" s="66" t="str">
        <v>오피스텔 전월세</v>
      </c>
      <c r="D591" s="66" t="str">
        <v>2026-02</v>
      </c>
      <c r="E591" s="66" t="str">
        <v>비교 반영</v>
      </c>
      <c r="F591" s="66" t="str">
        <v>직전 비교기간</v>
      </c>
      <c r="G591" s="68">
        <v>82</v>
      </c>
      <c r="H591" s="79">
        <v>0.16334661354581673</v>
      </c>
    </row>
    <row r="592">
      <c r="A592" s="68">
        <v>2</v>
      </c>
      <c r="B592" s="66" t="str">
        <v>별내동</v>
      </c>
      <c r="C592" s="66" t="str">
        <v>오피스텔 전월세</v>
      </c>
      <c r="D592" s="66" t="str">
        <v>2026-03</v>
      </c>
      <c r="E592" s="66" t="str">
        <v>비교 반영</v>
      </c>
      <c r="F592" s="66" t="str">
        <v>직전 비교기간</v>
      </c>
      <c r="G592" s="68">
        <v>80</v>
      </c>
      <c r="H592" s="79">
        <v>0.149812734082397</v>
      </c>
    </row>
    <row r="593">
      <c r="A593" s="68">
        <v>2</v>
      </c>
      <c r="B593" s="66" t="str">
        <v>별내동</v>
      </c>
      <c r="C593" s="66" t="str">
        <v>오피스텔 전월세</v>
      </c>
      <c r="D593" s="66" t="str">
        <v>2026-04</v>
      </c>
      <c r="E593" s="66" t="str">
        <v>비교 반영</v>
      </c>
      <c r="F593" s="66" t="str">
        <v>최근 비교기간</v>
      </c>
      <c r="G593" s="68">
        <v>97</v>
      </c>
      <c r="H593" s="79">
        <v>0.13324175824175824</v>
      </c>
    </row>
    <row r="594">
      <c r="A594" s="68">
        <v>2</v>
      </c>
      <c r="B594" s="66" t="str">
        <v>별내동</v>
      </c>
      <c r="C594" s="66" t="str">
        <v>오피스텔 전월세</v>
      </c>
      <c r="D594" s="66" t="str">
        <v>2026-05</v>
      </c>
      <c r="E594" s="66" t="str">
        <v>비교 반영</v>
      </c>
      <c r="F594" s="66" t="str">
        <v>최근 비교기간</v>
      </c>
      <c r="G594" s="68">
        <v>63</v>
      </c>
      <c r="H594" s="79">
        <v>0.1125</v>
      </c>
    </row>
    <row r="595">
      <c r="A595" s="68">
        <v>2</v>
      </c>
      <c r="B595" s="66" t="str">
        <v>별내동</v>
      </c>
      <c r="C595" s="66" t="str">
        <v>오피스텔 전월세</v>
      </c>
      <c r="D595" s="66" t="str">
        <v>2026-06</v>
      </c>
      <c r="E595" s="66" t="str">
        <v>비교 반영</v>
      </c>
      <c r="F595" s="66" t="str">
        <v>최근 비교기간</v>
      </c>
      <c r="G595" s="68">
        <v>58</v>
      </c>
      <c r="H595" s="79">
        <v>0.09250398724082935</v>
      </c>
    </row>
    <row r="596">
      <c r="A596" s="72">
        <v>2</v>
      </c>
      <c r="B596" s="72" t="str">
        <v>별내동</v>
      </c>
      <c r="C596" s="72" t="str">
        <v>오피스텔 전월세</v>
      </c>
      <c r="D596" s="72" t="str">
        <v>2026-07</v>
      </c>
      <c r="E596" s="72" t="str">
        <v>집계 중</v>
      </c>
      <c r="F596" s="72" t="str">
        <v>집계 중 월</v>
      </c>
      <c r="G596" s="74">
        <v>52</v>
      </c>
      <c r="H596" s="85">
        <v>0.09420289855072464</v>
      </c>
    </row>
    <row r="597">
      <c r="A597" s="68">
        <v>2</v>
      </c>
      <c r="B597" s="66" t="str">
        <v>별내동</v>
      </c>
      <c r="C597" s="66" t="str">
        <v>토지</v>
      </c>
      <c r="D597" s="66" t="str">
        <v>2025-08</v>
      </c>
      <c r="E597" s="66" t="str">
        <v>비교 반영</v>
      </c>
      <c r="F597" s="66" t="str">
        <v>그 외 비교 반영월</v>
      </c>
      <c r="G597" s="68">
        <v>6</v>
      </c>
      <c r="H597" s="79">
        <v>0.0160857908847185</v>
      </c>
    </row>
    <row r="598">
      <c r="A598" s="68">
        <v>2</v>
      </c>
      <c r="B598" s="66" t="str">
        <v>별내동</v>
      </c>
      <c r="C598" s="66" t="str">
        <v>토지</v>
      </c>
      <c r="D598" s="66" t="str">
        <v>2025-09</v>
      </c>
      <c r="E598" s="66" t="str">
        <v>비교 반영</v>
      </c>
      <c r="F598" s="66" t="str">
        <v>그 외 비교 반영월</v>
      </c>
      <c r="G598" s="68">
        <v>3</v>
      </c>
      <c r="H598" s="79">
        <v>0.0049586776859504135</v>
      </c>
    </row>
    <row r="599">
      <c r="A599" s="68">
        <v>2</v>
      </c>
      <c r="B599" s="66" t="str">
        <v>별내동</v>
      </c>
      <c r="C599" s="66" t="str">
        <v>토지</v>
      </c>
      <c r="D599" s="66" t="str">
        <v>2025-10</v>
      </c>
      <c r="E599" s="66" t="str">
        <v>비교 반영</v>
      </c>
      <c r="F599" s="66" t="str">
        <v>그 외 비교 반영월</v>
      </c>
      <c r="G599" s="68">
        <v>3</v>
      </c>
      <c r="H599" s="79">
        <v>0.006072874493927126</v>
      </c>
    </row>
    <row r="600">
      <c r="A600" s="68">
        <v>2</v>
      </c>
      <c r="B600" s="66" t="str">
        <v>별내동</v>
      </c>
      <c r="C600" s="66" t="str">
        <v>토지</v>
      </c>
      <c r="D600" s="66" t="str">
        <v>2025-11</v>
      </c>
      <c r="E600" s="66" t="str">
        <v>비교 반영</v>
      </c>
      <c r="F600" s="66" t="str">
        <v>그 외 비교 반영월</v>
      </c>
      <c r="G600" s="68">
        <v>4</v>
      </c>
      <c r="H600" s="79">
        <v>0.006097560975609756</v>
      </c>
    </row>
    <row r="601">
      <c r="A601" s="68">
        <v>2</v>
      </c>
      <c r="B601" s="66" t="str">
        <v>별내동</v>
      </c>
      <c r="C601" s="66" t="str">
        <v>토지</v>
      </c>
      <c r="D601" s="66" t="str">
        <v>2025-12</v>
      </c>
      <c r="E601" s="66" t="str">
        <v>비교 반영</v>
      </c>
      <c r="F601" s="66" t="str">
        <v>그 외 비교 반영월</v>
      </c>
      <c r="G601" s="68">
        <v>6</v>
      </c>
      <c r="H601" s="79">
        <v>0.009146341463414634</v>
      </c>
    </row>
    <row r="602">
      <c r="A602" s="68">
        <v>2</v>
      </c>
      <c r="B602" s="66" t="str">
        <v>별내동</v>
      </c>
      <c r="C602" s="66" t="str">
        <v>토지</v>
      </c>
      <c r="D602" s="66" t="str">
        <v>2026-01</v>
      </c>
      <c r="E602" s="66" t="str">
        <v>비교 반영</v>
      </c>
      <c r="F602" s="66" t="str">
        <v>직전 비교기간</v>
      </c>
      <c r="G602" s="68">
        <v>10</v>
      </c>
      <c r="H602" s="79">
        <v>0.01838235294117647</v>
      </c>
    </row>
    <row r="603">
      <c r="A603" s="68">
        <v>2</v>
      </c>
      <c r="B603" s="66" t="str">
        <v>별내동</v>
      </c>
      <c r="C603" s="66" t="str">
        <v>토지</v>
      </c>
      <c r="D603" s="66" t="str">
        <v>2026-02</v>
      </c>
      <c r="E603" s="66" t="str">
        <v>비교 반영</v>
      </c>
      <c r="F603" s="66" t="str">
        <v>직전 비교기간</v>
      </c>
      <c r="G603" s="68">
        <v>4</v>
      </c>
      <c r="H603" s="79">
        <v>0.00796812749003984</v>
      </c>
    </row>
    <row r="604">
      <c r="A604" s="68">
        <v>2</v>
      </c>
      <c r="B604" s="66" t="str">
        <v>별내동</v>
      </c>
      <c r="C604" s="66" t="str">
        <v>토지</v>
      </c>
      <c r="D604" s="66" t="str">
        <v>2026-03</v>
      </c>
      <c r="E604" s="66" t="str">
        <v>비교 반영</v>
      </c>
      <c r="F604" s="66" t="str">
        <v>직전 비교기간</v>
      </c>
      <c r="G604" s="68">
        <v>9</v>
      </c>
      <c r="H604" s="79">
        <v>0.016853932584269662</v>
      </c>
    </row>
    <row r="605">
      <c r="A605" s="68">
        <v>2</v>
      </c>
      <c r="B605" s="66" t="str">
        <v>별내동</v>
      </c>
      <c r="C605" s="66" t="str">
        <v>토지</v>
      </c>
      <c r="D605" s="66" t="str">
        <v>2026-04</v>
      </c>
      <c r="E605" s="66" t="str">
        <v>비교 반영</v>
      </c>
      <c r="F605" s="66" t="str">
        <v>최근 비교기간</v>
      </c>
      <c r="G605" s="68">
        <v>8</v>
      </c>
      <c r="H605" s="79">
        <v>0.01098901098901099</v>
      </c>
    </row>
    <row r="606">
      <c r="A606" s="68">
        <v>2</v>
      </c>
      <c r="B606" s="66" t="str">
        <v>별내동</v>
      </c>
      <c r="C606" s="66" t="str">
        <v>토지</v>
      </c>
      <c r="D606" s="66" t="str">
        <v>2026-05</v>
      </c>
      <c r="E606" s="66" t="str">
        <v>비교 반영</v>
      </c>
      <c r="F606" s="66" t="str">
        <v>최근 비교기간</v>
      </c>
      <c r="G606" s="68">
        <v>17</v>
      </c>
      <c r="H606" s="79">
        <v>0.030357142857142857</v>
      </c>
    </row>
    <row r="607">
      <c r="A607" s="68">
        <v>2</v>
      </c>
      <c r="B607" s="66" t="str">
        <v>별내동</v>
      </c>
      <c r="C607" s="66" t="str">
        <v>토지</v>
      </c>
      <c r="D607" s="66" t="str">
        <v>2026-06</v>
      </c>
      <c r="E607" s="66" t="str">
        <v>비교 반영</v>
      </c>
      <c r="F607" s="66" t="str">
        <v>최근 비교기간</v>
      </c>
      <c r="G607" s="68">
        <v>10</v>
      </c>
      <c r="H607" s="79">
        <v>0.01594896331738437</v>
      </c>
    </row>
    <row r="608">
      <c r="A608" s="72">
        <v>2</v>
      </c>
      <c r="B608" s="72" t="str">
        <v>별내동</v>
      </c>
      <c r="C608" s="72" t="str">
        <v>토지</v>
      </c>
      <c r="D608" s="72" t="str">
        <v>2026-07</v>
      </c>
      <c r="E608" s="72" t="str">
        <v>집계 중</v>
      </c>
      <c r="F608" s="72" t="str">
        <v>집계 중 월</v>
      </c>
      <c r="G608" s="74">
        <v>3</v>
      </c>
      <c r="H608" s="85">
        <v>0.005434782608695652</v>
      </c>
    </row>
    <row r="609">
      <c r="A609" s="68">
        <v>2</v>
      </c>
      <c r="B609" s="66" t="str">
        <v>별내동</v>
      </c>
      <c r="C609" s="66" t="str">
        <v>오피스텔 매매</v>
      </c>
      <c r="D609" s="66" t="str">
        <v>2025-08</v>
      </c>
      <c r="E609" s="66" t="str">
        <v>비교 반영</v>
      </c>
      <c r="F609" s="66" t="str">
        <v>그 외 비교 반영월</v>
      </c>
      <c r="G609" s="68">
        <v>5</v>
      </c>
      <c r="H609" s="79">
        <v>0.013404825737265416</v>
      </c>
    </row>
    <row r="610">
      <c r="A610" s="68">
        <v>2</v>
      </c>
      <c r="B610" s="66" t="str">
        <v>별내동</v>
      </c>
      <c r="C610" s="66" t="str">
        <v>오피스텔 매매</v>
      </c>
      <c r="D610" s="66" t="str">
        <v>2025-09</v>
      </c>
      <c r="E610" s="66" t="str">
        <v>비교 반영</v>
      </c>
      <c r="F610" s="66" t="str">
        <v>그 외 비교 반영월</v>
      </c>
      <c r="G610" s="68">
        <v>3</v>
      </c>
      <c r="H610" s="79">
        <v>0.0049586776859504135</v>
      </c>
    </row>
    <row r="611">
      <c r="A611" s="68">
        <v>2</v>
      </c>
      <c r="B611" s="66" t="str">
        <v>별내동</v>
      </c>
      <c r="C611" s="66" t="str">
        <v>오피스텔 매매</v>
      </c>
      <c r="D611" s="66" t="str">
        <v>2025-10</v>
      </c>
      <c r="E611" s="66" t="str">
        <v>비교 반영</v>
      </c>
      <c r="F611" s="66" t="str">
        <v>그 외 비교 반영월</v>
      </c>
      <c r="G611" s="68">
        <v>7</v>
      </c>
      <c r="H611" s="79">
        <v>0.01417004048582996</v>
      </c>
    </row>
    <row r="612">
      <c r="A612" s="68">
        <v>2</v>
      </c>
      <c r="B612" s="66" t="str">
        <v>별내동</v>
      </c>
      <c r="C612" s="66" t="str">
        <v>오피스텔 매매</v>
      </c>
      <c r="D612" s="66" t="str">
        <v>2025-11</v>
      </c>
      <c r="E612" s="66" t="str">
        <v>비교 반영</v>
      </c>
      <c r="F612" s="66" t="str">
        <v>그 외 비교 반영월</v>
      </c>
      <c r="G612" s="68">
        <v>9</v>
      </c>
      <c r="H612" s="79">
        <v>0.013719512195121951</v>
      </c>
    </row>
    <row r="613">
      <c r="A613" s="68">
        <v>2</v>
      </c>
      <c r="B613" s="66" t="str">
        <v>별내동</v>
      </c>
      <c r="C613" s="66" t="str">
        <v>오피스텔 매매</v>
      </c>
      <c r="D613" s="66" t="str">
        <v>2025-12</v>
      </c>
      <c r="E613" s="66" t="str">
        <v>비교 반영</v>
      </c>
      <c r="F613" s="66" t="str">
        <v>그 외 비교 반영월</v>
      </c>
      <c r="G613" s="68">
        <v>5</v>
      </c>
      <c r="H613" s="79">
        <v>0.007621951219512195</v>
      </c>
    </row>
    <row r="614">
      <c r="A614" s="68">
        <v>2</v>
      </c>
      <c r="B614" s="66" t="str">
        <v>별내동</v>
      </c>
      <c r="C614" s="66" t="str">
        <v>오피스텔 매매</v>
      </c>
      <c r="D614" s="66" t="str">
        <v>2026-01</v>
      </c>
      <c r="E614" s="66" t="str">
        <v>비교 반영</v>
      </c>
      <c r="F614" s="66" t="str">
        <v>직전 비교기간</v>
      </c>
      <c r="G614" s="68">
        <v>20</v>
      </c>
      <c r="H614" s="79">
        <v>0.03676470588235294</v>
      </c>
    </row>
    <row r="615">
      <c r="A615" s="68">
        <v>2</v>
      </c>
      <c r="B615" s="66" t="str">
        <v>별내동</v>
      </c>
      <c r="C615" s="66" t="str">
        <v>오피스텔 매매</v>
      </c>
      <c r="D615" s="66" t="str">
        <v>2026-02</v>
      </c>
      <c r="E615" s="66" t="str">
        <v>비교 반영</v>
      </c>
      <c r="F615" s="66" t="str">
        <v>직전 비교기간</v>
      </c>
      <c r="G615" s="68">
        <v>14</v>
      </c>
      <c r="H615" s="79">
        <v>0.027888446215139442</v>
      </c>
    </row>
    <row r="616">
      <c r="A616" s="68">
        <v>2</v>
      </c>
      <c r="B616" s="66" t="str">
        <v>별내동</v>
      </c>
      <c r="C616" s="66" t="str">
        <v>오피스텔 매매</v>
      </c>
      <c r="D616" s="66" t="str">
        <v>2026-03</v>
      </c>
      <c r="E616" s="66" t="str">
        <v>비교 반영</v>
      </c>
      <c r="F616" s="66" t="str">
        <v>직전 비교기간</v>
      </c>
      <c r="G616" s="68">
        <v>10</v>
      </c>
      <c r="H616" s="79">
        <v>0.018726591760299626</v>
      </c>
    </row>
    <row r="617">
      <c r="A617" s="68">
        <v>2</v>
      </c>
      <c r="B617" s="66" t="str">
        <v>별내동</v>
      </c>
      <c r="C617" s="66" t="str">
        <v>오피스텔 매매</v>
      </c>
      <c r="D617" s="66" t="str">
        <v>2026-04</v>
      </c>
      <c r="E617" s="66" t="str">
        <v>비교 반영</v>
      </c>
      <c r="F617" s="66" t="str">
        <v>최근 비교기간</v>
      </c>
      <c r="G617" s="68">
        <v>11</v>
      </c>
      <c r="H617" s="79">
        <v>0.01510989010989011</v>
      </c>
    </row>
    <row r="618">
      <c r="A618" s="68">
        <v>2</v>
      </c>
      <c r="B618" s="66" t="str">
        <v>별내동</v>
      </c>
      <c r="C618" s="66" t="str">
        <v>오피스텔 매매</v>
      </c>
      <c r="D618" s="66" t="str">
        <v>2026-05</v>
      </c>
      <c r="E618" s="66" t="str">
        <v>비교 반영</v>
      </c>
      <c r="F618" s="66" t="str">
        <v>최근 비교기간</v>
      </c>
      <c r="G618" s="68">
        <v>11</v>
      </c>
      <c r="H618" s="79">
        <v>0.019642857142857142</v>
      </c>
    </row>
    <row r="619">
      <c r="A619" s="68">
        <v>2</v>
      </c>
      <c r="B619" s="66" t="str">
        <v>별내동</v>
      </c>
      <c r="C619" s="66" t="str">
        <v>오피스텔 매매</v>
      </c>
      <c r="D619" s="66" t="str">
        <v>2026-06</v>
      </c>
      <c r="E619" s="66" t="str">
        <v>비교 반영</v>
      </c>
      <c r="F619" s="66" t="str">
        <v>최근 비교기간</v>
      </c>
      <c r="G619" s="68">
        <v>10</v>
      </c>
      <c r="H619" s="79">
        <v>0.01594896331738437</v>
      </c>
    </row>
    <row r="620">
      <c r="A620" s="72">
        <v>2</v>
      </c>
      <c r="B620" s="72" t="str">
        <v>별내동</v>
      </c>
      <c r="C620" s="72" t="str">
        <v>오피스텔 매매</v>
      </c>
      <c r="D620" s="72" t="str">
        <v>2026-07</v>
      </c>
      <c r="E620" s="72" t="str">
        <v>집계 중</v>
      </c>
      <c r="F620" s="72" t="str">
        <v>집계 중 월</v>
      </c>
      <c r="G620" s="74">
        <v>11</v>
      </c>
      <c r="H620" s="85">
        <v>0.019927536231884056</v>
      </c>
    </row>
    <row r="621">
      <c r="A621" s="68">
        <v>2</v>
      </c>
      <c r="B621" s="66" t="str">
        <v>별내동</v>
      </c>
      <c r="C621" s="66" t="str">
        <v>공장창고</v>
      </c>
      <c r="D621" s="66" t="str">
        <v>2025-08</v>
      </c>
      <c r="E621" s="66" t="str">
        <v>비교 반영</v>
      </c>
      <c r="F621" s="66" t="str">
        <v>그 외 비교 반영월</v>
      </c>
      <c r="G621" s="68">
        <v>3</v>
      </c>
      <c r="H621" s="79">
        <v>0.00804289544235925</v>
      </c>
    </row>
    <row r="622">
      <c r="A622" s="68">
        <v>2</v>
      </c>
      <c r="B622" s="66" t="str">
        <v>별내동</v>
      </c>
      <c r="C622" s="66" t="str">
        <v>공장창고</v>
      </c>
      <c r="D622" s="66" t="str">
        <v>2025-09</v>
      </c>
      <c r="E622" s="66" t="str">
        <v>비교 반영</v>
      </c>
      <c r="F622" s="66" t="str">
        <v>그 외 비교 반영월</v>
      </c>
      <c r="G622" s="68">
        <v>2</v>
      </c>
      <c r="H622" s="79">
        <v>0.003305785123966942</v>
      </c>
    </row>
    <row r="623">
      <c r="A623" s="68">
        <v>2</v>
      </c>
      <c r="B623" s="66" t="str">
        <v>별내동</v>
      </c>
      <c r="C623" s="66" t="str">
        <v>공장창고</v>
      </c>
      <c r="D623" s="66" t="str">
        <v>2025-10</v>
      </c>
      <c r="E623" s="66" t="str">
        <v>비교 반영</v>
      </c>
      <c r="F623" s="66" t="str">
        <v>그 외 비교 반영월</v>
      </c>
      <c r="G623" s="68">
        <v>4</v>
      </c>
      <c r="H623" s="79">
        <v>0.008097165991902834</v>
      </c>
    </row>
    <row r="624">
      <c r="A624" s="68">
        <v>2</v>
      </c>
      <c r="B624" s="66" t="str">
        <v>별내동</v>
      </c>
      <c r="C624" s="66" t="str">
        <v>공장창고</v>
      </c>
      <c r="D624" s="66" t="str">
        <v>2025-11</v>
      </c>
      <c r="E624" s="66" t="str">
        <v>비교 반영</v>
      </c>
      <c r="F624" s="66" t="str">
        <v>그 외 비교 반영월</v>
      </c>
      <c r="G624" s="68">
        <v>4</v>
      </c>
      <c r="H624" s="79">
        <v>0.006097560975609756</v>
      </c>
    </row>
    <row r="625">
      <c r="A625" s="68">
        <v>2</v>
      </c>
      <c r="B625" s="66" t="str">
        <v>별내동</v>
      </c>
      <c r="C625" s="66" t="str">
        <v>공장창고</v>
      </c>
      <c r="D625" s="66" t="str">
        <v>2025-12</v>
      </c>
      <c r="E625" s="66" t="str">
        <v>비교 반영</v>
      </c>
      <c r="F625" s="66" t="str">
        <v>그 외 비교 반영월</v>
      </c>
      <c r="G625" s="68">
        <v>3</v>
      </c>
      <c r="H625" s="79">
        <v>0.004573170731707317</v>
      </c>
    </row>
    <row r="626">
      <c r="A626" s="68">
        <v>2</v>
      </c>
      <c r="B626" s="66" t="str">
        <v>별내동</v>
      </c>
      <c r="C626" s="66" t="str">
        <v>공장창고</v>
      </c>
      <c r="D626" s="66" t="str">
        <v>2026-01</v>
      </c>
      <c r="E626" s="66" t="str">
        <v>비교 반영</v>
      </c>
      <c r="F626" s="66" t="str">
        <v>직전 비교기간</v>
      </c>
      <c r="G626" s="68">
        <v>3</v>
      </c>
      <c r="H626" s="79">
        <v>0.0055147058823529415</v>
      </c>
    </row>
    <row r="627">
      <c r="A627" s="68">
        <v>2</v>
      </c>
      <c r="B627" s="66" t="str">
        <v>별내동</v>
      </c>
      <c r="C627" s="66" t="str">
        <v>공장창고</v>
      </c>
      <c r="D627" s="66" t="str">
        <v>2026-02</v>
      </c>
      <c r="E627" s="66" t="str">
        <v>비교 반영</v>
      </c>
      <c r="F627" s="66" t="str">
        <v>직전 비교기간</v>
      </c>
      <c r="G627" s="68">
        <v>7</v>
      </c>
      <c r="H627" s="79">
        <v>0.013944223107569721</v>
      </c>
    </row>
    <row r="628">
      <c r="A628" s="68">
        <v>2</v>
      </c>
      <c r="B628" s="66" t="str">
        <v>별내동</v>
      </c>
      <c r="C628" s="66" t="str">
        <v>공장창고</v>
      </c>
      <c r="D628" s="66" t="str">
        <v>2026-03</v>
      </c>
      <c r="E628" s="66" t="str">
        <v>비교 반영</v>
      </c>
      <c r="F628" s="66" t="str">
        <v>직전 비교기간</v>
      </c>
      <c r="G628" s="68">
        <v>1</v>
      </c>
      <c r="H628" s="79">
        <v>0.0018726591760299626</v>
      </c>
    </row>
    <row r="629">
      <c r="A629" s="68">
        <v>2</v>
      </c>
      <c r="B629" s="66" t="str">
        <v>별내동</v>
      </c>
      <c r="C629" s="66" t="str">
        <v>공장창고</v>
      </c>
      <c r="D629" s="66" t="str">
        <v>2026-04</v>
      </c>
      <c r="E629" s="66" t="str">
        <v>비교 반영</v>
      </c>
      <c r="F629" s="66" t="str">
        <v>최근 비교기간</v>
      </c>
      <c r="G629" s="68">
        <v>7</v>
      </c>
      <c r="H629" s="79">
        <v>0.009615384615384616</v>
      </c>
    </row>
    <row r="630">
      <c r="A630" s="68">
        <v>2</v>
      </c>
      <c r="B630" s="66" t="str">
        <v>별내동</v>
      </c>
      <c r="C630" s="66" t="str">
        <v>공장창고</v>
      </c>
      <c r="D630" s="66" t="str">
        <v>2026-05</v>
      </c>
      <c r="E630" s="66" t="str">
        <v>비교 반영</v>
      </c>
      <c r="F630" s="66" t="str">
        <v>최근 비교기간</v>
      </c>
      <c r="G630" s="68">
        <v>9</v>
      </c>
      <c r="H630" s="79">
        <v>0.01607142857142857</v>
      </c>
    </row>
    <row r="631">
      <c r="A631" s="68">
        <v>2</v>
      </c>
      <c r="B631" s="66" t="str">
        <v>별내동</v>
      </c>
      <c r="C631" s="66" t="str">
        <v>공장창고</v>
      </c>
      <c r="D631" s="66" t="str">
        <v>2026-06</v>
      </c>
      <c r="E631" s="66" t="str">
        <v>비교 반영</v>
      </c>
      <c r="F631" s="66" t="str">
        <v>최근 비교기간</v>
      </c>
      <c r="G631" s="68">
        <v>0</v>
      </c>
      <c r="H631" s="79">
        <v>0</v>
      </c>
    </row>
    <row r="632">
      <c r="A632" s="72">
        <v>2</v>
      </c>
      <c r="B632" s="72" t="str">
        <v>별내동</v>
      </c>
      <c r="C632" s="72" t="str">
        <v>공장창고</v>
      </c>
      <c r="D632" s="72" t="str">
        <v>2026-07</v>
      </c>
      <c r="E632" s="72" t="str">
        <v>집계 중</v>
      </c>
      <c r="F632" s="72" t="str">
        <v>집계 중 월</v>
      </c>
      <c r="G632" s="74">
        <v>5</v>
      </c>
      <c r="H632" s="85">
        <v>0.009057971014492754</v>
      </c>
    </row>
    <row r="633">
      <c r="A633" s="68">
        <v>2</v>
      </c>
      <c r="B633" s="66" t="str">
        <v>별내동</v>
      </c>
      <c r="C633" s="66" t="str">
        <v>다세대 전월세</v>
      </c>
      <c r="D633" s="66" t="str">
        <v>2025-08</v>
      </c>
      <c r="E633" s="66" t="str">
        <v>비교 반영</v>
      </c>
      <c r="F633" s="66" t="str">
        <v>그 외 비교 반영월</v>
      </c>
      <c r="G633" s="68">
        <v>7</v>
      </c>
      <c r="H633" s="79">
        <v>0.01876675603217158</v>
      </c>
    </row>
    <row r="634">
      <c r="A634" s="68">
        <v>2</v>
      </c>
      <c r="B634" s="66" t="str">
        <v>별내동</v>
      </c>
      <c r="C634" s="66" t="str">
        <v>다세대 전월세</v>
      </c>
      <c r="D634" s="66" t="str">
        <v>2025-09</v>
      </c>
      <c r="E634" s="66" t="str">
        <v>비교 반영</v>
      </c>
      <c r="F634" s="66" t="str">
        <v>그 외 비교 반영월</v>
      </c>
      <c r="G634" s="68">
        <v>0</v>
      </c>
      <c r="H634" s="79">
        <v>0</v>
      </c>
    </row>
    <row r="635">
      <c r="A635" s="68">
        <v>2</v>
      </c>
      <c r="B635" s="66" t="str">
        <v>별내동</v>
      </c>
      <c r="C635" s="66" t="str">
        <v>다세대 전월세</v>
      </c>
      <c r="D635" s="66" t="str">
        <v>2025-10</v>
      </c>
      <c r="E635" s="66" t="str">
        <v>비교 반영</v>
      </c>
      <c r="F635" s="66" t="str">
        <v>그 외 비교 반영월</v>
      </c>
      <c r="G635" s="68">
        <v>1</v>
      </c>
      <c r="H635" s="79">
        <v>0.0020242914979757085</v>
      </c>
    </row>
    <row r="636">
      <c r="A636" s="68">
        <v>2</v>
      </c>
      <c r="B636" s="66" t="str">
        <v>별내동</v>
      </c>
      <c r="C636" s="66" t="str">
        <v>다세대 전월세</v>
      </c>
      <c r="D636" s="66" t="str">
        <v>2025-11</v>
      </c>
      <c r="E636" s="66" t="str">
        <v>비교 반영</v>
      </c>
      <c r="F636" s="66" t="str">
        <v>그 외 비교 반영월</v>
      </c>
      <c r="G636" s="68">
        <v>6</v>
      </c>
      <c r="H636" s="79">
        <v>0.009146341463414634</v>
      </c>
    </row>
    <row r="637">
      <c r="A637" s="68">
        <v>2</v>
      </c>
      <c r="B637" s="66" t="str">
        <v>별내동</v>
      </c>
      <c r="C637" s="66" t="str">
        <v>다세대 전월세</v>
      </c>
      <c r="D637" s="66" t="str">
        <v>2025-12</v>
      </c>
      <c r="E637" s="66" t="str">
        <v>비교 반영</v>
      </c>
      <c r="F637" s="66" t="str">
        <v>그 외 비교 반영월</v>
      </c>
      <c r="G637" s="68">
        <v>9</v>
      </c>
      <c r="H637" s="79">
        <v>0.013719512195121951</v>
      </c>
    </row>
    <row r="638">
      <c r="A638" s="68">
        <v>2</v>
      </c>
      <c r="B638" s="66" t="str">
        <v>별내동</v>
      </c>
      <c r="C638" s="66" t="str">
        <v>다세대 전월세</v>
      </c>
      <c r="D638" s="66" t="str">
        <v>2026-01</v>
      </c>
      <c r="E638" s="66" t="str">
        <v>비교 반영</v>
      </c>
      <c r="F638" s="66" t="str">
        <v>직전 비교기간</v>
      </c>
      <c r="G638" s="68">
        <v>4</v>
      </c>
      <c r="H638" s="79">
        <v>0.007352941176470588</v>
      </c>
    </row>
    <row r="639">
      <c r="A639" s="68">
        <v>2</v>
      </c>
      <c r="B639" s="66" t="str">
        <v>별내동</v>
      </c>
      <c r="C639" s="66" t="str">
        <v>다세대 전월세</v>
      </c>
      <c r="D639" s="66" t="str">
        <v>2026-02</v>
      </c>
      <c r="E639" s="66" t="str">
        <v>비교 반영</v>
      </c>
      <c r="F639" s="66" t="str">
        <v>직전 비교기간</v>
      </c>
      <c r="G639" s="68">
        <v>4</v>
      </c>
      <c r="H639" s="79">
        <v>0.00796812749003984</v>
      </c>
    </row>
    <row r="640">
      <c r="A640" s="68">
        <v>2</v>
      </c>
      <c r="B640" s="66" t="str">
        <v>별내동</v>
      </c>
      <c r="C640" s="66" t="str">
        <v>다세대 전월세</v>
      </c>
      <c r="D640" s="66" t="str">
        <v>2026-03</v>
      </c>
      <c r="E640" s="66" t="str">
        <v>비교 반영</v>
      </c>
      <c r="F640" s="66" t="str">
        <v>직전 비교기간</v>
      </c>
      <c r="G640" s="68">
        <v>4</v>
      </c>
      <c r="H640" s="79">
        <v>0.00749063670411985</v>
      </c>
    </row>
    <row r="641">
      <c r="A641" s="68">
        <v>2</v>
      </c>
      <c r="B641" s="66" t="str">
        <v>별내동</v>
      </c>
      <c r="C641" s="66" t="str">
        <v>다세대 전월세</v>
      </c>
      <c r="D641" s="66" t="str">
        <v>2026-04</v>
      </c>
      <c r="E641" s="66" t="str">
        <v>비교 반영</v>
      </c>
      <c r="F641" s="66" t="str">
        <v>최근 비교기간</v>
      </c>
      <c r="G641" s="68">
        <v>7</v>
      </c>
      <c r="H641" s="79">
        <v>0.009615384615384616</v>
      </c>
    </row>
    <row r="642">
      <c r="A642" s="68">
        <v>2</v>
      </c>
      <c r="B642" s="66" t="str">
        <v>별내동</v>
      </c>
      <c r="C642" s="66" t="str">
        <v>다세대 전월세</v>
      </c>
      <c r="D642" s="66" t="str">
        <v>2026-05</v>
      </c>
      <c r="E642" s="66" t="str">
        <v>비교 반영</v>
      </c>
      <c r="F642" s="66" t="str">
        <v>최근 비교기간</v>
      </c>
      <c r="G642" s="68">
        <v>2</v>
      </c>
      <c r="H642" s="79">
        <v>0.0035714285714285713</v>
      </c>
    </row>
    <row r="643">
      <c r="A643" s="68">
        <v>2</v>
      </c>
      <c r="B643" s="66" t="str">
        <v>별내동</v>
      </c>
      <c r="C643" s="66" t="str">
        <v>다세대 전월세</v>
      </c>
      <c r="D643" s="66" t="str">
        <v>2026-06</v>
      </c>
      <c r="E643" s="66" t="str">
        <v>비교 반영</v>
      </c>
      <c r="F643" s="66" t="str">
        <v>최근 비교기간</v>
      </c>
      <c r="G643" s="68">
        <v>4</v>
      </c>
      <c r="H643" s="79">
        <v>0.006379585326953748</v>
      </c>
    </row>
    <row r="644">
      <c r="A644" s="72">
        <v>2</v>
      </c>
      <c r="B644" s="72" t="str">
        <v>별내동</v>
      </c>
      <c r="C644" s="72" t="str">
        <v>다세대 전월세</v>
      </c>
      <c r="D644" s="72" t="str">
        <v>2026-07</v>
      </c>
      <c r="E644" s="72" t="str">
        <v>집계 중</v>
      </c>
      <c r="F644" s="72" t="str">
        <v>집계 중 월</v>
      </c>
      <c r="G644" s="74">
        <v>1</v>
      </c>
      <c r="H644" s="85">
        <v>0.0018115942028985507</v>
      </c>
    </row>
    <row r="645">
      <c r="A645" s="68">
        <v>2</v>
      </c>
      <c r="B645" s="66" t="str">
        <v>별내동</v>
      </c>
      <c r="C645" s="66" t="str">
        <v>상가</v>
      </c>
      <c r="D645" s="66" t="str">
        <v>2025-08</v>
      </c>
      <c r="E645" s="66" t="str">
        <v>비교 반영</v>
      </c>
      <c r="F645" s="66" t="str">
        <v>그 외 비교 반영월</v>
      </c>
      <c r="G645" s="68">
        <v>4</v>
      </c>
      <c r="H645" s="79">
        <v>0.010723860589812333</v>
      </c>
    </row>
    <row r="646">
      <c r="A646" s="68">
        <v>2</v>
      </c>
      <c r="B646" s="66" t="str">
        <v>별내동</v>
      </c>
      <c r="C646" s="66" t="str">
        <v>상가</v>
      </c>
      <c r="D646" s="66" t="str">
        <v>2025-09</v>
      </c>
      <c r="E646" s="66" t="str">
        <v>비교 반영</v>
      </c>
      <c r="F646" s="66" t="str">
        <v>그 외 비교 반영월</v>
      </c>
      <c r="G646" s="68">
        <v>3</v>
      </c>
      <c r="H646" s="79">
        <v>0.0049586776859504135</v>
      </c>
    </row>
    <row r="647">
      <c r="A647" s="68">
        <v>2</v>
      </c>
      <c r="B647" s="66" t="str">
        <v>별내동</v>
      </c>
      <c r="C647" s="66" t="str">
        <v>상가</v>
      </c>
      <c r="D647" s="66" t="str">
        <v>2025-10</v>
      </c>
      <c r="E647" s="66" t="str">
        <v>비교 반영</v>
      </c>
      <c r="F647" s="66" t="str">
        <v>그 외 비교 반영월</v>
      </c>
      <c r="G647" s="68">
        <v>8</v>
      </c>
      <c r="H647" s="79">
        <v>0.016194331983805668</v>
      </c>
    </row>
    <row r="648">
      <c r="A648" s="68">
        <v>2</v>
      </c>
      <c r="B648" s="66" t="str">
        <v>별내동</v>
      </c>
      <c r="C648" s="66" t="str">
        <v>상가</v>
      </c>
      <c r="D648" s="66" t="str">
        <v>2025-11</v>
      </c>
      <c r="E648" s="66" t="str">
        <v>비교 반영</v>
      </c>
      <c r="F648" s="66" t="str">
        <v>그 외 비교 반영월</v>
      </c>
      <c r="G648" s="68">
        <v>6</v>
      </c>
      <c r="H648" s="79">
        <v>0.009146341463414634</v>
      </c>
    </row>
    <row r="649">
      <c r="A649" s="68">
        <v>2</v>
      </c>
      <c r="B649" s="66" t="str">
        <v>별내동</v>
      </c>
      <c r="C649" s="66" t="str">
        <v>상가</v>
      </c>
      <c r="D649" s="66" t="str">
        <v>2025-12</v>
      </c>
      <c r="E649" s="66" t="str">
        <v>비교 반영</v>
      </c>
      <c r="F649" s="66" t="str">
        <v>그 외 비교 반영월</v>
      </c>
      <c r="G649" s="68">
        <v>1</v>
      </c>
      <c r="H649" s="79">
        <v>0.001524390243902439</v>
      </c>
    </row>
    <row r="650">
      <c r="A650" s="68">
        <v>2</v>
      </c>
      <c r="B650" s="66" t="str">
        <v>별내동</v>
      </c>
      <c r="C650" s="66" t="str">
        <v>상가</v>
      </c>
      <c r="D650" s="66" t="str">
        <v>2026-01</v>
      </c>
      <c r="E650" s="66" t="str">
        <v>비교 반영</v>
      </c>
      <c r="F650" s="66" t="str">
        <v>직전 비교기간</v>
      </c>
      <c r="G650" s="68">
        <v>6</v>
      </c>
      <c r="H650" s="79">
        <v>0.011029411764705883</v>
      </c>
    </row>
    <row r="651">
      <c r="A651" s="68">
        <v>2</v>
      </c>
      <c r="B651" s="66" t="str">
        <v>별내동</v>
      </c>
      <c r="C651" s="66" t="str">
        <v>상가</v>
      </c>
      <c r="D651" s="66" t="str">
        <v>2026-02</v>
      </c>
      <c r="E651" s="66" t="str">
        <v>비교 반영</v>
      </c>
      <c r="F651" s="66" t="str">
        <v>직전 비교기간</v>
      </c>
      <c r="G651" s="68">
        <v>3</v>
      </c>
      <c r="H651" s="79">
        <v>0.00597609561752988</v>
      </c>
    </row>
    <row r="652">
      <c r="A652" s="68">
        <v>2</v>
      </c>
      <c r="B652" s="66" t="str">
        <v>별내동</v>
      </c>
      <c r="C652" s="66" t="str">
        <v>상가</v>
      </c>
      <c r="D652" s="66" t="str">
        <v>2026-03</v>
      </c>
      <c r="E652" s="66" t="str">
        <v>비교 반영</v>
      </c>
      <c r="F652" s="66" t="str">
        <v>직전 비교기간</v>
      </c>
      <c r="G652" s="68">
        <v>4</v>
      </c>
      <c r="H652" s="79">
        <v>0.00749063670411985</v>
      </c>
    </row>
    <row r="653">
      <c r="A653" s="68">
        <v>2</v>
      </c>
      <c r="B653" s="66" t="str">
        <v>별내동</v>
      </c>
      <c r="C653" s="66" t="str">
        <v>상가</v>
      </c>
      <c r="D653" s="66" t="str">
        <v>2026-04</v>
      </c>
      <c r="E653" s="66" t="str">
        <v>비교 반영</v>
      </c>
      <c r="F653" s="66" t="str">
        <v>최근 비교기간</v>
      </c>
      <c r="G653" s="68">
        <v>1</v>
      </c>
      <c r="H653" s="79">
        <v>0.0013736263736263737</v>
      </c>
    </row>
    <row r="654">
      <c r="A654" s="68">
        <v>2</v>
      </c>
      <c r="B654" s="66" t="str">
        <v>별내동</v>
      </c>
      <c r="C654" s="66" t="str">
        <v>상가</v>
      </c>
      <c r="D654" s="66" t="str">
        <v>2026-05</v>
      </c>
      <c r="E654" s="66" t="str">
        <v>비교 반영</v>
      </c>
      <c r="F654" s="66" t="str">
        <v>최근 비교기간</v>
      </c>
      <c r="G654" s="68">
        <v>2</v>
      </c>
      <c r="H654" s="79">
        <v>0.0035714285714285713</v>
      </c>
    </row>
    <row r="655">
      <c r="A655" s="68">
        <v>2</v>
      </c>
      <c r="B655" s="66" t="str">
        <v>별내동</v>
      </c>
      <c r="C655" s="66" t="str">
        <v>상가</v>
      </c>
      <c r="D655" s="66" t="str">
        <v>2026-06</v>
      </c>
      <c r="E655" s="66" t="str">
        <v>비교 반영</v>
      </c>
      <c r="F655" s="66" t="str">
        <v>최근 비교기간</v>
      </c>
      <c r="G655" s="68">
        <v>6</v>
      </c>
      <c r="H655" s="79">
        <v>0.009569377990430622</v>
      </c>
    </row>
    <row r="656">
      <c r="A656" s="72">
        <v>2</v>
      </c>
      <c r="B656" s="72" t="str">
        <v>별내동</v>
      </c>
      <c r="C656" s="72" t="str">
        <v>상가</v>
      </c>
      <c r="D656" s="72" t="str">
        <v>2026-07</v>
      </c>
      <c r="E656" s="72" t="str">
        <v>집계 중</v>
      </c>
      <c r="F656" s="72" t="str">
        <v>집계 중 월</v>
      </c>
      <c r="G656" s="74">
        <v>2</v>
      </c>
      <c r="H656" s="85">
        <v>0.0036231884057971015</v>
      </c>
    </row>
    <row r="657">
      <c r="A657" s="68">
        <v>2</v>
      </c>
      <c r="B657" s="66" t="str">
        <v>별내동</v>
      </c>
      <c r="C657" s="66" t="str">
        <v>다세대 매매</v>
      </c>
      <c r="D657" s="66" t="str">
        <v>2025-08</v>
      </c>
      <c r="E657" s="66" t="str">
        <v>비교 반영</v>
      </c>
      <c r="F657" s="66" t="str">
        <v>그 외 비교 반영월</v>
      </c>
      <c r="G657" s="68">
        <v>1</v>
      </c>
      <c r="H657" s="79">
        <v>0.002680965147453083</v>
      </c>
    </row>
    <row r="658">
      <c r="A658" s="68">
        <v>2</v>
      </c>
      <c r="B658" s="66" t="str">
        <v>별내동</v>
      </c>
      <c r="C658" s="66" t="str">
        <v>다세대 매매</v>
      </c>
      <c r="D658" s="66" t="str">
        <v>2025-09</v>
      </c>
      <c r="E658" s="66" t="str">
        <v>비교 반영</v>
      </c>
      <c r="F658" s="66" t="str">
        <v>그 외 비교 반영월</v>
      </c>
      <c r="G658" s="68">
        <v>0</v>
      </c>
      <c r="H658" s="79">
        <v>0</v>
      </c>
    </row>
    <row r="659">
      <c r="A659" s="68">
        <v>2</v>
      </c>
      <c r="B659" s="66" t="str">
        <v>별내동</v>
      </c>
      <c r="C659" s="66" t="str">
        <v>다세대 매매</v>
      </c>
      <c r="D659" s="66" t="str">
        <v>2025-10</v>
      </c>
      <c r="E659" s="66" t="str">
        <v>비교 반영</v>
      </c>
      <c r="F659" s="66" t="str">
        <v>그 외 비교 반영월</v>
      </c>
      <c r="G659" s="68">
        <v>0</v>
      </c>
      <c r="H659" s="79">
        <v>0</v>
      </c>
    </row>
    <row r="660">
      <c r="A660" s="68">
        <v>2</v>
      </c>
      <c r="B660" s="66" t="str">
        <v>별내동</v>
      </c>
      <c r="C660" s="66" t="str">
        <v>다세대 매매</v>
      </c>
      <c r="D660" s="66" t="str">
        <v>2025-11</v>
      </c>
      <c r="E660" s="66" t="str">
        <v>비교 반영</v>
      </c>
      <c r="F660" s="66" t="str">
        <v>그 외 비교 반영월</v>
      </c>
      <c r="G660" s="68">
        <v>0</v>
      </c>
      <c r="H660" s="79">
        <v>0</v>
      </c>
    </row>
    <row r="661">
      <c r="A661" s="68">
        <v>2</v>
      </c>
      <c r="B661" s="66" t="str">
        <v>별내동</v>
      </c>
      <c r="C661" s="66" t="str">
        <v>다세대 매매</v>
      </c>
      <c r="D661" s="66" t="str">
        <v>2025-12</v>
      </c>
      <c r="E661" s="66" t="str">
        <v>비교 반영</v>
      </c>
      <c r="F661" s="66" t="str">
        <v>그 외 비교 반영월</v>
      </c>
      <c r="G661" s="68">
        <v>1</v>
      </c>
      <c r="H661" s="79">
        <v>0.001524390243902439</v>
      </c>
    </row>
    <row r="662">
      <c r="A662" s="68">
        <v>2</v>
      </c>
      <c r="B662" s="66" t="str">
        <v>별내동</v>
      </c>
      <c r="C662" s="66" t="str">
        <v>다세대 매매</v>
      </c>
      <c r="D662" s="66" t="str">
        <v>2026-01</v>
      </c>
      <c r="E662" s="66" t="str">
        <v>비교 반영</v>
      </c>
      <c r="F662" s="66" t="str">
        <v>직전 비교기간</v>
      </c>
      <c r="G662" s="68">
        <v>1</v>
      </c>
      <c r="H662" s="79">
        <v>0.001838235294117647</v>
      </c>
    </row>
    <row r="663">
      <c r="A663" s="68">
        <v>2</v>
      </c>
      <c r="B663" s="66" t="str">
        <v>별내동</v>
      </c>
      <c r="C663" s="66" t="str">
        <v>다세대 매매</v>
      </c>
      <c r="D663" s="66" t="str">
        <v>2026-02</v>
      </c>
      <c r="E663" s="66" t="str">
        <v>비교 반영</v>
      </c>
      <c r="F663" s="66" t="str">
        <v>직전 비교기간</v>
      </c>
      <c r="G663" s="68">
        <v>1</v>
      </c>
      <c r="H663" s="79">
        <v>0.00199203187250996</v>
      </c>
    </row>
    <row r="664">
      <c r="A664" s="68">
        <v>2</v>
      </c>
      <c r="B664" s="66" t="str">
        <v>별내동</v>
      </c>
      <c r="C664" s="66" t="str">
        <v>다세대 매매</v>
      </c>
      <c r="D664" s="66" t="str">
        <v>2026-03</v>
      </c>
      <c r="E664" s="66" t="str">
        <v>비교 반영</v>
      </c>
      <c r="F664" s="66" t="str">
        <v>직전 비교기간</v>
      </c>
      <c r="G664" s="68">
        <v>1</v>
      </c>
      <c r="H664" s="79">
        <v>0.0018726591760299626</v>
      </c>
    </row>
    <row r="665">
      <c r="A665" s="68">
        <v>2</v>
      </c>
      <c r="B665" s="66" t="str">
        <v>별내동</v>
      </c>
      <c r="C665" s="66" t="str">
        <v>다세대 매매</v>
      </c>
      <c r="D665" s="66" t="str">
        <v>2026-04</v>
      </c>
      <c r="E665" s="66" t="str">
        <v>비교 반영</v>
      </c>
      <c r="F665" s="66" t="str">
        <v>최근 비교기간</v>
      </c>
      <c r="G665" s="68">
        <v>0</v>
      </c>
      <c r="H665" s="79">
        <v>0</v>
      </c>
    </row>
    <row r="666">
      <c r="A666" s="68">
        <v>2</v>
      </c>
      <c r="B666" s="66" t="str">
        <v>별내동</v>
      </c>
      <c r="C666" s="66" t="str">
        <v>다세대 매매</v>
      </c>
      <c r="D666" s="66" t="str">
        <v>2026-05</v>
      </c>
      <c r="E666" s="66" t="str">
        <v>비교 반영</v>
      </c>
      <c r="F666" s="66" t="str">
        <v>최근 비교기간</v>
      </c>
      <c r="G666" s="68">
        <v>0</v>
      </c>
      <c r="H666" s="79">
        <v>0</v>
      </c>
    </row>
    <row r="667">
      <c r="A667" s="68">
        <v>2</v>
      </c>
      <c r="B667" s="66" t="str">
        <v>별내동</v>
      </c>
      <c r="C667" s="66" t="str">
        <v>다세대 매매</v>
      </c>
      <c r="D667" s="66" t="str">
        <v>2026-06</v>
      </c>
      <c r="E667" s="66" t="str">
        <v>비교 반영</v>
      </c>
      <c r="F667" s="66" t="str">
        <v>최근 비교기간</v>
      </c>
      <c r="G667" s="68">
        <v>3</v>
      </c>
      <c r="H667" s="79">
        <v>0.004784688995215311</v>
      </c>
    </row>
    <row r="668">
      <c r="A668" s="72">
        <v>2</v>
      </c>
      <c r="B668" s="72" t="str">
        <v>별내동</v>
      </c>
      <c r="C668" s="72" t="str">
        <v>다세대 매매</v>
      </c>
      <c r="D668" s="72" t="str">
        <v>2026-07</v>
      </c>
      <c r="E668" s="72" t="str">
        <v>집계 중</v>
      </c>
      <c r="F668" s="72" t="str">
        <v>집계 중 월</v>
      </c>
      <c r="G668" s="74">
        <v>3</v>
      </c>
      <c r="H668" s="85">
        <v>0.005434782608695652</v>
      </c>
    </row>
    <row r="669">
      <c r="A669" s="68">
        <v>2</v>
      </c>
      <c r="B669" s="66" t="str">
        <v>별내동</v>
      </c>
      <c r="C669" s="66" t="str">
        <v>다가구 매매</v>
      </c>
      <c r="D669" s="66" t="str">
        <v>2025-08</v>
      </c>
      <c r="E669" s="66" t="str">
        <v>비교 반영</v>
      </c>
      <c r="F669" s="66" t="str">
        <v>그 외 비교 반영월</v>
      </c>
      <c r="G669" s="68">
        <v>0</v>
      </c>
      <c r="H669" s="79">
        <v>0</v>
      </c>
    </row>
    <row r="670">
      <c r="A670" s="68">
        <v>2</v>
      </c>
      <c r="B670" s="66" t="str">
        <v>별내동</v>
      </c>
      <c r="C670" s="66" t="str">
        <v>다가구 매매</v>
      </c>
      <c r="D670" s="66" t="str">
        <v>2025-09</v>
      </c>
      <c r="E670" s="66" t="str">
        <v>비교 반영</v>
      </c>
      <c r="F670" s="66" t="str">
        <v>그 외 비교 반영월</v>
      </c>
      <c r="G670" s="68">
        <v>0</v>
      </c>
      <c r="H670" s="79">
        <v>0</v>
      </c>
    </row>
    <row r="671">
      <c r="A671" s="68">
        <v>2</v>
      </c>
      <c r="B671" s="66" t="str">
        <v>별내동</v>
      </c>
      <c r="C671" s="66" t="str">
        <v>다가구 매매</v>
      </c>
      <c r="D671" s="66" t="str">
        <v>2025-10</v>
      </c>
      <c r="E671" s="66" t="str">
        <v>비교 반영</v>
      </c>
      <c r="F671" s="66" t="str">
        <v>그 외 비교 반영월</v>
      </c>
      <c r="G671" s="68">
        <v>0</v>
      </c>
      <c r="H671" s="79">
        <v>0</v>
      </c>
    </row>
    <row r="672">
      <c r="A672" s="68">
        <v>2</v>
      </c>
      <c r="B672" s="66" t="str">
        <v>별내동</v>
      </c>
      <c r="C672" s="66" t="str">
        <v>다가구 매매</v>
      </c>
      <c r="D672" s="66" t="str">
        <v>2025-11</v>
      </c>
      <c r="E672" s="66" t="str">
        <v>비교 반영</v>
      </c>
      <c r="F672" s="66" t="str">
        <v>그 외 비교 반영월</v>
      </c>
      <c r="G672" s="68">
        <v>1</v>
      </c>
      <c r="H672" s="79">
        <v>0.001524390243902439</v>
      </c>
    </row>
    <row r="673">
      <c r="A673" s="68">
        <v>2</v>
      </c>
      <c r="B673" s="66" t="str">
        <v>별내동</v>
      </c>
      <c r="C673" s="66" t="str">
        <v>다가구 매매</v>
      </c>
      <c r="D673" s="66" t="str">
        <v>2025-12</v>
      </c>
      <c r="E673" s="66" t="str">
        <v>비교 반영</v>
      </c>
      <c r="F673" s="66" t="str">
        <v>그 외 비교 반영월</v>
      </c>
      <c r="G673" s="68">
        <v>0</v>
      </c>
      <c r="H673" s="79">
        <v>0</v>
      </c>
    </row>
    <row r="674">
      <c r="A674" s="68">
        <v>2</v>
      </c>
      <c r="B674" s="66" t="str">
        <v>별내동</v>
      </c>
      <c r="C674" s="66" t="str">
        <v>다가구 매매</v>
      </c>
      <c r="D674" s="66" t="str">
        <v>2026-01</v>
      </c>
      <c r="E674" s="66" t="str">
        <v>비교 반영</v>
      </c>
      <c r="F674" s="66" t="str">
        <v>직전 비교기간</v>
      </c>
      <c r="G674" s="68">
        <v>0</v>
      </c>
      <c r="H674" s="79">
        <v>0</v>
      </c>
    </row>
    <row r="675">
      <c r="A675" s="68">
        <v>2</v>
      </c>
      <c r="B675" s="66" t="str">
        <v>별내동</v>
      </c>
      <c r="C675" s="66" t="str">
        <v>다가구 매매</v>
      </c>
      <c r="D675" s="66" t="str">
        <v>2026-02</v>
      </c>
      <c r="E675" s="66" t="str">
        <v>비교 반영</v>
      </c>
      <c r="F675" s="66" t="str">
        <v>직전 비교기간</v>
      </c>
      <c r="G675" s="68">
        <v>1</v>
      </c>
      <c r="H675" s="79">
        <v>0.00199203187250996</v>
      </c>
    </row>
    <row r="676">
      <c r="A676" s="68">
        <v>2</v>
      </c>
      <c r="B676" s="66" t="str">
        <v>별내동</v>
      </c>
      <c r="C676" s="66" t="str">
        <v>다가구 매매</v>
      </c>
      <c r="D676" s="66" t="str">
        <v>2026-03</v>
      </c>
      <c r="E676" s="66" t="str">
        <v>비교 반영</v>
      </c>
      <c r="F676" s="66" t="str">
        <v>직전 비교기간</v>
      </c>
      <c r="G676" s="68">
        <v>1</v>
      </c>
      <c r="H676" s="79">
        <v>0.0018726591760299626</v>
      </c>
    </row>
    <row r="677">
      <c r="A677" s="68">
        <v>2</v>
      </c>
      <c r="B677" s="66" t="str">
        <v>별내동</v>
      </c>
      <c r="C677" s="66" t="str">
        <v>다가구 매매</v>
      </c>
      <c r="D677" s="66" t="str">
        <v>2026-04</v>
      </c>
      <c r="E677" s="66" t="str">
        <v>비교 반영</v>
      </c>
      <c r="F677" s="66" t="str">
        <v>최근 비교기간</v>
      </c>
      <c r="G677" s="68">
        <v>2</v>
      </c>
      <c r="H677" s="79">
        <v>0.0027472527472527475</v>
      </c>
    </row>
    <row r="678">
      <c r="A678" s="68">
        <v>2</v>
      </c>
      <c r="B678" s="66" t="str">
        <v>별내동</v>
      </c>
      <c r="C678" s="66" t="str">
        <v>다가구 매매</v>
      </c>
      <c r="D678" s="66" t="str">
        <v>2026-05</v>
      </c>
      <c r="E678" s="66" t="str">
        <v>비교 반영</v>
      </c>
      <c r="F678" s="66" t="str">
        <v>최근 비교기간</v>
      </c>
      <c r="G678" s="68">
        <v>1</v>
      </c>
      <c r="H678" s="79">
        <v>0.0017857142857142857</v>
      </c>
    </row>
    <row r="679">
      <c r="A679" s="68">
        <v>2</v>
      </c>
      <c r="B679" s="66" t="str">
        <v>별내동</v>
      </c>
      <c r="C679" s="66" t="str">
        <v>다가구 매매</v>
      </c>
      <c r="D679" s="66" t="str">
        <v>2026-06</v>
      </c>
      <c r="E679" s="66" t="str">
        <v>비교 반영</v>
      </c>
      <c r="F679" s="66" t="str">
        <v>최근 비교기간</v>
      </c>
      <c r="G679" s="68">
        <v>0</v>
      </c>
      <c r="H679" s="79">
        <v>0</v>
      </c>
    </row>
    <row r="680">
      <c r="A680" s="72">
        <v>2</v>
      </c>
      <c r="B680" s="72" t="str">
        <v>별내동</v>
      </c>
      <c r="C680" s="72" t="str">
        <v>다가구 매매</v>
      </c>
      <c r="D680" s="72" t="str">
        <v>2026-07</v>
      </c>
      <c r="E680" s="72" t="str">
        <v>집계 중</v>
      </c>
      <c r="F680" s="72" t="str">
        <v>집계 중 월</v>
      </c>
      <c r="G680" s="74">
        <v>0</v>
      </c>
      <c r="H680" s="85">
        <v>0</v>
      </c>
    </row>
    <row r="681">
      <c r="A681" s="68">
        <v>2</v>
      </c>
      <c r="B681" s="66" t="str">
        <v>별내동</v>
      </c>
      <c r="C681" s="66" t="str">
        <v>분양권</v>
      </c>
      <c r="D681" s="66" t="str">
        <v>2025-08</v>
      </c>
      <c r="E681" s="66" t="str">
        <v>비교 반영</v>
      </c>
      <c r="F681" s="66" t="str">
        <v>그 외 비교 반영월</v>
      </c>
      <c r="G681" s="68">
        <v>0</v>
      </c>
      <c r="H681" s="79">
        <v>0</v>
      </c>
    </row>
    <row r="682">
      <c r="A682" s="68">
        <v>2</v>
      </c>
      <c r="B682" s="66" t="str">
        <v>별내동</v>
      </c>
      <c r="C682" s="66" t="str">
        <v>분양권</v>
      </c>
      <c r="D682" s="66" t="str">
        <v>2025-09</v>
      </c>
      <c r="E682" s="66" t="str">
        <v>비교 반영</v>
      </c>
      <c r="F682" s="66" t="str">
        <v>그 외 비교 반영월</v>
      </c>
      <c r="G682" s="68">
        <v>0</v>
      </c>
      <c r="H682" s="79">
        <v>0</v>
      </c>
    </row>
    <row r="683">
      <c r="A683" s="68">
        <v>2</v>
      </c>
      <c r="B683" s="66" t="str">
        <v>별내동</v>
      </c>
      <c r="C683" s="66" t="str">
        <v>분양권</v>
      </c>
      <c r="D683" s="66" t="str">
        <v>2025-10</v>
      </c>
      <c r="E683" s="66" t="str">
        <v>비교 반영</v>
      </c>
      <c r="F683" s="66" t="str">
        <v>그 외 비교 반영월</v>
      </c>
      <c r="G683" s="68">
        <v>0</v>
      </c>
      <c r="H683" s="79">
        <v>0</v>
      </c>
    </row>
    <row r="684">
      <c r="A684" s="68">
        <v>2</v>
      </c>
      <c r="B684" s="66" t="str">
        <v>별내동</v>
      </c>
      <c r="C684" s="66" t="str">
        <v>분양권</v>
      </c>
      <c r="D684" s="66" t="str">
        <v>2025-11</v>
      </c>
      <c r="E684" s="66" t="str">
        <v>비교 반영</v>
      </c>
      <c r="F684" s="66" t="str">
        <v>그 외 비교 반영월</v>
      </c>
      <c r="G684" s="68">
        <v>0</v>
      </c>
      <c r="H684" s="79">
        <v>0</v>
      </c>
    </row>
    <row r="685">
      <c r="A685" s="68">
        <v>2</v>
      </c>
      <c r="B685" s="66" t="str">
        <v>별내동</v>
      </c>
      <c r="C685" s="66" t="str">
        <v>분양권</v>
      </c>
      <c r="D685" s="66" t="str">
        <v>2025-12</v>
      </c>
      <c r="E685" s="66" t="str">
        <v>비교 반영</v>
      </c>
      <c r="F685" s="66" t="str">
        <v>그 외 비교 반영월</v>
      </c>
      <c r="G685" s="68">
        <v>1</v>
      </c>
      <c r="H685" s="79">
        <v>0.001524390243902439</v>
      </c>
    </row>
    <row r="686">
      <c r="A686" s="68">
        <v>2</v>
      </c>
      <c r="B686" s="66" t="str">
        <v>별내동</v>
      </c>
      <c r="C686" s="66" t="str">
        <v>분양권</v>
      </c>
      <c r="D686" s="66" t="str">
        <v>2026-01</v>
      </c>
      <c r="E686" s="66" t="str">
        <v>비교 반영</v>
      </c>
      <c r="F686" s="66" t="str">
        <v>직전 비교기간</v>
      </c>
      <c r="G686" s="68">
        <v>0</v>
      </c>
      <c r="H686" s="79">
        <v>0</v>
      </c>
    </row>
    <row r="687">
      <c r="A687" s="68">
        <v>2</v>
      </c>
      <c r="B687" s="66" t="str">
        <v>별내동</v>
      </c>
      <c r="C687" s="66" t="str">
        <v>분양권</v>
      </c>
      <c r="D687" s="66" t="str">
        <v>2026-02</v>
      </c>
      <c r="E687" s="66" t="str">
        <v>비교 반영</v>
      </c>
      <c r="F687" s="66" t="str">
        <v>직전 비교기간</v>
      </c>
      <c r="G687" s="68">
        <v>0</v>
      </c>
      <c r="H687" s="79">
        <v>0</v>
      </c>
    </row>
    <row r="688">
      <c r="A688" s="68">
        <v>2</v>
      </c>
      <c r="B688" s="66" t="str">
        <v>별내동</v>
      </c>
      <c r="C688" s="66" t="str">
        <v>분양권</v>
      </c>
      <c r="D688" s="66" t="str">
        <v>2026-03</v>
      </c>
      <c r="E688" s="66" t="str">
        <v>비교 반영</v>
      </c>
      <c r="F688" s="66" t="str">
        <v>직전 비교기간</v>
      </c>
      <c r="G688" s="68">
        <v>0</v>
      </c>
      <c r="H688" s="79">
        <v>0</v>
      </c>
    </row>
    <row r="689">
      <c r="A689" s="68">
        <v>2</v>
      </c>
      <c r="B689" s="66" t="str">
        <v>별내동</v>
      </c>
      <c r="C689" s="66" t="str">
        <v>분양권</v>
      </c>
      <c r="D689" s="66" t="str">
        <v>2026-04</v>
      </c>
      <c r="E689" s="66" t="str">
        <v>비교 반영</v>
      </c>
      <c r="F689" s="66" t="str">
        <v>최근 비교기간</v>
      </c>
      <c r="G689" s="68">
        <v>0</v>
      </c>
      <c r="H689" s="79">
        <v>0</v>
      </c>
    </row>
    <row r="690">
      <c r="A690" s="68">
        <v>2</v>
      </c>
      <c r="B690" s="66" t="str">
        <v>별내동</v>
      </c>
      <c r="C690" s="66" t="str">
        <v>분양권</v>
      </c>
      <c r="D690" s="66" t="str">
        <v>2026-05</v>
      </c>
      <c r="E690" s="66" t="str">
        <v>비교 반영</v>
      </c>
      <c r="F690" s="66" t="str">
        <v>최근 비교기간</v>
      </c>
      <c r="G690" s="68">
        <v>0</v>
      </c>
      <c r="H690" s="79">
        <v>0</v>
      </c>
    </row>
    <row r="691">
      <c r="A691" s="68">
        <v>2</v>
      </c>
      <c r="B691" s="66" t="str">
        <v>별내동</v>
      </c>
      <c r="C691" s="66" t="str">
        <v>분양권</v>
      </c>
      <c r="D691" s="66" t="str">
        <v>2026-06</v>
      </c>
      <c r="E691" s="66" t="str">
        <v>비교 반영</v>
      </c>
      <c r="F691" s="66" t="str">
        <v>최근 비교기간</v>
      </c>
      <c r="G691" s="68">
        <v>0</v>
      </c>
      <c r="H691" s="79">
        <v>0</v>
      </c>
    </row>
    <row r="692">
      <c r="A692" s="72">
        <v>2</v>
      </c>
      <c r="B692" s="72" t="str">
        <v>별내동</v>
      </c>
      <c r="C692" s="72" t="str">
        <v>분양권</v>
      </c>
      <c r="D692" s="72" t="str">
        <v>2026-07</v>
      </c>
      <c r="E692" s="72" t="str">
        <v>집계 중</v>
      </c>
      <c r="F692" s="72" t="str">
        <v>집계 중 월</v>
      </c>
      <c r="G692" s="74">
        <v>0</v>
      </c>
      <c r="H692" s="85">
        <v>0</v>
      </c>
    </row>
    <row r="693">
      <c r="A693" s="68">
        <v>3</v>
      </c>
      <c r="B693" s="66" t="str">
        <v>호평동</v>
      </c>
      <c r="C693" s="66" t="str">
        <v>아파트 전월세</v>
      </c>
      <c r="D693" s="66" t="str">
        <v>2025-08</v>
      </c>
      <c r="E693" s="66" t="str">
        <v>비교 반영</v>
      </c>
      <c r="F693" s="66" t="str">
        <v>그 외 비교 반영월</v>
      </c>
      <c r="G693" s="68">
        <v>168</v>
      </c>
      <c r="H693" s="79">
        <v>0.5773195876288659</v>
      </c>
    </row>
    <row r="694">
      <c r="A694" s="68">
        <v>3</v>
      </c>
      <c r="B694" s="66" t="str">
        <v>호평동</v>
      </c>
      <c r="C694" s="66" t="str">
        <v>아파트 전월세</v>
      </c>
      <c r="D694" s="66" t="str">
        <v>2025-09</v>
      </c>
      <c r="E694" s="66" t="str">
        <v>비교 반영</v>
      </c>
      <c r="F694" s="66" t="str">
        <v>그 외 비교 반영월</v>
      </c>
      <c r="G694" s="68">
        <v>170</v>
      </c>
      <c r="H694" s="79">
        <v>0.5985915492957746</v>
      </c>
    </row>
    <row r="695">
      <c r="A695" s="68">
        <v>3</v>
      </c>
      <c r="B695" s="66" t="str">
        <v>호평동</v>
      </c>
      <c r="C695" s="66" t="str">
        <v>아파트 전월세</v>
      </c>
      <c r="D695" s="66" t="str">
        <v>2025-10</v>
      </c>
      <c r="E695" s="66" t="str">
        <v>비교 반영</v>
      </c>
      <c r="F695" s="66" t="str">
        <v>그 외 비교 반영월</v>
      </c>
      <c r="G695" s="68">
        <v>171</v>
      </c>
      <c r="H695" s="79">
        <v>0.6173285198555957</v>
      </c>
    </row>
    <row r="696">
      <c r="A696" s="68">
        <v>3</v>
      </c>
      <c r="B696" s="66" t="str">
        <v>호평동</v>
      </c>
      <c r="C696" s="66" t="str">
        <v>아파트 전월세</v>
      </c>
      <c r="D696" s="66" t="str">
        <v>2025-11</v>
      </c>
      <c r="E696" s="66" t="str">
        <v>비교 반영</v>
      </c>
      <c r="F696" s="66" t="str">
        <v>그 외 비교 반영월</v>
      </c>
      <c r="G696" s="68">
        <v>128</v>
      </c>
      <c r="H696" s="79">
        <v>0.5517241379310345</v>
      </c>
    </row>
    <row r="697">
      <c r="A697" s="68">
        <v>3</v>
      </c>
      <c r="B697" s="66" t="str">
        <v>호평동</v>
      </c>
      <c r="C697" s="66" t="str">
        <v>아파트 전월세</v>
      </c>
      <c r="D697" s="66" t="str">
        <v>2025-12</v>
      </c>
      <c r="E697" s="66" t="str">
        <v>비교 반영</v>
      </c>
      <c r="F697" s="66" t="str">
        <v>그 외 비교 반영월</v>
      </c>
      <c r="G697" s="68">
        <v>130</v>
      </c>
      <c r="H697" s="79">
        <v>0.52</v>
      </c>
    </row>
    <row r="698">
      <c r="A698" s="68">
        <v>3</v>
      </c>
      <c r="B698" s="66" t="str">
        <v>호평동</v>
      </c>
      <c r="C698" s="66" t="str">
        <v>아파트 전월세</v>
      </c>
      <c r="D698" s="66" t="str">
        <v>2026-01</v>
      </c>
      <c r="E698" s="66" t="str">
        <v>비교 반영</v>
      </c>
      <c r="F698" s="66" t="str">
        <v>직전 비교기간</v>
      </c>
      <c r="G698" s="68">
        <v>138</v>
      </c>
      <c r="H698" s="79">
        <v>0.575</v>
      </c>
    </row>
    <row r="699">
      <c r="A699" s="68">
        <v>3</v>
      </c>
      <c r="B699" s="66" t="str">
        <v>호평동</v>
      </c>
      <c r="C699" s="66" t="str">
        <v>아파트 전월세</v>
      </c>
      <c r="D699" s="66" t="str">
        <v>2026-02</v>
      </c>
      <c r="E699" s="66" t="str">
        <v>비교 반영</v>
      </c>
      <c r="F699" s="66" t="str">
        <v>직전 비교기간</v>
      </c>
      <c r="G699" s="68">
        <v>131</v>
      </c>
      <c r="H699" s="79">
        <v>0.6009174311926605</v>
      </c>
    </row>
    <row r="700">
      <c r="A700" s="68">
        <v>3</v>
      </c>
      <c r="B700" s="66" t="str">
        <v>호평동</v>
      </c>
      <c r="C700" s="66" t="str">
        <v>아파트 전월세</v>
      </c>
      <c r="D700" s="66" t="str">
        <v>2026-03</v>
      </c>
      <c r="E700" s="66" t="str">
        <v>비교 반영</v>
      </c>
      <c r="F700" s="66" t="str">
        <v>직전 비교기간</v>
      </c>
      <c r="G700" s="68">
        <v>103</v>
      </c>
      <c r="H700" s="79">
        <v>0.4186991869918699</v>
      </c>
    </row>
    <row r="701">
      <c r="A701" s="68">
        <v>3</v>
      </c>
      <c r="B701" s="66" t="str">
        <v>호평동</v>
      </c>
      <c r="C701" s="66" t="str">
        <v>아파트 전월세</v>
      </c>
      <c r="D701" s="66" t="str">
        <v>2026-04</v>
      </c>
      <c r="E701" s="66" t="str">
        <v>비교 반영</v>
      </c>
      <c r="F701" s="66" t="str">
        <v>최근 비교기간</v>
      </c>
      <c r="G701" s="68">
        <v>110</v>
      </c>
      <c r="H701" s="79">
        <v>0.5213270142180095</v>
      </c>
    </row>
    <row r="702">
      <c r="A702" s="68">
        <v>3</v>
      </c>
      <c r="B702" s="66" t="str">
        <v>호평동</v>
      </c>
      <c r="C702" s="66" t="str">
        <v>아파트 전월세</v>
      </c>
      <c r="D702" s="66" t="str">
        <v>2026-05</v>
      </c>
      <c r="E702" s="66" t="str">
        <v>비교 반영</v>
      </c>
      <c r="F702" s="66" t="str">
        <v>최근 비교기간</v>
      </c>
      <c r="G702" s="68">
        <v>130</v>
      </c>
      <c r="H702" s="79">
        <v>0.5439330543933054</v>
      </c>
    </row>
    <row r="703">
      <c r="A703" s="68">
        <v>3</v>
      </c>
      <c r="B703" s="66" t="str">
        <v>호평동</v>
      </c>
      <c r="C703" s="66" t="str">
        <v>아파트 전월세</v>
      </c>
      <c r="D703" s="66" t="str">
        <v>2026-06</v>
      </c>
      <c r="E703" s="66" t="str">
        <v>비교 반영</v>
      </c>
      <c r="F703" s="66" t="str">
        <v>최근 비교기간</v>
      </c>
      <c r="G703" s="68">
        <v>101</v>
      </c>
      <c r="H703" s="79">
        <v>0.4611872146118721</v>
      </c>
    </row>
    <row r="704">
      <c r="A704" s="72">
        <v>3</v>
      </c>
      <c r="B704" s="72" t="str">
        <v>호평동</v>
      </c>
      <c r="C704" s="72" t="str">
        <v>아파트 전월세</v>
      </c>
      <c r="D704" s="72" t="str">
        <v>2026-07</v>
      </c>
      <c r="E704" s="72" t="str">
        <v>집계 중</v>
      </c>
      <c r="F704" s="72" t="str">
        <v>집계 중 월</v>
      </c>
      <c r="G704" s="74">
        <v>148</v>
      </c>
      <c r="H704" s="85">
        <v>0.5943775100401606</v>
      </c>
    </row>
    <row r="705">
      <c r="A705" s="68">
        <v>3</v>
      </c>
      <c r="B705" s="66" t="str">
        <v>호평동</v>
      </c>
      <c r="C705" s="66" t="str">
        <v>아파트 매매</v>
      </c>
      <c r="D705" s="66" t="str">
        <v>2025-08</v>
      </c>
      <c r="E705" s="66" t="str">
        <v>비교 반영</v>
      </c>
      <c r="F705" s="66" t="str">
        <v>그 외 비교 반영월</v>
      </c>
      <c r="G705" s="68">
        <v>39</v>
      </c>
      <c r="H705" s="79">
        <v>0.13402061855670103</v>
      </c>
    </row>
    <row r="706">
      <c r="A706" s="68">
        <v>3</v>
      </c>
      <c r="B706" s="66" t="str">
        <v>호평동</v>
      </c>
      <c r="C706" s="66" t="str">
        <v>아파트 매매</v>
      </c>
      <c r="D706" s="66" t="str">
        <v>2025-09</v>
      </c>
      <c r="E706" s="66" t="str">
        <v>비교 반영</v>
      </c>
      <c r="F706" s="66" t="str">
        <v>그 외 비교 반영월</v>
      </c>
      <c r="G706" s="68">
        <v>46</v>
      </c>
      <c r="H706" s="79">
        <v>0.1619718309859155</v>
      </c>
    </row>
    <row r="707">
      <c r="A707" s="68">
        <v>3</v>
      </c>
      <c r="B707" s="66" t="str">
        <v>호평동</v>
      </c>
      <c r="C707" s="66" t="str">
        <v>아파트 매매</v>
      </c>
      <c r="D707" s="66" t="str">
        <v>2025-10</v>
      </c>
      <c r="E707" s="66" t="str">
        <v>비교 반영</v>
      </c>
      <c r="F707" s="66" t="str">
        <v>그 외 비교 반영월</v>
      </c>
      <c r="G707" s="68">
        <v>49</v>
      </c>
      <c r="H707" s="79">
        <v>0.17689530685920576</v>
      </c>
    </row>
    <row r="708">
      <c r="A708" s="68">
        <v>3</v>
      </c>
      <c r="B708" s="66" t="str">
        <v>호평동</v>
      </c>
      <c r="C708" s="66" t="str">
        <v>아파트 매매</v>
      </c>
      <c r="D708" s="66" t="str">
        <v>2025-11</v>
      </c>
      <c r="E708" s="66" t="str">
        <v>비교 반영</v>
      </c>
      <c r="F708" s="66" t="str">
        <v>그 외 비교 반영월</v>
      </c>
      <c r="G708" s="68">
        <v>51</v>
      </c>
      <c r="H708" s="79">
        <v>0.21982758620689655</v>
      </c>
    </row>
    <row r="709">
      <c r="A709" s="68">
        <v>3</v>
      </c>
      <c r="B709" s="66" t="str">
        <v>호평동</v>
      </c>
      <c r="C709" s="66" t="str">
        <v>아파트 매매</v>
      </c>
      <c r="D709" s="66" t="str">
        <v>2025-12</v>
      </c>
      <c r="E709" s="66" t="str">
        <v>비교 반영</v>
      </c>
      <c r="F709" s="66" t="str">
        <v>그 외 비교 반영월</v>
      </c>
      <c r="G709" s="68">
        <v>59</v>
      </c>
      <c r="H709" s="79">
        <v>0.236</v>
      </c>
    </row>
    <row r="710">
      <c r="A710" s="68">
        <v>3</v>
      </c>
      <c r="B710" s="66" t="str">
        <v>호평동</v>
      </c>
      <c r="C710" s="66" t="str">
        <v>아파트 매매</v>
      </c>
      <c r="D710" s="66" t="str">
        <v>2026-01</v>
      </c>
      <c r="E710" s="66" t="str">
        <v>비교 반영</v>
      </c>
      <c r="F710" s="66" t="str">
        <v>직전 비교기간</v>
      </c>
      <c r="G710" s="68">
        <v>60</v>
      </c>
      <c r="H710" s="79">
        <v>0.25</v>
      </c>
    </row>
    <row r="711">
      <c r="A711" s="68">
        <v>3</v>
      </c>
      <c r="B711" s="66" t="str">
        <v>호평동</v>
      </c>
      <c r="C711" s="66" t="str">
        <v>아파트 매매</v>
      </c>
      <c r="D711" s="66" t="str">
        <v>2026-02</v>
      </c>
      <c r="E711" s="66" t="str">
        <v>비교 반영</v>
      </c>
      <c r="F711" s="66" t="str">
        <v>직전 비교기간</v>
      </c>
      <c r="G711" s="68">
        <v>34</v>
      </c>
      <c r="H711" s="79">
        <v>0.1559633027522936</v>
      </c>
    </row>
    <row r="712">
      <c r="A712" s="68">
        <v>3</v>
      </c>
      <c r="B712" s="66" t="str">
        <v>호평동</v>
      </c>
      <c r="C712" s="66" t="str">
        <v>아파트 매매</v>
      </c>
      <c r="D712" s="66" t="str">
        <v>2026-03</v>
      </c>
      <c r="E712" s="66" t="str">
        <v>비교 반영</v>
      </c>
      <c r="F712" s="66" t="str">
        <v>직전 비교기간</v>
      </c>
      <c r="G712" s="68">
        <v>69</v>
      </c>
      <c r="H712" s="79">
        <v>0.2804878048780488</v>
      </c>
    </row>
    <row r="713">
      <c r="A713" s="68">
        <v>3</v>
      </c>
      <c r="B713" s="66" t="str">
        <v>호평동</v>
      </c>
      <c r="C713" s="66" t="str">
        <v>아파트 매매</v>
      </c>
      <c r="D713" s="66" t="str">
        <v>2026-04</v>
      </c>
      <c r="E713" s="66" t="str">
        <v>비교 반영</v>
      </c>
      <c r="F713" s="66" t="str">
        <v>최근 비교기간</v>
      </c>
      <c r="G713" s="68">
        <v>43</v>
      </c>
      <c r="H713" s="79">
        <v>0.2037914691943128</v>
      </c>
    </row>
    <row r="714">
      <c r="A714" s="68">
        <v>3</v>
      </c>
      <c r="B714" s="66" t="str">
        <v>호평동</v>
      </c>
      <c r="C714" s="66" t="str">
        <v>아파트 매매</v>
      </c>
      <c r="D714" s="66" t="str">
        <v>2026-05</v>
      </c>
      <c r="E714" s="66" t="str">
        <v>비교 반영</v>
      </c>
      <c r="F714" s="66" t="str">
        <v>최근 비교기간</v>
      </c>
      <c r="G714" s="68">
        <v>61</v>
      </c>
      <c r="H714" s="79">
        <v>0.25523012552301255</v>
      </c>
    </row>
    <row r="715">
      <c r="A715" s="68">
        <v>3</v>
      </c>
      <c r="B715" s="66" t="str">
        <v>호평동</v>
      </c>
      <c r="C715" s="66" t="str">
        <v>아파트 매매</v>
      </c>
      <c r="D715" s="66" t="str">
        <v>2026-06</v>
      </c>
      <c r="E715" s="66" t="str">
        <v>비교 반영</v>
      </c>
      <c r="F715" s="66" t="str">
        <v>최근 비교기간</v>
      </c>
      <c r="G715" s="68">
        <v>69</v>
      </c>
      <c r="H715" s="79">
        <v>0.3150684931506849</v>
      </c>
    </row>
    <row r="716">
      <c r="A716" s="72">
        <v>3</v>
      </c>
      <c r="B716" s="72" t="str">
        <v>호평동</v>
      </c>
      <c r="C716" s="72" t="str">
        <v>아파트 매매</v>
      </c>
      <c r="D716" s="72" t="str">
        <v>2026-07</v>
      </c>
      <c r="E716" s="72" t="str">
        <v>집계 중</v>
      </c>
      <c r="F716" s="72" t="str">
        <v>집계 중 월</v>
      </c>
      <c r="G716" s="74">
        <v>61</v>
      </c>
      <c r="H716" s="85">
        <v>0.24497991967871485</v>
      </c>
    </row>
    <row r="717">
      <c r="A717" s="68">
        <v>3</v>
      </c>
      <c r="B717" s="66" t="str">
        <v>호평동</v>
      </c>
      <c r="C717" s="66" t="str">
        <v>다가구 전월세</v>
      </c>
      <c r="D717" s="66" t="str">
        <v>2025-08</v>
      </c>
      <c r="E717" s="66" t="str">
        <v>비교 반영</v>
      </c>
      <c r="F717" s="66" t="str">
        <v>그 외 비교 반영월</v>
      </c>
      <c r="G717" s="68">
        <v>53</v>
      </c>
      <c r="H717" s="79">
        <v>0.18213058419243985</v>
      </c>
    </row>
    <row r="718">
      <c r="A718" s="68">
        <v>3</v>
      </c>
      <c r="B718" s="66" t="str">
        <v>호평동</v>
      </c>
      <c r="C718" s="66" t="str">
        <v>다가구 전월세</v>
      </c>
      <c r="D718" s="66" t="str">
        <v>2025-09</v>
      </c>
      <c r="E718" s="66" t="str">
        <v>비교 반영</v>
      </c>
      <c r="F718" s="66" t="str">
        <v>그 외 비교 반영월</v>
      </c>
      <c r="G718" s="68">
        <v>44</v>
      </c>
      <c r="H718" s="79">
        <v>0.15492957746478872</v>
      </c>
    </row>
    <row r="719">
      <c r="A719" s="68">
        <v>3</v>
      </c>
      <c r="B719" s="66" t="str">
        <v>호평동</v>
      </c>
      <c r="C719" s="66" t="str">
        <v>다가구 전월세</v>
      </c>
      <c r="D719" s="66" t="str">
        <v>2025-10</v>
      </c>
      <c r="E719" s="66" t="str">
        <v>비교 반영</v>
      </c>
      <c r="F719" s="66" t="str">
        <v>그 외 비교 반영월</v>
      </c>
      <c r="G719" s="68">
        <v>30</v>
      </c>
      <c r="H719" s="79">
        <v>0.10830324909747292</v>
      </c>
    </row>
    <row r="720">
      <c r="A720" s="68">
        <v>3</v>
      </c>
      <c r="B720" s="66" t="str">
        <v>호평동</v>
      </c>
      <c r="C720" s="66" t="str">
        <v>다가구 전월세</v>
      </c>
      <c r="D720" s="66" t="str">
        <v>2025-11</v>
      </c>
      <c r="E720" s="66" t="str">
        <v>비교 반영</v>
      </c>
      <c r="F720" s="66" t="str">
        <v>그 외 비교 반영월</v>
      </c>
      <c r="G720" s="68">
        <v>29</v>
      </c>
      <c r="H720" s="79">
        <v>0.125</v>
      </c>
    </row>
    <row r="721">
      <c r="A721" s="68">
        <v>3</v>
      </c>
      <c r="B721" s="66" t="str">
        <v>호평동</v>
      </c>
      <c r="C721" s="66" t="str">
        <v>다가구 전월세</v>
      </c>
      <c r="D721" s="66" t="str">
        <v>2025-12</v>
      </c>
      <c r="E721" s="66" t="str">
        <v>비교 반영</v>
      </c>
      <c r="F721" s="66" t="str">
        <v>그 외 비교 반영월</v>
      </c>
      <c r="G721" s="68">
        <v>46</v>
      </c>
      <c r="H721" s="79">
        <v>0.184</v>
      </c>
    </row>
    <row r="722">
      <c r="A722" s="68">
        <v>3</v>
      </c>
      <c r="B722" s="66" t="str">
        <v>호평동</v>
      </c>
      <c r="C722" s="66" t="str">
        <v>다가구 전월세</v>
      </c>
      <c r="D722" s="66" t="str">
        <v>2026-01</v>
      </c>
      <c r="E722" s="66" t="str">
        <v>비교 반영</v>
      </c>
      <c r="F722" s="66" t="str">
        <v>직전 비교기간</v>
      </c>
      <c r="G722" s="68">
        <v>27</v>
      </c>
      <c r="H722" s="79">
        <v>0.1125</v>
      </c>
    </row>
    <row r="723">
      <c r="A723" s="68">
        <v>3</v>
      </c>
      <c r="B723" s="66" t="str">
        <v>호평동</v>
      </c>
      <c r="C723" s="66" t="str">
        <v>다가구 전월세</v>
      </c>
      <c r="D723" s="66" t="str">
        <v>2026-02</v>
      </c>
      <c r="E723" s="66" t="str">
        <v>비교 반영</v>
      </c>
      <c r="F723" s="66" t="str">
        <v>직전 비교기간</v>
      </c>
      <c r="G723" s="68">
        <v>33</v>
      </c>
      <c r="H723" s="79">
        <v>0.15137614678899083</v>
      </c>
    </row>
    <row r="724">
      <c r="A724" s="68">
        <v>3</v>
      </c>
      <c r="B724" s="66" t="str">
        <v>호평동</v>
      </c>
      <c r="C724" s="66" t="str">
        <v>다가구 전월세</v>
      </c>
      <c r="D724" s="66" t="str">
        <v>2026-03</v>
      </c>
      <c r="E724" s="66" t="str">
        <v>비교 반영</v>
      </c>
      <c r="F724" s="66" t="str">
        <v>직전 비교기간</v>
      </c>
      <c r="G724" s="68">
        <v>39</v>
      </c>
      <c r="H724" s="79">
        <v>0.15853658536585366</v>
      </c>
    </row>
    <row r="725">
      <c r="A725" s="68">
        <v>3</v>
      </c>
      <c r="B725" s="66" t="str">
        <v>호평동</v>
      </c>
      <c r="C725" s="66" t="str">
        <v>다가구 전월세</v>
      </c>
      <c r="D725" s="66" t="str">
        <v>2026-04</v>
      </c>
      <c r="E725" s="66" t="str">
        <v>비교 반영</v>
      </c>
      <c r="F725" s="66" t="str">
        <v>최근 비교기간</v>
      </c>
      <c r="G725" s="68">
        <v>34</v>
      </c>
      <c r="H725" s="79">
        <v>0.16113744075829384</v>
      </c>
    </row>
    <row r="726">
      <c r="A726" s="68">
        <v>3</v>
      </c>
      <c r="B726" s="66" t="str">
        <v>호평동</v>
      </c>
      <c r="C726" s="66" t="str">
        <v>다가구 전월세</v>
      </c>
      <c r="D726" s="66" t="str">
        <v>2026-05</v>
      </c>
      <c r="E726" s="66" t="str">
        <v>비교 반영</v>
      </c>
      <c r="F726" s="66" t="str">
        <v>최근 비교기간</v>
      </c>
      <c r="G726" s="68">
        <v>28</v>
      </c>
      <c r="H726" s="79">
        <v>0.11715481171548117</v>
      </c>
    </row>
    <row r="727">
      <c r="A727" s="68">
        <v>3</v>
      </c>
      <c r="B727" s="66" t="str">
        <v>호평동</v>
      </c>
      <c r="C727" s="66" t="str">
        <v>다가구 전월세</v>
      </c>
      <c r="D727" s="66" t="str">
        <v>2026-06</v>
      </c>
      <c r="E727" s="66" t="str">
        <v>비교 반영</v>
      </c>
      <c r="F727" s="66" t="str">
        <v>최근 비교기간</v>
      </c>
      <c r="G727" s="68">
        <v>26</v>
      </c>
      <c r="H727" s="79">
        <v>0.1187214611872146</v>
      </c>
    </row>
    <row r="728">
      <c r="A728" s="72">
        <v>3</v>
      </c>
      <c r="B728" s="72" t="str">
        <v>호평동</v>
      </c>
      <c r="C728" s="72" t="str">
        <v>다가구 전월세</v>
      </c>
      <c r="D728" s="72" t="str">
        <v>2026-07</v>
      </c>
      <c r="E728" s="72" t="str">
        <v>집계 중</v>
      </c>
      <c r="F728" s="72" t="str">
        <v>집계 중 월</v>
      </c>
      <c r="G728" s="74">
        <v>24</v>
      </c>
      <c r="H728" s="85">
        <v>0.0963855421686747</v>
      </c>
    </row>
    <row r="729">
      <c r="A729" s="68">
        <v>3</v>
      </c>
      <c r="B729" s="66" t="str">
        <v>호평동</v>
      </c>
      <c r="C729" s="66" t="str">
        <v>다세대 전월세</v>
      </c>
      <c r="D729" s="66" t="str">
        <v>2025-08</v>
      </c>
      <c r="E729" s="66" t="str">
        <v>비교 반영</v>
      </c>
      <c r="F729" s="66" t="str">
        <v>그 외 비교 반영월</v>
      </c>
      <c r="G729" s="68">
        <v>20</v>
      </c>
      <c r="H729" s="79">
        <v>0.06872852233676977</v>
      </c>
    </row>
    <row r="730">
      <c r="A730" s="68">
        <v>3</v>
      </c>
      <c r="B730" s="66" t="str">
        <v>호평동</v>
      </c>
      <c r="C730" s="66" t="str">
        <v>다세대 전월세</v>
      </c>
      <c r="D730" s="66" t="str">
        <v>2025-09</v>
      </c>
      <c r="E730" s="66" t="str">
        <v>비교 반영</v>
      </c>
      <c r="F730" s="66" t="str">
        <v>그 외 비교 반영월</v>
      </c>
      <c r="G730" s="68">
        <v>15</v>
      </c>
      <c r="H730" s="79">
        <v>0.0528169014084507</v>
      </c>
    </row>
    <row r="731">
      <c r="A731" s="68">
        <v>3</v>
      </c>
      <c r="B731" s="66" t="str">
        <v>호평동</v>
      </c>
      <c r="C731" s="66" t="str">
        <v>다세대 전월세</v>
      </c>
      <c r="D731" s="66" t="str">
        <v>2025-10</v>
      </c>
      <c r="E731" s="66" t="str">
        <v>비교 반영</v>
      </c>
      <c r="F731" s="66" t="str">
        <v>그 외 비교 반영월</v>
      </c>
      <c r="G731" s="68">
        <v>17</v>
      </c>
      <c r="H731" s="79">
        <v>0.061371841155234655</v>
      </c>
    </row>
    <row r="732">
      <c r="A732" s="68">
        <v>3</v>
      </c>
      <c r="B732" s="66" t="str">
        <v>호평동</v>
      </c>
      <c r="C732" s="66" t="str">
        <v>다세대 전월세</v>
      </c>
      <c r="D732" s="66" t="str">
        <v>2025-11</v>
      </c>
      <c r="E732" s="66" t="str">
        <v>비교 반영</v>
      </c>
      <c r="F732" s="66" t="str">
        <v>그 외 비교 반영월</v>
      </c>
      <c r="G732" s="68">
        <v>12</v>
      </c>
      <c r="H732" s="79">
        <v>0.05172413793103448</v>
      </c>
    </row>
    <row r="733">
      <c r="A733" s="68">
        <v>3</v>
      </c>
      <c r="B733" s="66" t="str">
        <v>호평동</v>
      </c>
      <c r="C733" s="66" t="str">
        <v>다세대 전월세</v>
      </c>
      <c r="D733" s="66" t="str">
        <v>2025-12</v>
      </c>
      <c r="E733" s="66" t="str">
        <v>비교 반영</v>
      </c>
      <c r="F733" s="66" t="str">
        <v>그 외 비교 반영월</v>
      </c>
      <c r="G733" s="68">
        <v>5</v>
      </c>
      <c r="H733" s="79">
        <v>0.02</v>
      </c>
    </row>
    <row r="734">
      <c r="A734" s="68">
        <v>3</v>
      </c>
      <c r="B734" s="66" t="str">
        <v>호평동</v>
      </c>
      <c r="C734" s="66" t="str">
        <v>다세대 전월세</v>
      </c>
      <c r="D734" s="66" t="str">
        <v>2026-01</v>
      </c>
      <c r="E734" s="66" t="str">
        <v>비교 반영</v>
      </c>
      <c r="F734" s="66" t="str">
        <v>직전 비교기간</v>
      </c>
      <c r="G734" s="68">
        <v>3</v>
      </c>
      <c r="H734" s="79">
        <v>0.0125</v>
      </c>
    </row>
    <row r="735">
      <c r="A735" s="68">
        <v>3</v>
      </c>
      <c r="B735" s="66" t="str">
        <v>호평동</v>
      </c>
      <c r="C735" s="66" t="str">
        <v>다세대 전월세</v>
      </c>
      <c r="D735" s="66" t="str">
        <v>2026-02</v>
      </c>
      <c r="E735" s="66" t="str">
        <v>비교 반영</v>
      </c>
      <c r="F735" s="66" t="str">
        <v>직전 비교기간</v>
      </c>
      <c r="G735" s="68">
        <v>6</v>
      </c>
      <c r="H735" s="79">
        <v>0.027522935779816515</v>
      </c>
    </row>
    <row r="736">
      <c r="A736" s="68">
        <v>3</v>
      </c>
      <c r="B736" s="66" t="str">
        <v>호평동</v>
      </c>
      <c r="C736" s="66" t="str">
        <v>다세대 전월세</v>
      </c>
      <c r="D736" s="66" t="str">
        <v>2026-03</v>
      </c>
      <c r="E736" s="66" t="str">
        <v>비교 반영</v>
      </c>
      <c r="F736" s="66" t="str">
        <v>직전 비교기간</v>
      </c>
      <c r="G736" s="68">
        <v>19</v>
      </c>
      <c r="H736" s="79">
        <v>0.07723577235772358</v>
      </c>
    </row>
    <row r="737">
      <c r="A737" s="68">
        <v>3</v>
      </c>
      <c r="B737" s="66" t="str">
        <v>호평동</v>
      </c>
      <c r="C737" s="66" t="str">
        <v>다세대 전월세</v>
      </c>
      <c r="D737" s="66" t="str">
        <v>2026-04</v>
      </c>
      <c r="E737" s="66" t="str">
        <v>비교 반영</v>
      </c>
      <c r="F737" s="66" t="str">
        <v>최근 비교기간</v>
      </c>
      <c r="G737" s="68">
        <v>8</v>
      </c>
      <c r="H737" s="79">
        <v>0.037914691943127965</v>
      </c>
    </row>
    <row r="738">
      <c r="A738" s="68">
        <v>3</v>
      </c>
      <c r="B738" s="66" t="str">
        <v>호평동</v>
      </c>
      <c r="C738" s="66" t="str">
        <v>다세대 전월세</v>
      </c>
      <c r="D738" s="66" t="str">
        <v>2026-05</v>
      </c>
      <c r="E738" s="66" t="str">
        <v>비교 반영</v>
      </c>
      <c r="F738" s="66" t="str">
        <v>최근 비교기간</v>
      </c>
      <c r="G738" s="68">
        <v>11</v>
      </c>
      <c r="H738" s="79">
        <v>0.04602510460251046</v>
      </c>
    </row>
    <row r="739">
      <c r="A739" s="68">
        <v>3</v>
      </c>
      <c r="B739" s="66" t="str">
        <v>호평동</v>
      </c>
      <c r="C739" s="66" t="str">
        <v>다세대 전월세</v>
      </c>
      <c r="D739" s="66" t="str">
        <v>2026-06</v>
      </c>
      <c r="E739" s="66" t="str">
        <v>비교 반영</v>
      </c>
      <c r="F739" s="66" t="str">
        <v>최근 비교기간</v>
      </c>
      <c r="G739" s="68">
        <v>11</v>
      </c>
      <c r="H739" s="79">
        <v>0.0502283105022831</v>
      </c>
    </row>
    <row r="740">
      <c r="A740" s="72">
        <v>3</v>
      </c>
      <c r="B740" s="72" t="str">
        <v>호평동</v>
      </c>
      <c r="C740" s="72" t="str">
        <v>다세대 전월세</v>
      </c>
      <c r="D740" s="72" t="str">
        <v>2026-07</v>
      </c>
      <c r="E740" s="72" t="str">
        <v>집계 중</v>
      </c>
      <c r="F740" s="72" t="str">
        <v>집계 중 월</v>
      </c>
      <c r="G740" s="74">
        <v>7</v>
      </c>
      <c r="H740" s="85">
        <v>0.028112449799196786</v>
      </c>
    </row>
    <row r="741">
      <c r="A741" s="68">
        <v>3</v>
      </c>
      <c r="B741" s="66" t="str">
        <v>호평동</v>
      </c>
      <c r="C741" s="66" t="str">
        <v>다세대 매매</v>
      </c>
      <c r="D741" s="66" t="str">
        <v>2025-08</v>
      </c>
      <c r="E741" s="66" t="str">
        <v>비교 반영</v>
      </c>
      <c r="F741" s="66" t="str">
        <v>그 외 비교 반영월</v>
      </c>
      <c r="G741" s="68">
        <v>7</v>
      </c>
      <c r="H741" s="79">
        <v>0.024054982817869417</v>
      </c>
    </row>
    <row r="742">
      <c r="A742" s="68">
        <v>3</v>
      </c>
      <c r="B742" s="66" t="str">
        <v>호평동</v>
      </c>
      <c r="C742" s="66" t="str">
        <v>다세대 매매</v>
      </c>
      <c r="D742" s="66" t="str">
        <v>2025-09</v>
      </c>
      <c r="E742" s="66" t="str">
        <v>비교 반영</v>
      </c>
      <c r="F742" s="66" t="str">
        <v>그 외 비교 반영월</v>
      </c>
      <c r="G742" s="68">
        <v>6</v>
      </c>
      <c r="H742" s="79">
        <v>0.02112676056338028</v>
      </c>
    </row>
    <row r="743">
      <c r="A743" s="68">
        <v>3</v>
      </c>
      <c r="B743" s="66" t="str">
        <v>호평동</v>
      </c>
      <c r="C743" s="66" t="str">
        <v>다세대 매매</v>
      </c>
      <c r="D743" s="66" t="str">
        <v>2025-10</v>
      </c>
      <c r="E743" s="66" t="str">
        <v>비교 반영</v>
      </c>
      <c r="F743" s="66" t="str">
        <v>그 외 비교 반영월</v>
      </c>
      <c r="G743" s="68">
        <v>6</v>
      </c>
      <c r="H743" s="79">
        <v>0.021660649819494584</v>
      </c>
    </row>
    <row r="744">
      <c r="A744" s="68">
        <v>3</v>
      </c>
      <c r="B744" s="66" t="str">
        <v>호평동</v>
      </c>
      <c r="C744" s="66" t="str">
        <v>다세대 매매</v>
      </c>
      <c r="D744" s="66" t="str">
        <v>2025-11</v>
      </c>
      <c r="E744" s="66" t="str">
        <v>비교 반영</v>
      </c>
      <c r="F744" s="66" t="str">
        <v>그 외 비교 반영월</v>
      </c>
      <c r="G744" s="68">
        <v>5</v>
      </c>
      <c r="H744" s="79">
        <v>0.021551724137931036</v>
      </c>
    </row>
    <row r="745">
      <c r="A745" s="68">
        <v>3</v>
      </c>
      <c r="B745" s="66" t="str">
        <v>호평동</v>
      </c>
      <c r="C745" s="66" t="str">
        <v>다세대 매매</v>
      </c>
      <c r="D745" s="66" t="str">
        <v>2025-12</v>
      </c>
      <c r="E745" s="66" t="str">
        <v>비교 반영</v>
      </c>
      <c r="F745" s="66" t="str">
        <v>그 외 비교 반영월</v>
      </c>
      <c r="G745" s="68">
        <v>5</v>
      </c>
      <c r="H745" s="79">
        <v>0.02</v>
      </c>
    </row>
    <row r="746">
      <c r="A746" s="68">
        <v>3</v>
      </c>
      <c r="B746" s="66" t="str">
        <v>호평동</v>
      </c>
      <c r="C746" s="66" t="str">
        <v>다세대 매매</v>
      </c>
      <c r="D746" s="66" t="str">
        <v>2026-01</v>
      </c>
      <c r="E746" s="66" t="str">
        <v>비교 반영</v>
      </c>
      <c r="F746" s="66" t="str">
        <v>직전 비교기간</v>
      </c>
      <c r="G746" s="68">
        <v>5</v>
      </c>
      <c r="H746" s="79">
        <v>0.020833333333333332</v>
      </c>
    </row>
    <row r="747">
      <c r="A747" s="68">
        <v>3</v>
      </c>
      <c r="B747" s="66" t="str">
        <v>호평동</v>
      </c>
      <c r="C747" s="66" t="str">
        <v>다세대 매매</v>
      </c>
      <c r="D747" s="66" t="str">
        <v>2026-02</v>
      </c>
      <c r="E747" s="66" t="str">
        <v>비교 반영</v>
      </c>
      <c r="F747" s="66" t="str">
        <v>직전 비교기간</v>
      </c>
      <c r="G747" s="68">
        <v>5</v>
      </c>
      <c r="H747" s="79">
        <v>0.022935779816513763</v>
      </c>
    </row>
    <row r="748">
      <c r="A748" s="68">
        <v>3</v>
      </c>
      <c r="B748" s="66" t="str">
        <v>호평동</v>
      </c>
      <c r="C748" s="66" t="str">
        <v>다세대 매매</v>
      </c>
      <c r="D748" s="66" t="str">
        <v>2026-03</v>
      </c>
      <c r="E748" s="66" t="str">
        <v>비교 반영</v>
      </c>
      <c r="F748" s="66" t="str">
        <v>직전 비교기간</v>
      </c>
      <c r="G748" s="68">
        <v>9</v>
      </c>
      <c r="H748" s="79">
        <v>0.036585365853658534</v>
      </c>
    </row>
    <row r="749">
      <c r="A749" s="68">
        <v>3</v>
      </c>
      <c r="B749" s="66" t="str">
        <v>호평동</v>
      </c>
      <c r="C749" s="66" t="str">
        <v>다세대 매매</v>
      </c>
      <c r="D749" s="66" t="str">
        <v>2026-04</v>
      </c>
      <c r="E749" s="66" t="str">
        <v>비교 반영</v>
      </c>
      <c r="F749" s="66" t="str">
        <v>최근 비교기간</v>
      </c>
      <c r="G749" s="68">
        <v>9</v>
      </c>
      <c r="H749" s="79">
        <v>0.04265402843601896</v>
      </c>
    </row>
    <row r="750">
      <c r="A750" s="68">
        <v>3</v>
      </c>
      <c r="B750" s="66" t="str">
        <v>호평동</v>
      </c>
      <c r="C750" s="66" t="str">
        <v>다세대 매매</v>
      </c>
      <c r="D750" s="66" t="str">
        <v>2026-05</v>
      </c>
      <c r="E750" s="66" t="str">
        <v>비교 반영</v>
      </c>
      <c r="F750" s="66" t="str">
        <v>최근 비교기간</v>
      </c>
      <c r="G750" s="68">
        <v>8</v>
      </c>
      <c r="H750" s="79">
        <v>0.03347280334728033</v>
      </c>
    </row>
    <row r="751">
      <c r="A751" s="68">
        <v>3</v>
      </c>
      <c r="B751" s="66" t="str">
        <v>호평동</v>
      </c>
      <c r="C751" s="66" t="str">
        <v>다세대 매매</v>
      </c>
      <c r="D751" s="66" t="str">
        <v>2026-06</v>
      </c>
      <c r="E751" s="66" t="str">
        <v>비교 반영</v>
      </c>
      <c r="F751" s="66" t="str">
        <v>최근 비교기간</v>
      </c>
      <c r="G751" s="68">
        <v>11</v>
      </c>
      <c r="H751" s="79">
        <v>0.0502283105022831</v>
      </c>
    </row>
    <row r="752">
      <c r="A752" s="72">
        <v>3</v>
      </c>
      <c r="B752" s="72" t="str">
        <v>호평동</v>
      </c>
      <c r="C752" s="72" t="str">
        <v>다세대 매매</v>
      </c>
      <c r="D752" s="72" t="str">
        <v>2026-07</v>
      </c>
      <c r="E752" s="72" t="str">
        <v>집계 중</v>
      </c>
      <c r="F752" s="72" t="str">
        <v>집계 중 월</v>
      </c>
      <c r="G752" s="74">
        <v>7</v>
      </c>
      <c r="H752" s="85">
        <v>0.028112449799196786</v>
      </c>
    </row>
    <row r="753">
      <c r="A753" s="68">
        <v>3</v>
      </c>
      <c r="B753" s="66" t="str">
        <v>호평동</v>
      </c>
      <c r="C753" s="66" t="str">
        <v>상가</v>
      </c>
      <c r="D753" s="66" t="str">
        <v>2025-08</v>
      </c>
      <c r="E753" s="66" t="str">
        <v>비교 반영</v>
      </c>
      <c r="F753" s="66" t="str">
        <v>그 외 비교 반영월</v>
      </c>
      <c r="G753" s="68">
        <v>2</v>
      </c>
      <c r="H753" s="79">
        <v>0.006872852233676976</v>
      </c>
    </row>
    <row r="754">
      <c r="A754" s="68">
        <v>3</v>
      </c>
      <c r="B754" s="66" t="str">
        <v>호평동</v>
      </c>
      <c r="C754" s="66" t="str">
        <v>상가</v>
      </c>
      <c r="D754" s="66" t="str">
        <v>2025-09</v>
      </c>
      <c r="E754" s="66" t="str">
        <v>비교 반영</v>
      </c>
      <c r="F754" s="66" t="str">
        <v>그 외 비교 반영월</v>
      </c>
      <c r="G754" s="68">
        <v>2</v>
      </c>
      <c r="H754" s="79">
        <v>0.007042253521126761</v>
      </c>
    </row>
    <row r="755">
      <c r="A755" s="68">
        <v>3</v>
      </c>
      <c r="B755" s="66" t="str">
        <v>호평동</v>
      </c>
      <c r="C755" s="66" t="str">
        <v>상가</v>
      </c>
      <c r="D755" s="66" t="str">
        <v>2025-10</v>
      </c>
      <c r="E755" s="66" t="str">
        <v>비교 반영</v>
      </c>
      <c r="F755" s="66" t="str">
        <v>그 외 비교 반영월</v>
      </c>
      <c r="G755" s="68">
        <v>3</v>
      </c>
      <c r="H755" s="79">
        <v>0.010830324909747292</v>
      </c>
    </row>
    <row r="756">
      <c r="A756" s="68">
        <v>3</v>
      </c>
      <c r="B756" s="66" t="str">
        <v>호평동</v>
      </c>
      <c r="C756" s="66" t="str">
        <v>상가</v>
      </c>
      <c r="D756" s="66" t="str">
        <v>2025-11</v>
      </c>
      <c r="E756" s="66" t="str">
        <v>비교 반영</v>
      </c>
      <c r="F756" s="66" t="str">
        <v>그 외 비교 반영월</v>
      </c>
      <c r="G756" s="68">
        <v>3</v>
      </c>
      <c r="H756" s="79">
        <v>0.01293103448275862</v>
      </c>
    </row>
    <row r="757">
      <c r="A757" s="68">
        <v>3</v>
      </c>
      <c r="B757" s="66" t="str">
        <v>호평동</v>
      </c>
      <c r="C757" s="66" t="str">
        <v>상가</v>
      </c>
      <c r="D757" s="66" t="str">
        <v>2025-12</v>
      </c>
      <c r="E757" s="66" t="str">
        <v>비교 반영</v>
      </c>
      <c r="F757" s="66" t="str">
        <v>그 외 비교 반영월</v>
      </c>
      <c r="G757" s="68">
        <v>0</v>
      </c>
      <c r="H757" s="79">
        <v>0</v>
      </c>
    </row>
    <row r="758">
      <c r="A758" s="68">
        <v>3</v>
      </c>
      <c r="B758" s="66" t="str">
        <v>호평동</v>
      </c>
      <c r="C758" s="66" t="str">
        <v>상가</v>
      </c>
      <c r="D758" s="66" t="str">
        <v>2026-01</v>
      </c>
      <c r="E758" s="66" t="str">
        <v>비교 반영</v>
      </c>
      <c r="F758" s="66" t="str">
        <v>직전 비교기간</v>
      </c>
      <c r="G758" s="68">
        <v>2</v>
      </c>
      <c r="H758" s="79">
        <v>0.008333333333333333</v>
      </c>
    </row>
    <row r="759">
      <c r="A759" s="68">
        <v>3</v>
      </c>
      <c r="B759" s="66" t="str">
        <v>호평동</v>
      </c>
      <c r="C759" s="66" t="str">
        <v>상가</v>
      </c>
      <c r="D759" s="66" t="str">
        <v>2026-02</v>
      </c>
      <c r="E759" s="66" t="str">
        <v>비교 반영</v>
      </c>
      <c r="F759" s="66" t="str">
        <v>직전 비교기간</v>
      </c>
      <c r="G759" s="68">
        <v>0</v>
      </c>
      <c r="H759" s="79">
        <v>0</v>
      </c>
    </row>
    <row r="760">
      <c r="A760" s="68">
        <v>3</v>
      </c>
      <c r="B760" s="66" t="str">
        <v>호평동</v>
      </c>
      <c r="C760" s="66" t="str">
        <v>상가</v>
      </c>
      <c r="D760" s="66" t="str">
        <v>2026-03</v>
      </c>
      <c r="E760" s="66" t="str">
        <v>비교 반영</v>
      </c>
      <c r="F760" s="66" t="str">
        <v>직전 비교기간</v>
      </c>
      <c r="G760" s="68">
        <v>0</v>
      </c>
      <c r="H760" s="79">
        <v>0</v>
      </c>
    </row>
    <row r="761">
      <c r="A761" s="68">
        <v>3</v>
      </c>
      <c r="B761" s="66" t="str">
        <v>호평동</v>
      </c>
      <c r="C761" s="66" t="str">
        <v>상가</v>
      </c>
      <c r="D761" s="66" t="str">
        <v>2026-04</v>
      </c>
      <c r="E761" s="66" t="str">
        <v>비교 반영</v>
      </c>
      <c r="F761" s="66" t="str">
        <v>최근 비교기간</v>
      </c>
      <c r="G761" s="68">
        <v>3</v>
      </c>
      <c r="H761" s="79">
        <v>0.014218009478672985</v>
      </c>
    </row>
    <row r="762">
      <c r="A762" s="68">
        <v>3</v>
      </c>
      <c r="B762" s="66" t="str">
        <v>호평동</v>
      </c>
      <c r="C762" s="66" t="str">
        <v>상가</v>
      </c>
      <c r="D762" s="66" t="str">
        <v>2026-05</v>
      </c>
      <c r="E762" s="66" t="str">
        <v>비교 반영</v>
      </c>
      <c r="F762" s="66" t="str">
        <v>최근 비교기간</v>
      </c>
      <c r="G762" s="68">
        <v>1</v>
      </c>
      <c r="H762" s="79">
        <v>0.0041841004184100415</v>
      </c>
    </row>
    <row r="763">
      <c r="A763" s="68">
        <v>3</v>
      </c>
      <c r="B763" s="66" t="str">
        <v>호평동</v>
      </c>
      <c r="C763" s="66" t="str">
        <v>상가</v>
      </c>
      <c r="D763" s="66" t="str">
        <v>2026-06</v>
      </c>
      <c r="E763" s="66" t="str">
        <v>비교 반영</v>
      </c>
      <c r="F763" s="66" t="str">
        <v>최근 비교기간</v>
      </c>
      <c r="G763" s="68">
        <v>1</v>
      </c>
      <c r="H763" s="79">
        <v>0.0045662100456621</v>
      </c>
    </row>
    <row r="764">
      <c r="A764" s="72">
        <v>3</v>
      </c>
      <c r="B764" s="72" t="str">
        <v>호평동</v>
      </c>
      <c r="C764" s="72" t="str">
        <v>상가</v>
      </c>
      <c r="D764" s="72" t="str">
        <v>2026-07</v>
      </c>
      <c r="E764" s="72" t="str">
        <v>집계 중</v>
      </c>
      <c r="F764" s="72" t="str">
        <v>집계 중 월</v>
      </c>
      <c r="G764" s="74">
        <v>0</v>
      </c>
      <c r="H764" s="85">
        <v>0</v>
      </c>
    </row>
    <row r="765">
      <c r="A765" s="68">
        <v>3</v>
      </c>
      <c r="B765" s="66" t="str">
        <v>호평동</v>
      </c>
      <c r="C765" s="66" t="str">
        <v>토지</v>
      </c>
      <c r="D765" s="66" t="str">
        <v>2025-08</v>
      </c>
      <c r="E765" s="66" t="str">
        <v>비교 반영</v>
      </c>
      <c r="F765" s="66" t="str">
        <v>그 외 비교 반영월</v>
      </c>
      <c r="G765" s="68">
        <v>2</v>
      </c>
      <c r="H765" s="79">
        <v>0.006872852233676976</v>
      </c>
    </row>
    <row r="766">
      <c r="A766" s="68">
        <v>3</v>
      </c>
      <c r="B766" s="66" t="str">
        <v>호평동</v>
      </c>
      <c r="C766" s="66" t="str">
        <v>토지</v>
      </c>
      <c r="D766" s="66" t="str">
        <v>2025-09</v>
      </c>
      <c r="E766" s="66" t="str">
        <v>비교 반영</v>
      </c>
      <c r="F766" s="66" t="str">
        <v>그 외 비교 반영월</v>
      </c>
      <c r="G766" s="68">
        <v>0</v>
      </c>
      <c r="H766" s="79">
        <v>0</v>
      </c>
    </row>
    <row r="767">
      <c r="A767" s="68">
        <v>3</v>
      </c>
      <c r="B767" s="66" t="str">
        <v>호평동</v>
      </c>
      <c r="C767" s="66" t="str">
        <v>토지</v>
      </c>
      <c r="D767" s="66" t="str">
        <v>2025-10</v>
      </c>
      <c r="E767" s="66" t="str">
        <v>비교 반영</v>
      </c>
      <c r="F767" s="66" t="str">
        <v>그 외 비교 반영월</v>
      </c>
      <c r="G767" s="68">
        <v>1</v>
      </c>
      <c r="H767" s="79">
        <v>0.0036101083032490976</v>
      </c>
    </row>
    <row r="768">
      <c r="A768" s="68">
        <v>3</v>
      </c>
      <c r="B768" s="66" t="str">
        <v>호평동</v>
      </c>
      <c r="C768" s="66" t="str">
        <v>토지</v>
      </c>
      <c r="D768" s="66" t="str">
        <v>2025-11</v>
      </c>
      <c r="E768" s="66" t="str">
        <v>비교 반영</v>
      </c>
      <c r="F768" s="66" t="str">
        <v>그 외 비교 반영월</v>
      </c>
      <c r="G768" s="68">
        <v>2</v>
      </c>
      <c r="H768" s="79">
        <v>0.008620689655172414</v>
      </c>
    </row>
    <row r="769">
      <c r="A769" s="68">
        <v>3</v>
      </c>
      <c r="B769" s="66" t="str">
        <v>호평동</v>
      </c>
      <c r="C769" s="66" t="str">
        <v>토지</v>
      </c>
      <c r="D769" s="66" t="str">
        <v>2025-12</v>
      </c>
      <c r="E769" s="66" t="str">
        <v>비교 반영</v>
      </c>
      <c r="F769" s="66" t="str">
        <v>그 외 비교 반영월</v>
      </c>
      <c r="G769" s="68">
        <v>4</v>
      </c>
      <c r="H769" s="79">
        <v>0.016</v>
      </c>
    </row>
    <row r="770">
      <c r="A770" s="68">
        <v>3</v>
      </c>
      <c r="B770" s="66" t="str">
        <v>호평동</v>
      </c>
      <c r="C770" s="66" t="str">
        <v>토지</v>
      </c>
      <c r="D770" s="66" t="str">
        <v>2026-01</v>
      </c>
      <c r="E770" s="66" t="str">
        <v>비교 반영</v>
      </c>
      <c r="F770" s="66" t="str">
        <v>직전 비교기간</v>
      </c>
      <c r="G770" s="68">
        <v>5</v>
      </c>
      <c r="H770" s="79">
        <v>0.020833333333333332</v>
      </c>
    </row>
    <row r="771">
      <c r="A771" s="68">
        <v>3</v>
      </c>
      <c r="B771" s="66" t="str">
        <v>호평동</v>
      </c>
      <c r="C771" s="66" t="str">
        <v>토지</v>
      </c>
      <c r="D771" s="66" t="str">
        <v>2026-02</v>
      </c>
      <c r="E771" s="66" t="str">
        <v>비교 반영</v>
      </c>
      <c r="F771" s="66" t="str">
        <v>직전 비교기간</v>
      </c>
      <c r="G771" s="68">
        <v>9</v>
      </c>
      <c r="H771" s="79">
        <v>0.04128440366972477</v>
      </c>
    </row>
    <row r="772">
      <c r="A772" s="68">
        <v>3</v>
      </c>
      <c r="B772" s="66" t="str">
        <v>호평동</v>
      </c>
      <c r="C772" s="66" t="str">
        <v>토지</v>
      </c>
      <c r="D772" s="66" t="str">
        <v>2026-03</v>
      </c>
      <c r="E772" s="66" t="str">
        <v>비교 반영</v>
      </c>
      <c r="F772" s="66" t="str">
        <v>직전 비교기간</v>
      </c>
      <c r="G772" s="68">
        <v>7</v>
      </c>
      <c r="H772" s="79">
        <v>0.028455284552845527</v>
      </c>
    </row>
    <row r="773">
      <c r="A773" s="68">
        <v>3</v>
      </c>
      <c r="B773" s="66" t="str">
        <v>호평동</v>
      </c>
      <c r="C773" s="66" t="str">
        <v>토지</v>
      </c>
      <c r="D773" s="66" t="str">
        <v>2026-04</v>
      </c>
      <c r="E773" s="66" t="str">
        <v>비교 반영</v>
      </c>
      <c r="F773" s="66" t="str">
        <v>최근 비교기간</v>
      </c>
      <c r="G773" s="68">
        <v>4</v>
      </c>
      <c r="H773" s="79">
        <v>0.018957345971563982</v>
      </c>
    </row>
    <row r="774">
      <c r="A774" s="68">
        <v>3</v>
      </c>
      <c r="B774" s="66" t="str">
        <v>호평동</v>
      </c>
      <c r="C774" s="66" t="str">
        <v>토지</v>
      </c>
      <c r="D774" s="66" t="str">
        <v>2026-05</v>
      </c>
      <c r="E774" s="66" t="str">
        <v>비교 반영</v>
      </c>
      <c r="F774" s="66" t="str">
        <v>최근 비교기간</v>
      </c>
      <c r="G774" s="68">
        <v>0</v>
      </c>
      <c r="H774" s="79">
        <v>0</v>
      </c>
    </row>
    <row r="775">
      <c r="A775" s="68">
        <v>3</v>
      </c>
      <c r="B775" s="66" t="str">
        <v>호평동</v>
      </c>
      <c r="C775" s="66" t="str">
        <v>토지</v>
      </c>
      <c r="D775" s="66" t="str">
        <v>2026-06</v>
      </c>
      <c r="E775" s="66" t="str">
        <v>비교 반영</v>
      </c>
      <c r="F775" s="66" t="str">
        <v>최근 비교기간</v>
      </c>
      <c r="G775" s="68">
        <v>0</v>
      </c>
      <c r="H775" s="79">
        <v>0</v>
      </c>
    </row>
    <row r="776">
      <c r="A776" s="72">
        <v>3</v>
      </c>
      <c r="B776" s="72" t="str">
        <v>호평동</v>
      </c>
      <c r="C776" s="72" t="str">
        <v>토지</v>
      </c>
      <c r="D776" s="72" t="str">
        <v>2026-07</v>
      </c>
      <c r="E776" s="72" t="str">
        <v>집계 중</v>
      </c>
      <c r="F776" s="72" t="str">
        <v>집계 중 월</v>
      </c>
      <c r="G776" s="74">
        <v>2</v>
      </c>
      <c r="H776" s="85">
        <v>0.008032128514056224</v>
      </c>
    </row>
    <row r="777">
      <c r="A777" s="68">
        <v>3</v>
      </c>
      <c r="B777" s="66" t="str">
        <v>호평동</v>
      </c>
      <c r="C777" s="66" t="str">
        <v>오피스텔 전월세</v>
      </c>
      <c r="D777" s="66" t="str">
        <v>2025-08</v>
      </c>
      <c r="E777" s="66" t="str">
        <v>비교 반영</v>
      </c>
      <c r="F777" s="66" t="str">
        <v>그 외 비교 반영월</v>
      </c>
      <c r="G777" s="68">
        <v>0</v>
      </c>
      <c r="H777" s="79">
        <v>0</v>
      </c>
    </row>
    <row r="778">
      <c r="A778" s="68">
        <v>3</v>
      </c>
      <c r="B778" s="66" t="str">
        <v>호평동</v>
      </c>
      <c r="C778" s="66" t="str">
        <v>오피스텔 전월세</v>
      </c>
      <c r="D778" s="66" t="str">
        <v>2025-09</v>
      </c>
      <c r="E778" s="66" t="str">
        <v>비교 반영</v>
      </c>
      <c r="F778" s="66" t="str">
        <v>그 외 비교 반영월</v>
      </c>
      <c r="G778" s="68">
        <v>1</v>
      </c>
      <c r="H778" s="79">
        <v>0.0035211267605633804</v>
      </c>
    </row>
    <row r="779">
      <c r="A779" s="68">
        <v>3</v>
      </c>
      <c r="B779" s="66" t="str">
        <v>호평동</v>
      </c>
      <c r="C779" s="66" t="str">
        <v>오피스텔 전월세</v>
      </c>
      <c r="D779" s="66" t="str">
        <v>2025-10</v>
      </c>
      <c r="E779" s="66" t="str">
        <v>비교 반영</v>
      </c>
      <c r="F779" s="66" t="str">
        <v>그 외 비교 반영월</v>
      </c>
      <c r="G779" s="68">
        <v>0</v>
      </c>
      <c r="H779" s="79">
        <v>0</v>
      </c>
    </row>
    <row r="780">
      <c r="A780" s="68">
        <v>3</v>
      </c>
      <c r="B780" s="66" t="str">
        <v>호평동</v>
      </c>
      <c r="C780" s="66" t="str">
        <v>오피스텔 전월세</v>
      </c>
      <c r="D780" s="66" t="str">
        <v>2025-11</v>
      </c>
      <c r="E780" s="66" t="str">
        <v>비교 반영</v>
      </c>
      <c r="F780" s="66" t="str">
        <v>그 외 비교 반영월</v>
      </c>
      <c r="G780" s="68">
        <v>1</v>
      </c>
      <c r="H780" s="79">
        <v>0.004310344827586207</v>
      </c>
    </row>
    <row r="781">
      <c r="A781" s="68">
        <v>3</v>
      </c>
      <c r="B781" s="66" t="str">
        <v>호평동</v>
      </c>
      <c r="C781" s="66" t="str">
        <v>오피스텔 전월세</v>
      </c>
      <c r="D781" s="66" t="str">
        <v>2025-12</v>
      </c>
      <c r="E781" s="66" t="str">
        <v>비교 반영</v>
      </c>
      <c r="F781" s="66" t="str">
        <v>그 외 비교 반영월</v>
      </c>
      <c r="G781" s="68">
        <v>0</v>
      </c>
      <c r="H781" s="79">
        <v>0</v>
      </c>
    </row>
    <row r="782">
      <c r="A782" s="68">
        <v>3</v>
      </c>
      <c r="B782" s="66" t="str">
        <v>호평동</v>
      </c>
      <c r="C782" s="66" t="str">
        <v>오피스텔 전월세</v>
      </c>
      <c r="D782" s="66" t="str">
        <v>2026-01</v>
      </c>
      <c r="E782" s="66" t="str">
        <v>비교 반영</v>
      </c>
      <c r="F782" s="66" t="str">
        <v>직전 비교기간</v>
      </c>
      <c r="G782" s="68">
        <v>0</v>
      </c>
      <c r="H782" s="79">
        <v>0</v>
      </c>
    </row>
    <row r="783">
      <c r="A783" s="68">
        <v>3</v>
      </c>
      <c r="B783" s="66" t="str">
        <v>호평동</v>
      </c>
      <c r="C783" s="66" t="str">
        <v>오피스텔 전월세</v>
      </c>
      <c r="D783" s="66" t="str">
        <v>2026-02</v>
      </c>
      <c r="E783" s="66" t="str">
        <v>비교 반영</v>
      </c>
      <c r="F783" s="66" t="str">
        <v>직전 비교기간</v>
      </c>
      <c r="G783" s="68">
        <v>0</v>
      </c>
      <c r="H783" s="79">
        <v>0</v>
      </c>
    </row>
    <row r="784">
      <c r="A784" s="68">
        <v>3</v>
      </c>
      <c r="B784" s="66" t="str">
        <v>호평동</v>
      </c>
      <c r="C784" s="66" t="str">
        <v>오피스텔 전월세</v>
      </c>
      <c r="D784" s="66" t="str">
        <v>2026-03</v>
      </c>
      <c r="E784" s="66" t="str">
        <v>비교 반영</v>
      </c>
      <c r="F784" s="66" t="str">
        <v>직전 비교기간</v>
      </c>
      <c r="G784" s="68">
        <v>0</v>
      </c>
      <c r="H784" s="79">
        <v>0</v>
      </c>
    </row>
    <row r="785">
      <c r="A785" s="68">
        <v>3</v>
      </c>
      <c r="B785" s="66" t="str">
        <v>호평동</v>
      </c>
      <c r="C785" s="66" t="str">
        <v>오피스텔 전월세</v>
      </c>
      <c r="D785" s="66" t="str">
        <v>2026-04</v>
      </c>
      <c r="E785" s="66" t="str">
        <v>비교 반영</v>
      </c>
      <c r="F785" s="66" t="str">
        <v>최근 비교기간</v>
      </c>
      <c r="G785" s="68">
        <v>0</v>
      </c>
      <c r="H785" s="79">
        <v>0</v>
      </c>
    </row>
    <row r="786">
      <c r="A786" s="68">
        <v>3</v>
      </c>
      <c r="B786" s="66" t="str">
        <v>호평동</v>
      </c>
      <c r="C786" s="66" t="str">
        <v>오피스텔 전월세</v>
      </c>
      <c r="D786" s="66" t="str">
        <v>2026-05</v>
      </c>
      <c r="E786" s="66" t="str">
        <v>비교 반영</v>
      </c>
      <c r="F786" s="66" t="str">
        <v>최근 비교기간</v>
      </c>
      <c r="G786" s="68">
        <v>0</v>
      </c>
      <c r="H786" s="79">
        <v>0</v>
      </c>
    </row>
    <row r="787">
      <c r="A787" s="68">
        <v>3</v>
      </c>
      <c r="B787" s="66" t="str">
        <v>호평동</v>
      </c>
      <c r="C787" s="66" t="str">
        <v>오피스텔 전월세</v>
      </c>
      <c r="D787" s="66" t="str">
        <v>2026-06</v>
      </c>
      <c r="E787" s="66" t="str">
        <v>비교 반영</v>
      </c>
      <c r="F787" s="66" t="str">
        <v>최근 비교기간</v>
      </c>
      <c r="G787" s="68">
        <v>0</v>
      </c>
      <c r="H787" s="79">
        <v>0</v>
      </c>
    </row>
    <row r="788">
      <c r="A788" s="72">
        <v>3</v>
      </c>
      <c r="B788" s="72" t="str">
        <v>호평동</v>
      </c>
      <c r="C788" s="72" t="str">
        <v>오피스텔 전월세</v>
      </c>
      <c r="D788" s="72" t="str">
        <v>2026-07</v>
      </c>
      <c r="E788" s="72" t="str">
        <v>집계 중</v>
      </c>
      <c r="F788" s="72" t="str">
        <v>집계 중 월</v>
      </c>
      <c r="G788" s="74">
        <v>0</v>
      </c>
      <c r="H788" s="85">
        <v>0</v>
      </c>
    </row>
    <row r="789">
      <c r="A789" s="68">
        <v>3</v>
      </c>
      <c r="B789" s="66" t="str">
        <v>호평동</v>
      </c>
      <c r="C789" s="66" t="str">
        <v>다가구 매매</v>
      </c>
      <c r="D789" s="66" t="str">
        <v>2025-08</v>
      </c>
      <c r="E789" s="66" t="str">
        <v>비교 반영</v>
      </c>
      <c r="F789" s="66" t="str">
        <v>그 외 비교 반영월</v>
      </c>
      <c r="G789" s="68">
        <v>0</v>
      </c>
      <c r="H789" s="79">
        <v>0</v>
      </c>
    </row>
    <row r="790">
      <c r="A790" s="68">
        <v>3</v>
      </c>
      <c r="B790" s="66" t="str">
        <v>호평동</v>
      </c>
      <c r="C790" s="66" t="str">
        <v>다가구 매매</v>
      </c>
      <c r="D790" s="66" t="str">
        <v>2025-09</v>
      </c>
      <c r="E790" s="66" t="str">
        <v>비교 반영</v>
      </c>
      <c r="F790" s="66" t="str">
        <v>그 외 비교 반영월</v>
      </c>
      <c r="G790" s="68">
        <v>0</v>
      </c>
      <c r="H790" s="79">
        <v>0</v>
      </c>
    </row>
    <row r="791">
      <c r="A791" s="68">
        <v>3</v>
      </c>
      <c r="B791" s="66" t="str">
        <v>호평동</v>
      </c>
      <c r="C791" s="66" t="str">
        <v>다가구 매매</v>
      </c>
      <c r="D791" s="66" t="str">
        <v>2025-10</v>
      </c>
      <c r="E791" s="66" t="str">
        <v>비교 반영</v>
      </c>
      <c r="F791" s="66" t="str">
        <v>그 외 비교 반영월</v>
      </c>
      <c r="G791" s="68">
        <v>0</v>
      </c>
      <c r="H791" s="79">
        <v>0</v>
      </c>
    </row>
    <row r="792">
      <c r="A792" s="68">
        <v>3</v>
      </c>
      <c r="B792" s="66" t="str">
        <v>호평동</v>
      </c>
      <c r="C792" s="66" t="str">
        <v>다가구 매매</v>
      </c>
      <c r="D792" s="66" t="str">
        <v>2025-11</v>
      </c>
      <c r="E792" s="66" t="str">
        <v>비교 반영</v>
      </c>
      <c r="F792" s="66" t="str">
        <v>그 외 비교 반영월</v>
      </c>
      <c r="G792" s="68">
        <v>1</v>
      </c>
      <c r="H792" s="79">
        <v>0.004310344827586207</v>
      </c>
    </row>
    <row r="793">
      <c r="A793" s="68">
        <v>3</v>
      </c>
      <c r="B793" s="66" t="str">
        <v>호평동</v>
      </c>
      <c r="C793" s="66" t="str">
        <v>다가구 매매</v>
      </c>
      <c r="D793" s="66" t="str">
        <v>2025-12</v>
      </c>
      <c r="E793" s="66" t="str">
        <v>비교 반영</v>
      </c>
      <c r="F793" s="66" t="str">
        <v>그 외 비교 반영월</v>
      </c>
      <c r="G793" s="68">
        <v>1</v>
      </c>
      <c r="H793" s="79">
        <v>0.004</v>
      </c>
    </row>
    <row r="794">
      <c r="A794" s="68">
        <v>3</v>
      </c>
      <c r="B794" s="66" t="str">
        <v>호평동</v>
      </c>
      <c r="C794" s="66" t="str">
        <v>다가구 매매</v>
      </c>
      <c r="D794" s="66" t="str">
        <v>2026-01</v>
      </c>
      <c r="E794" s="66" t="str">
        <v>비교 반영</v>
      </c>
      <c r="F794" s="66" t="str">
        <v>직전 비교기간</v>
      </c>
      <c r="G794" s="68">
        <v>0</v>
      </c>
      <c r="H794" s="79">
        <v>0</v>
      </c>
    </row>
    <row r="795">
      <c r="A795" s="68">
        <v>3</v>
      </c>
      <c r="B795" s="66" t="str">
        <v>호평동</v>
      </c>
      <c r="C795" s="66" t="str">
        <v>다가구 매매</v>
      </c>
      <c r="D795" s="66" t="str">
        <v>2026-02</v>
      </c>
      <c r="E795" s="66" t="str">
        <v>비교 반영</v>
      </c>
      <c r="F795" s="66" t="str">
        <v>직전 비교기간</v>
      </c>
      <c r="G795" s="68">
        <v>0</v>
      </c>
      <c r="H795" s="79">
        <v>0</v>
      </c>
    </row>
    <row r="796">
      <c r="A796" s="68">
        <v>3</v>
      </c>
      <c r="B796" s="66" t="str">
        <v>호평동</v>
      </c>
      <c r="C796" s="66" t="str">
        <v>다가구 매매</v>
      </c>
      <c r="D796" s="66" t="str">
        <v>2026-03</v>
      </c>
      <c r="E796" s="66" t="str">
        <v>비교 반영</v>
      </c>
      <c r="F796" s="66" t="str">
        <v>직전 비교기간</v>
      </c>
      <c r="G796" s="68">
        <v>0</v>
      </c>
      <c r="H796" s="79">
        <v>0</v>
      </c>
    </row>
    <row r="797">
      <c r="A797" s="68">
        <v>3</v>
      </c>
      <c r="B797" s="66" t="str">
        <v>호평동</v>
      </c>
      <c r="C797" s="66" t="str">
        <v>다가구 매매</v>
      </c>
      <c r="D797" s="66" t="str">
        <v>2026-04</v>
      </c>
      <c r="E797" s="66" t="str">
        <v>비교 반영</v>
      </c>
      <c r="F797" s="66" t="str">
        <v>최근 비교기간</v>
      </c>
      <c r="G797" s="68">
        <v>0</v>
      </c>
      <c r="H797" s="79">
        <v>0</v>
      </c>
    </row>
    <row r="798">
      <c r="A798" s="68">
        <v>3</v>
      </c>
      <c r="B798" s="66" t="str">
        <v>호평동</v>
      </c>
      <c r="C798" s="66" t="str">
        <v>다가구 매매</v>
      </c>
      <c r="D798" s="66" t="str">
        <v>2026-05</v>
      </c>
      <c r="E798" s="66" t="str">
        <v>비교 반영</v>
      </c>
      <c r="F798" s="66" t="str">
        <v>최근 비교기간</v>
      </c>
      <c r="G798" s="68">
        <v>0</v>
      </c>
      <c r="H798" s="79">
        <v>0</v>
      </c>
    </row>
    <row r="799">
      <c r="A799" s="68">
        <v>3</v>
      </c>
      <c r="B799" s="66" t="str">
        <v>호평동</v>
      </c>
      <c r="C799" s="66" t="str">
        <v>다가구 매매</v>
      </c>
      <c r="D799" s="66" t="str">
        <v>2026-06</v>
      </c>
      <c r="E799" s="66" t="str">
        <v>비교 반영</v>
      </c>
      <c r="F799" s="66" t="str">
        <v>최근 비교기간</v>
      </c>
      <c r="G799" s="68">
        <v>0</v>
      </c>
      <c r="H799" s="79">
        <v>0</v>
      </c>
    </row>
    <row r="800">
      <c r="A800" s="72">
        <v>3</v>
      </c>
      <c r="B800" s="72" t="str">
        <v>호평동</v>
      </c>
      <c r="C800" s="72" t="str">
        <v>다가구 매매</v>
      </c>
      <c r="D800" s="72" t="str">
        <v>2026-07</v>
      </c>
      <c r="E800" s="72" t="str">
        <v>집계 중</v>
      </c>
      <c r="F800" s="72" t="str">
        <v>집계 중 월</v>
      </c>
      <c r="G800" s="74">
        <v>0</v>
      </c>
      <c r="H800" s="85">
        <v>0</v>
      </c>
    </row>
    <row r="801">
      <c r="A801" s="68">
        <v>4</v>
      </c>
      <c r="B801" s="66" t="str">
        <v>평내동</v>
      </c>
      <c r="C801" s="66" t="str">
        <v>아파트 전월세</v>
      </c>
      <c r="D801" s="66" t="str">
        <v>2025-08</v>
      </c>
      <c r="E801" s="66" t="str">
        <v>비교 반영</v>
      </c>
      <c r="F801" s="66" t="str">
        <v>그 외 비교 반영월</v>
      </c>
      <c r="G801" s="68">
        <v>51</v>
      </c>
      <c r="H801" s="79">
        <v>0.49514563106796117</v>
      </c>
    </row>
    <row r="802">
      <c r="A802" s="68">
        <v>4</v>
      </c>
      <c r="B802" s="66" t="str">
        <v>평내동</v>
      </c>
      <c r="C802" s="66" t="str">
        <v>아파트 전월세</v>
      </c>
      <c r="D802" s="66" t="str">
        <v>2025-09</v>
      </c>
      <c r="E802" s="66" t="str">
        <v>비교 반영</v>
      </c>
      <c r="F802" s="66" t="str">
        <v>그 외 비교 반영월</v>
      </c>
      <c r="G802" s="68">
        <v>50</v>
      </c>
      <c r="H802" s="79">
        <v>0.43478260869565216</v>
      </c>
    </row>
    <row r="803">
      <c r="A803" s="68">
        <v>4</v>
      </c>
      <c r="B803" s="66" t="str">
        <v>평내동</v>
      </c>
      <c r="C803" s="66" t="str">
        <v>아파트 전월세</v>
      </c>
      <c r="D803" s="66" t="str">
        <v>2025-10</v>
      </c>
      <c r="E803" s="66" t="str">
        <v>비교 반영</v>
      </c>
      <c r="F803" s="66" t="str">
        <v>그 외 비교 반영월</v>
      </c>
      <c r="G803" s="68">
        <v>58</v>
      </c>
      <c r="H803" s="79">
        <v>0.38666666666666666</v>
      </c>
    </row>
    <row r="804">
      <c r="A804" s="68">
        <v>4</v>
      </c>
      <c r="B804" s="66" t="str">
        <v>평내동</v>
      </c>
      <c r="C804" s="66" t="str">
        <v>아파트 전월세</v>
      </c>
      <c r="D804" s="66" t="str">
        <v>2025-11</v>
      </c>
      <c r="E804" s="66" t="str">
        <v>비교 반영</v>
      </c>
      <c r="F804" s="66" t="str">
        <v>그 외 비교 반영월</v>
      </c>
      <c r="G804" s="68">
        <v>64</v>
      </c>
      <c r="H804" s="79">
        <v>0.43243243243243246</v>
      </c>
    </row>
    <row r="805">
      <c r="A805" s="68">
        <v>4</v>
      </c>
      <c r="B805" s="66" t="str">
        <v>평내동</v>
      </c>
      <c r="C805" s="66" t="str">
        <v>아파트 전월세</v>
      </c>
      <c r="D805" s="66" t="str">
        <v>2025-12</v>
      </c>
      <c r="E805" s="66" t="str">
        <v>비교 반영</v>
      </c>
      <c r="F805" s="66" t="str">
        <v>그 외 비교 반영월</v>
      </c>
      <c r="G805" s="68">
        <v>61</v>
      </c>
      <c r="H805" s="79">
        <v>0.4066666666666667</v>
      </c>
    </row>
    <row r="806">
      <c r="A806" s="68">
        <v>4</v>
      </c>
      <c r="B806" s="66" t="str">
        <v>평내동</v>
      </c>
      <c r="C806" s="66" t="str">
        <v>아파트 전월세</v>
      </c>
      <c r="D806" s="66" t="str">
        <v>2026-01</v>
      </c>
      <c r="E806" s="66" t="str">
        <v>비교 반영</v>
      </c>
      <c r="F806" s="66" t="str">
        <v>직전 비교기간</v>
      </c>
      <c r="G806" s="68">
        <v>59</v>
      </c>
      <c r="H806" s="79">
        <v>0.38562091503267976</v>
      </c>
    </row>
    <row r="807">
      <c r="A807" s="68">
        <v>4</v>
      </c>
      <c r="B807" s="66" t="str">
        <v>평내동</v>
      </c>
      <c r="C807" s="66" t="str">
        <v>아파트 전월세</v>
      </c>
      <c r="D807" s="66" t="str">
        <v>2026-02</v>
      </c>
      <c r="E807" s="66" t="str">
        <v>비교 반영</v>
      </c>
      <c r="F807" s="66" t="str">
        <v>직전 비교기간</v>
      </c>
      <c r="G807" s="68">
        <v>44</v>
      </c>
      <c r="H807" s="79">
        <v>0.3308270676691729</v>
      </c>
    </row>
    <row r="808">
      <c r="A808" s="68">
        <v>4</v>
      </c>
      <c r="B808" s="66" t="str">
        <v>평내동</v>
      </c>
      <c r="C808" s="66" t="str">
        <v>아파트 전월세</v>
      </c>
      <c r="D808" s="66" t="str">
        <v>2026-03</v>
      </c>
      <c r="E808" s="66" t="str">
        <v>비교 반영</v>
      </c>
      <c r="F808" s="66" t="str">
        <v>직전 비교기간</v>
      </c>
      <c r="G808" s="68">
        <v>79</v>
      </c>
      <c r="H808" s="79">
        <v>0.49375</v>
      </c>
    </row>
    <row r="809">
      <c r="A809" s="68">
        <v>4</v>
      </c>
      <c r="B809" s="66" t="str">
        <v>평내동</v>
      </c>
      <c r="C809" s="66" t="str">
        <v>아파트 전월세</v>
      </c>
      <c r="D809" s="66" t="str">
        <v>2026-04</v>
      </c>
      <c r="E809" s="66" t="str">
        <v>비교 반영</v>
      </c>
      <c r="F809" s="66" t="str">
        <v>최근 비교기간</v>
      </c>
      <c r="G809" s="68">
        <v>50</v>
      </c>
      <c r="H809" s="79">
        <v>0.3333333333333333</v>
      </c>
    </row>
    <row r="810">
      <c r="A810" s="68">
        <v>4</v>
      </c>
      <c r="B810" s="66" t="str">
        <v>평내동</v>
      </c>
      <c r="C810" s="66" t="str">
        <v>아파트 전월세</v>
      </c>
      <c r="D810" s="66" t="str">
        <v>2026-05</v>
      </c>
      <c r="E810" s="66" t="str">
        <v>비교 반영</v>
      </c>
      <c r="F810" s="66" t="str">
        <v>최근 비교기간</v>
      </c>
      <c r="G810" s="68">
        <v>70</v>
      </c>
      <c r="H810" s="79">
        <v>0.4046242774566474</v>
      </c>
    </row>
    <row r="811">
      <c r="A811" s="68">
        <v>4</v>
      </c>
      <c r="B811" s="66" t="str">
        <v>평내동</v>
      </c>
      <c r="C811" s="66" t="str">
        <v>아파트 전월세</v>
      </c>
      <c r="D811" s="66" t="str">
        <v>2026-06</v>
      </c>
      <c r="E811" s="66" t="str">
        <v>비교 반영</v>
      </c>
      <c r="F811" s="66" t="str">
        <v>최근 비교기간</v>
      </c>
      <c r="G811" s="68">
        <v>102</v>
      </c>
      <c r="H811" s="79">
        <v>0.5151515151515151</v>
      </c>
    </row>
    <row r="812">
      <c r="A812" s="72">
        <v>4</v>
      </c>
      <c r="B812" s="72" t="str">
        <v>평내동</v>
      </c>
      <c r="C812" s="72" t="str">
        <v>아파트 전월세</v>
      </c>
      <c r="D812" s="72" t="str">
        <v>2026-07</v>
      </c>
      <c r="E812" s="72" t="str">
        <v>집계 중</v>
      </c>
      <c r="F812" s="72" t="str">
        <v>집계 중 월</v>
      </c>
      <c r="G812" s="74">
        <v>103</v>
      </c>
      <c r="H812" s="85">
        <v>0.5049019607843137</v>
      </c>
    </row>
    <row r="813">
      <c r="A813" s="68">
        <v>4</v>
      </c>
      <c r="B813" s="66" t="str">
        <v>평내동</v>
      </c>
      <c r="C813" s="66" t="str">
        <v>아파트 매매</v>
      </c>
      <c r="D813" s="66" t="str">
        <v>2025-08</v>
      </c>
      <c r="E813" s="66" t="str">
        <v>비교 반영</v>
      </c>
      <c r="F813" s="66" t="str">
        <v>그 외 비교 반영월</v>
      </c>
      <c r="G813" s="68">
        <v>33</v>
      </c>
      <c r="H813" s="79">
        <v>0.32038834951456313</v>
      </c>
    </row>
    <row r="814">
      <c r="A814" s="68">
        <v>4</v>
      </c>
      <c r="B814" s="66" t="str">
        <v>평내동</v>
      </c>
      <c r="C814" s="66" t="str">
        <v>아파트 매매</v>
      </c>
      <c r="D814" s="66" t="str">
        <v>2025-09</v>
      </c>
      <c r="E814" s="66" t="str">
        <v>비교 반영</v>
      </c>
      <c r="F814" s="66" t="str">
        <v>그 외 비교 반영월</v>
      </c>
      <c r="G814" s="68">
        <v>28</v>
      </c>
      <c r="H814" s="79">
        <v>0.24347826086956523</v>
      </c>
    </row>
    <row r="815">
      <c r="A815" s="68">
        <v>4</v>
      </c>
      <c r="B815" s="66" t="str">
        <v>평내동</v>
      </c>
      <c r="C815" s="66" t="str">
        <v>아파트 매매</v>
      </c>
      <c r="D815" s="66" t="str">
        <v>2025-10</v>
      </c>
      <c r="E815" s="66" t="str">
        <v>비교 반영</v>
      </c>
      <c r="F815" s="66" t="str">
        <v>그 외 비교 반영월</v>
      </c>
      <c r="G815" s="68">
        <v>44</v>
      </c>
      <c r="H815" s="79">
        <v>0.29333333333333333</v>
      </c>
    </row>
    <row r="816">
      <c r="A816" s="68">
        <v>4</v>
      </c>
      <c r="B816" s="66" t="str">
        <v>평내동</v>
      </c>
      <c r="C816" s="66" t="str">
        <v>아파트 매매</v>
      </c>
      <c r="D816" s="66" t="str">
        <v>2025-11</v>
      </c>
      <c r="E816" s="66" t="str">
        <v>비교 반영</v>
      </c>
      <c r="F816" s="66" t="str">
        <v>그 외 비교 반영월</v>
      </c>
      <c r="G816" s="68">
        <v>42</v>
      </c>
      <c r="H816" s="79">
        <v>0.28378378378378377</v>
      </c>
    </row>
    <row r="817">
      <c r="A817" s="68">
        <v>4</v>
      </c>
      <c r="B817" s="66" t="str">
        <v>평내동</v>
      </c>
      <c r="C817" s="66" t="str">
        <v>아파트 매매</v>
      </c>
      <c r="D817" s="66" t="str">
        <v>2025-12</v>
      </c>
      <c r="E817" s="66" t="str">
        <v>비교 반영</v>
      </c>
      <c r="F817" s="66" t="str">
        <v>그 외 비교 반영월</v>
      </c>
      <c r="G817" s="68">
        <v>39</v>
      </c>
      <c r="H817" s="79">
        <v>0.26</v>
      </c>
    </row>
    <row r="818">
      <c r="A818" s="68">
        <v>4</v>
      </c>
      <c r="B818" s="66" t="str">
        <v>평내동</v>
      </c>
      <c r="C818" s="66" t="str">
        <v>아파트 매매</v>
      </c>
      <c r="D818" s="66" t="str">
        <v>2026-01</v>
      </c>
      <c r="E818" s="66" t="str">
        <v>비교 반영</v>
      </c>
      <c r="F818" s="66" t="str">
        <v>직전 비교기간</v>
      </c>
      <c r="G818" s="68">
        <v>56</v>
      </c>
      <c r="H818" s="79">
        <v>0.3660130718954248</v>
      </c>
    </row>
    <row r="819">
      <c r="A819" s="68">
        <v>4</v>
      </c>
      <c r="B819" s="66" t="str">
        <v>평내동</v>
      </c>
      <c r="C819" s="66" t="str">
        <v>아파트 매매</v>
      </c>
      <c r="D819" s="66" t="str">
        <v>2026-02</v>
      </c>
      <c r="E819" s="66" t="str">
        <v>비교 반영</v>
      </c>
      <c r="F819" s="66" t="str">
        <v>직전 비교기간</v>
      </c>
      <c r="G819" s="68">
        <v>50</v>
      </c>
      <c r="H819" s="79">
        <v>0.37593984962406013</v>
      </c>
    </row>
    <row r="820">
      <c r="A820" s="68">
        <v>4</v>
      </c>
      <c r="B820" s="66" t="str">
        <v>평내동</v>
      </c>
      <c r="C820" s="66" t="str">
        <v>아파트 매매</v>
      </c>
      <c r="D820" s="66" t="str">
        <v>2026-03</v>
      </c>
      <c r="E820" s="66" t="str">
        <v>비교 반영</v>
      </c>
      <c r="F820" s="66" t="str">
        <v>직전 비교기간</v>
      </c>
      <c r="G820" s="68">
        <v>52</v>
      </c>
      <c r="H820" s="79">
        <v>0.325</v>
      </c>
    </row>
    <row r="821">
      <c r="A821" s="68">
        <v>4</v>
      </c>
      <c r="B821" s="66" t="str">
        <v>평내동</v>
      </c>
      <c r="C821" s="66" t="str">
        <v>아파트 매매</v>
      </c>
      <c r="D821" s="66" t="str">
        <v>2026-04</v>
      </c>
      <c r="E821" s="66" t="str">
        <v>비교 반영</v>
      </c>
      <c r="F821" s="66" t="str">
        <v>최근 비교기간</v>
      </c>
      <c r="G821" s="68">
        <v>37</v>
      </c>
      <c r="H821" s="79">
        <v>0.24666666666666667</v>
      </c>
    </row>
    <row r="822">
      <c r="A822" s="68">
        <v>4</v>
      </c>
      <c r="B822" s="66" t="str">
        <v>평내동</v>
      </c>
      <c r="C822" s="66" t="str">
        <v>아파트 매매</v>
      </c>
      <c r="D822" s="66" t="str">
        <v>2026-05</v>
      </c>
      <c r="E822" s="66" t="str">
        <v>비교 반영</v>
      </c>
      <c r="F822" s="66" t="str">
        <v>최근 비교기간</v>
      </c>
      <c r="G822" s="68">
        <v>69</v>
      </c>
      <c r="H822" s="79">
        <v>0.3988439306358382</v>
      </c>
    </row>
    <row r="823">
      <c r="A823" s="68">
        <v>4</v>
      </c>
      <c r="B823" s="66" t="str">
        <v>평내동</v>
      </c>
      <c r="C823" s="66" t="str">
        <v>아파트 매매</v>
      </c>
      <c r="D823" s="66" t="str">
        <v>2026-06</v>
      </c>
      <c r="E823" s="66" t="str">
        <v>비교 반영</v>
      </c>
      <c r="F823" s="66" t="str">
        <v>최근 비교기간</v>
      </c>
      <c r="G823" s="68">
        <v>72</v>
      </c>
      <c r="H823" s="79">
        <v>0.36363636363636365</v>
      </c>
    </row>
    <row r="824">
      <c r="A824" s="72">
        <v>4</v>
      </c>
      <c r="B824" s="72" t="str">
        <v>평내동</v>
      </c>
      <c r="C824" s="72" t="str">
        <v>아파트 매매</v>
      </c>
      <c r="D824" s="72" t="str">
        <v>2026-07</v>
      </c>
      <c r="E824" s="72" t="str">
        <v>집계 중</v>
      </c>
      <c r="F824" s="72" t="str">
        <v>집계 중 월</v>
      </c>
      <c r="G824" s="74">
        <v>81</v>
      </c>
      <c r="H824" s="85">
        <v>0.39705882352941174</v>
      </c>
    </row>
    <row r="825">
      <c r="A825" s="68">
        <v>4</v>
      </c>
      <c r="B825" s="66" t="str">
        <v>평내동</v>
      </c>
      <c r="C825" s="66" t="str">
        <v>다가구 전월세</v>
      </c>
      <c r="D825" s="66" t="str">
        <v>2025-08</v>
      </c>
      <c r="E825" s="66" t="str">
        <v>비교 반영</v>
      </c>
      <c r="F825" s="66" t="str">
        <v>그 외 비교 반영월</v>
      </c>
      <c r="G825" s="68">
        <v>16</v>
      </c>
      <c r="H825" s="79">
        <v>0.1553398058252427</v>
      </c>
    </row>
    <row r="826">
      <c r="A826" s="68">
        <v>4</v>
      </c>
      <c r="B826" s="66" t="str">
        <v>평내동</v>
      </c>
      <c r="C826" s="66" t="str">
        <v>다가구 전월세</v>
      </c>
      <c r="D826" s="66" t="str">
        <v>2025-09</v>
      </c>
      <c r="E826" s="66" t="str">
        <v>비교 반영</v>
      </c>
      <c r="F826" s="66" t="str">
        <v>그 외 비교 반영월</v>
      </c>
      <c r="G826" s="68">
        <v>30</v>
      </c>
      <c r="H826" s="79">
        <v>0.2608695652173913</v>
      </c>
    </row>
    <row r="827">
      <c r="A827" s="68">
        <v>4</v>
      </c>
      <c r="B827" s="66" t="str">
        <v>평내동</v>
      </c>
      <c r="C827" s="66" t="str">
        <v>다가구 전월세</v>
      </c>
      <c r="D827" s="66" t="str">
        <v>2025-10</v>
      </c>
      <c r="E827" s="66" t="str">
        <v>비교 반영</v>
      </c>
      <c r="F827" s="66" t="str">
        <v>그 외 비교 반영월</v>
      </c>
      <c r="G827" s="68">
        <v>31</v>
      </c>
      <c r="H827" s="79">
        <v>0.20666666666666667</v>
      </c>
    </row>
    <row r="828">
      <c r="A828" s="68">
        <v>4</v>
      </c>
      <c r="B828" s="66" t="str">
        <v>평내동</v>
      </c>
      <c r="C828" s="66" t="str">
        <v>다가구 전월세</v>
      </c>
      <c r="D828" s="66" t="str">
        <v>2025-11</v>
      </c>
      <c r="E828" s="66" t="str">
        <v>비교 반영</v>
      </c>
      <c r="F828" s="66" t="str">
        <v>그 외 비교 반영월</v>
      </c>
      <c r="G828" s="68">
        <v>38</v>
      </c>
      <c r="H828" s="79">
        <v>0.25675675675675674</v>
      </c>
    </row>
    <row r="829">
      <c r="A829" s="68">
        <v>4</v>
      </c>
      <c r="B829" s="66" t="str">
        <v>평내동</v>
      </c>
      <c r="C829" s="66" t="str">
        <v>다가구 전월세</v>
      </c>
      <c r="D829" s="66" t="str">
        <v>2025-12</v>
      </c>
      <c r="E829" s="66" t="str">
        <v>비교 반영</v>
      </c>
      <c r="F829" s="66" t="str">
        <v>그 외 비교 반영월</v>
      </c>
      <c r="G829" s="68">
        <v>30</v>
      </c>
      <c r="H829" s="79">
        <v>0.2</v>
      </c>
    </row>
    <row r="830">
      <c r="A830" s="68">
        <v>4</v>
      </c>
      <c r="B830" s="66" t="str">
        <v>평내동</v>
      </c>
      <c r="C830" s="66" t="str">
        <v>다가구 전월세</v>
      </c>
      <c r="D830" s="66" t="str">
        <v>2026-01</v>
      </c>
      <c r="E830" s="66" t="str">
        <v>비교 반영</v>
      </c>
      <c r="F830" s="66" t="str">
        <v>직전 비교기간</v>
      </c>
      <c r="G830" s="68">
        <v>31</v>
      </c>
      <c r="H830" s="79">
        <v>0.20261437908496732</v>
      </c>
    </row>
    <row r="831">
      <c r="A831" s="68">
        <v>4</v>
      </c>
      <c r="B831" s="66" t="str">
        <v>평내동</v>
      </c>
      <c r="C831" s="66" t="str">
        <v>다가구 전월세</v>
      </c>
      <c r="D831" s="66" t="str">
        <v>2026-02</v>
      </c>
      <c r="E831" s="66" t="str">
        <v>비교 반영</v>
      </c>
      <c r="F831" s="66" t="str">
        <v>직전 비교기간</v>
      </c>
      <c r="G831" s="68">
        <v>32</v>
      </c>
      <c r="H831" s="79">
        <v>0.24060150375939848</v>
      </c>
    </row>
    <row r="832">
      <c r="A832" s="68">
        <v>4</v>
      </c>
      <c r="B832" s="66" t="str">
        <v>평내동</v>
      </c>
      <c r="C832" s="66" t="str">
        <v>다가구 전월세</v>
      </c>
      <c r="D832" s="66" t="str">
        <v>2026-03</v>
      </c>
      <c r="E832" s="66" t="str">
        <v>비교 반영</v>
      </c>
      <c r="F832" s="66" t="str">
        <v>직전 비교기간</v>
      </c>
      <c r="G832" s="68">
        <v>25</v>
      </c>
      <c r="H832" s="79">
        <v>0.15625</v>
      </c>
    </row>
    <row r="833">
      <c r="A833" s="68">
        <v>4</v>
      </c>
      <c r="B833" s="66" t="str">
        <v>평내동</v>
      </c>
      <c r="C833" s="66" t="str">
        <v>다가구 전월세</v>
      </c>
      <c r="D833" s="66" t="str">
        <v>2026-04</v>
      </c>
      <c r="E833" s="66" t="str">
        <v>비교 반영</v>
      </c>
      <c r="F833" s="66" t="str">
        <v>최근 비교기간</v>
      </c>
      <c r="G833" s="68">
        <v>37</v>
      </c>
      <c r="H833" s="79">
        <v>0.24666666666666667</v>
      </c>
    </row>
    <row r="834">
      <c r="A834" s="68">
        <v>4</v>
      </c>
      <c r="B834" s="66" t="str">
        <v>평내동</v>
      </c>
      <c r="C834" s="66" t="str">
        <v>다가구 전월세</v>
      </c>
      <c r="D834" s="66" t="str">
        <v>2026-05</v>
      </c>
      <c r="E834" s="66" t="str">
        <v>비교 반영</v>
      </c>
      <c r="F834" s="66" t="str">
        <v>최근 비교기간</v>
      </c>
      <c r="G834" s="68">
        <v>30</v>
      </c>
      <c r="H834" s="79">
        <v>0.17341040462427745</v>
      </c>
    </row>
    <row r="835">
      <c r="A835" s="68">
        <v>4</v>
      </c>
      <c r="B835" s="66" t="str">
        <v>평내동</v>
      </c>
      <c r="C835" s="66" t="str">
        <v>다가구 전월세</v>
      </c>
      <c r="D835" s="66" t="str">
        <v>2026-06</v>
      </c>
      <c r="E835" s="66" t="str">
        <v>비교 반영</v>
      </c>
      <c r="F835" s="66" t="str">
        <v>최근 비교기간</v>
      </c>
      <c r="G835" s="68">
        <v>19</v>
      </c>
      <c r="H835" s="79">
        <v>0.09595959595959595</v>
      </c>
    </row>
    <row r="836">
      <c r="A836" s="72">
        <v>4</v>
      </c>
      <c r="B836" s="72" t="str">
        <v>평내동</v>
      </c>
      <c r="C836" s="72" t="str">
        <v>다가구 전월세</v>
      </c>
      <c r="D836" s="72" t="str">
        <v>2026-07</v>
      </c>
      <c r="E836" s="72" t="str">
        <v>집계 중</v>
      </c>
      <c r="F836" s="72" t="str">
        <v>집계 중 월</v>
      </c>
      <c r="G836" s="74">
        <v>17</v>
      </c>
      <c r="H836" s="85">
        <v>0.08333333333333333</v>
      </c>
    </row>
    <row r="837">
      <c r="A837" s="68">
        <v>4</v>
      </c>
      <c r="B837" s="66" t="str">
        <v>평내동</v>
      </c>
      <c r="C837" s="66" t="str">
        <v>토지</v>
      </c>
      <c r="D837" s="66" t="str">
        <v>2025-08</v>
      </c>
      <c r="E837" s="66" t="str">
        <v>비교 반영</v>
      </c>
      <c r="F837" s="66" t="str">
        <v>그 외 비교 반영월</v>
      </c>
      <c r="G837" s="68">
        <v>0</v>
      </c>
      <c r="H837" s="79">
        <v>0</v>
      </c>
    </row>
    <row r="838">
      <c r="A838" s="68">
        <v>4</v>
      </c>
      <c r="B838" s="66" t="str">
        <v>평내동</v>
      </c>
      <c r="C838" s="66" t="str">
        <v>토지</v>
      </c>
      <c r="D838" s="66" t="str">
        <v>2025-09</v>
      </c>
      <c r="E838" s="66" t="str">
        <v>비교 반영</v>
      </c>
      <c r="F838" s="66" t="str">
        <v>그 외 비교 반영월</v>
      </c>
      <c r="G838" s="68">
        <v>0</v>
      </c>
      <c r="H838" s="79">
        <v>0</v>
      </c>
    </row>
    <row r="839">
      <c r="A839" s="68">
        <v>4</v>
      </c>
      <c r="B839" s="66" t="str">
        <v>평내동</v>
      </c>
      <c r="C839" s="66" t="str">
        <v>토지</v>
      </c>
      <c r="D839" s="66" t="str">
        <v>2025-10</v>
      </c>
      <c r="E839" s="66" t="str">
        <v>비교 반영</v>
      </c>
      <c r="F839" s="66" t="str">
        <v>그 외 비교 반영월</v>
      </c>
      <c r="G839" s="68">
        <v>11</v>
      </c>
      <c r="H839" s="79">
        <v>0.07333333333333333</v>
      </c>
    </row>
    <row r="840">
      <c r="A840" s="68">
        <v>4</v>
      </c>
      <c r="B840" s="66" t="str">
        <v>평내동</v>
      </c>
      <c r="C840" s="66" t="str">
        <v>토지</v>
      </c>
      <c r="D840" s="66" t="str">
        <v>2025-11</v>
      </c>
      <c r="E840" s="66" t="str">
        <v>비교 반영</v>
      </c>
      <c r="F840" s="66" t="str">
        <v>그 외 비교 반영월</v>
      </c>
      <c r="G840" s="68">
        <v>0</v>
      </c>
      <c r="H840" s="79">
        <v>0</v>
      </c>
    </row>
    <row r="841">
      <c r="A841" s="68">
        <v>4</v>
      </c>
      <c r="B841" s="66" t="str">
        <v>평내동</v>
      </c>
      <c r="C841" s="66" t="str">
        <v>토지</v>
      </c>
      <c r="D841" s="66" t="str">
        <v>2025-12</v>
      </c>
      <c r="E841" s="66" t="str">
        <v>비교 반영</v>
      </c>
      <c r="F841" s="66" t="str">
        <v>그 외 비교 반영월</v>
      </c>
      <c r="G841" s="68">
        <v>7</v>
      </c>
      <c r="H841" s="79">
        <v>0.04666666666666667</v>
      </c>
    </row>
    <row r="842">
      <c r="A842" s="68">
        <v>4</v>
      </c>
      <c r="B842" s="66" t="str">
        <v>평내동</v>
      </c>
      <c r="C842" s="66" t="str">
        <v>토지</v>
      </c>
      <c r="D842" s="66" t="str">
        <v>2026-01</v>
      </c>
      <c r="E842" s="66" t="str">
        <v>비교 반영</v>
      </c>
      <c r="F842" s="66" t="str">
        <v>직전 비교기간</v>
      </c>
      <c r="G842" s="68">
        <v>0</v>
      </c>
      <c r="H842" s="79">
        <v>0</v>
      </c>
    </row>
    <row r="843">
      <c r="A843" s="68">
        <v>4</v>
      </c>
      <c r="B843" s="66" t="str">
        <v>평내동</v>
      </c>
      <c r="C843" s="66" t="str">
        <v>토지</v>
      </c>
      <c r="D843" s="66" t="str">
        <v>2026-02</v>
      </c>
      <c r="E843" s="66" t="str">
        <v>비교 반영</v>
      </c>
      <c r="F843" s="66" t="str">
        <v>직전 비교기간</v>
      </c>
      <c r="G843" s="68">
        <v>1</v>
      </c>
      <c r="H843" s="79">
        <v>0.007518796992481203</v>
      </c>
    </row>
    <row r="844">
      <c r="A844" s="68">
        <v>4</v>
      </c>
      <c r="B844" s="66" t="str">
        <v>평내동</v>
      </c>
      <c r="C844" s="66" t="str">
        <v>토지</v>
      </c>
      <c r="D844" s="66" t="str">
        <v>2026-03</v>
      </c>
      <c r="E844" s="66" t="str">
        <v>비교 반영</v>
      </c>
      <c r="F844" s="66" t="str">
        <v>직전 비교기간</v>
      </c>
      <c r="G844" s="68">
        <v>0</v>
      </c>
      <c r="H844" s="79">
        <v>0</v>
      </c>
    </row>
    <row r="845">
      <c r="A845" s="68">
        <v>4</v>
      </c>
      <c r="B845" s="66" t="str">
        <v>평내동</v>
      </c>
      <c r="C845" s="66" t="str">
        <v>토지</v>
      </c>
      <c r="D845" s="66" t="str">
        <v>2026-04</v>
      </c>
      <c r="E845" s="66" t="str">
        <v>비교 반영</v>
      </c>
      <c r="F845" s="66" t="str">
        <v>최근 비교기간</v>
      </c>
      <c r="G845" s="68">
        <v>16</v>
      </c>
      <c r="H845" s="79">
        <v>0.10666666666666667</v>
      </c>
    </row>
    <row r="846">
      <c r="A846" s="68">
        <v>4</v>
      </c>
      <c r="B846" s="66" t="str">
        <v>평내동</v>
      </c>
      <c r="C846" s="66" t="str">
        <v>토지</v>
      </c>
      <c r="D846" s="66" t="str">
        <v>2026-05</v>
      </c>
      <c r="E846" s="66" t="str">
        <v>비교 반영</v>
      </c>
      <c r="F846" s="66" t="str">
        <v>최근 비교기간</v>
      </c>
      <c r="G846" s="68">
        <v>0</v>
      </c>
      <c r="H846" s="79">
        <v>0</v>
      </c>
    </row>
    <row r="847">
      <c r="A847" s="68">
        <v>4</v>
      </c>
      <c r="B847" s="66" t="str">
        <v>평내동</v>
      </c>
      <c r="C847" s="66" t="str">
        <v>토지</v>
      </c>
      <c r="D847" s="66" t="str">
        <v>2026-06</v>
      </c>
      <c r="E847" s="66" t="str">
        <v>비교 반영</v>
      </c>
      <c r="F847" s="66" t="str">
        <v>최근 비교기간</v>
      </c>
      <c r="G847" s="68">
        <v>0</v>
      </c>
      <c r="H847" s="79">
        <v>0</v>
      </c>
    </row>
    <row r="848">
      <c r="A848" s="72">
        <v>4</v>
      </c>
      <c r="B848" s="72" t="str">
        <v>평내동</v>
      </c>
      <c r="C848" s="72" t="str">
        <v>토지</v>
      </c>
      <c r="D848" s="72" t="str">
        <v>2026-07</v>
      </c>
      <c r="E848" s="72" t="str">
        <v>집계 중</v>
      </c>
      <c r="F848" s="72" t="str">
        <v>집계 중 월</v>
      </c>
      <c r="G848" s="74">
        <v>0</v>
      </c>
      <c r="H848" s="85">
        <v>0</v>
      </c>
    </row>
    <row r="849">
      <c r="A849" s="68">
        <v>4</v>
      </c>
      <c r="B849" s="66" t="str">
        <v>평내동</v>
      </c>
      <c r="C849" s="66" t="str">
        <v>다세대 전월세</v>
      </c>
      <c r="D849" s="66" t="str">
        <v>2025-08</v>
      </c>
      <c r="E849" s="66" t="str">
        <v>비교 반영</v>
      </c>
      <c r="F849" s="66" t="str">
        <v>그 외 비교 반영월</v>
      </c>
      <c r="G849" s="68">
        <v>3</v>
      </c>
      <c r="H849" s="79">
        <v>0.02912621359223301</v>
      </c>
    </row>
    <row r="850">
      <c r="A850" s="68">
        <v>4</v>
      </c>
      <c r="B850" s="66" t="str">
        <v>평내동</v>
      </c>
      <c r="C850" s="66" t="str">
        <v>다세대 전월세</v>
      </c>
      <c r="D850" s="66" t="str">
        <v>2025-09</v>
      </c>
      <c r="E850" s="66" t="str">
        <v>비교 반영</v>
      </c>
      <c r="F850" s="66" t="str">
        <v>그 외 비교 반영월</v>
      </c>
      <c r="G850" s="68">
        <v>2</v>
      </c>
      <c r="H850" s="79">
        <v>0.017391304347826087</v>
      </c>
    </row>
    <row r="851">
      <c r="A851" s="68">
        <v>4</v>
      </c>
      <c r="B851" s="66" t="str">
        <v>평내동</v>
      </c>
      <c r="C851" s="66" t="str">
        <v>다세대 전월세</v>
      </c>
      <c r="D851" s="66" t="str">
        <v>2025-10</v>
      </c>
      <c r="E851" s="66" t="str">
        <v>비교 반영</v>
      </c>
      <c r="F851" s="66" t="str">
        <v>그 외 비교 반영월</v>
      </c>
      <c r="G851" s="68">
        <v>1</v>
      </c>
      <c r="H851" s="79">
        <v>0.006666666666666667</v>
      </c>
    </row>
    <row r="852">
      <c r="A852" s="68">
        <v>4</v>
      </c>
      <c r="B852" s="66" t="str">
        <v>평내동</v>
      </c>
      <c r="C852" s="66" t="str">
        <v>다세대 전월세</v>
      </c>
      <c r="D852" s="66" t="str">
        <v>2025-11</v>
      </c>
      <c r="E852" s="66" t="str">
        <v>비교 반영</v>
      </c>
      <c r="F852" s="66" t="str">
        <v>그 외 비교 반영월</v>
      </c>
      <c r="G852" s="68">
        <v>3</v>
      </c>
      <c r="H852" s="79">
        <v>0.02027027027027027</v>
      </c>
    </row>
    <row r="853">
      <c r="A853" s="68">
        <v>4</v>
      </c>
      <c r="B853" s="66" t="str">
        <v>평내동</v>
      </c>
      <c r="C853" s="66" t="str">
        <v>다세대 전월세</v>
      </c>
      <c r="D853" s="66" t="str">
        <v>2025-12</v>
      </c>
      <c r="E853" s="66" t="str">
        <v>비교 반영</v>
      </c>
      <c r="F853" s="66" t="str">
        <v>그 외 비교 반영월</v>
      </c>
      <c r="G853" s="68">
        <v>4</v>
      </c>
      <c r="H853" s="79">
        <v>0.02666666666666667</v>
      </c>
    </row>
    <row r="854">
      <c r="A854" s="68">
        <v>4</v>
      </c>
      <c r="B854" s="66" t="str">
        <v>평내동</v>
      </c>
      <c r="C854" s="66" t="str">
        <v>다세대 전월세</v>
      </c>
      <c r="D854" s="66" t="str">
        <v>2026-01</v>
      </c>
      <c r="E854" s="66" t="str">
        <v>비교 반영</v>
      </c>
      <c r="F854" s="66" t="str">
        <v>직전 비교기간</v>
      </c>
      <c r="G854" s="68">
        <v>4</v>
      </c>
      <c r="H854" s="79">
        <v>0.026143790849673203</v>
      </c>
    </row>
    <row r="855">
      <c r="A855" s="68">
        <v>4</v>
      </c>
      <c r="B855" s="66" t="str">
        <v>평내동</v>
      </c>
      <c r="C855" s="66" t="str">
        <v>다세대 전월세</v>
      </c>
      <c r="D855" s="66" t="str">
        <v>2026-02</v>
      </c>
      <c r="E855" s="66" t="str">
        <v>비교 반영</v>
      </c>
      <c r="F855" s="66" t="str">
        <v>직전 비교기간</v>
      </c>
      <c r="G855" s="68">
        <v>4</v>
      </c>
      <c r="H855" s="79">
        <v>0.03007518796992481</v>
      </c>
    </row>
    <row r="856">
      <c r="A856" s="68">
        <v>4</v>
      </c>
      <c r="B856" s="66" t="str">
        <v>평내동</v>
      </c>
      <c r="C856" s="66" t="str">
        <v>다세대 전월세</v>
      </c>
      <c r="D856" s="66" t="str">
        <v>2026-03</v>
      </c>
      <c r="E856" s="66" t="str">
        <v>비교 반영</v>
      </c>
      <c r="F856" s="66" t="str">
        <v>직전 비교기간</v>
      </c>
      <c r="G856" s="68">
        <v>3</v>
      </c>
      <c r="H856" s="79">
        <v>0.01875</v>
      </c>
    </row>
    <row r="857">
      <c r="A857" s="68">
        <v>4</v>
      </c>
      <c r="B857" s="66" t="str">
        <v>평내동</v>
      </c>
      <c r="C857" s="66" t="str">
        <v>다세대 전월세</v>
      </c>
      <c r="D857" s="66" t="str">
        <v>2026-04</v>
      </c>
      <c r="E857" s="66" t="str">
        <v>비교 반영</v>
      </c>
      <c r="F857" s="66" t="str">
        <v>최근 비교기간</v>
      </c>
      <c r="G857" s="68">
        <v>3</v>
      </c>
      <c r="H857" s="79">
        <v>0.02</v>
      </c>
    </row>
    <row r="858">
      <c r="A858" s="68">
        <v>4</v>
      </c>
      <c r="B858" s="66" t="str">
        <v>평내동</v>
      </c>
      <c r="C858" s="66" t="str">
        <v>다세대 전월세</v>
      </c>
      <c r="D858" s="66" t="str">
        <v>2026-05</v>
      </c>
      <c r="E858" s="66" t="str">
        <v>비교 반영</v>
      </c>
      <c r="F858" s="66" t="str">
        <v>최근 비교기간</v>
      </c>
      <c r="G858" s="68">
        <v>1</v>
      </c>
      <c r="H858" s="79">
        <v>0.005780346820809248</v>
      </c>
    </row>
    <row r="859">
      <c r="A859" s="68">
        <v>4</v>
      </c>
      <c r="B859" s="66" t="str">
        <v>평내동</v>
      </c>
      <c r="C859" s="66" t="str">
        <v>다세대 전월세</v>
      </c>
      <c r="D859" s="66" t="str">
        <v>2026-06</v>
      </c>
      <c r="E859" s="66" t="str">
        <v>비교 반영</v>
      </c>
      <c r="F859" s="66" t="str">
        <v>최근 비교기간</v>
      </c>
      <c r="G859" s="68">
        <v>1</v>
      </c>
      <c r="H859" s="79">
        <v>0.005050505050505051</v>
      </c>
    </row>
    <row r="860">
      <c r="A860" s="72">
        <v>4</v>
      </c>
      <c r="B860" s="72" t="str">
        <v>평내동</v>
      </c>
      <c r="C860" s="72" t="str">
        <v>다세대 전월세</v>
      </c>
      <c r="D860" s="72" t="str">
        <v>2026-07</v>
      </c>
      <c r="E860" s="72" t="str">
        <v>집계 중</v>
      </c>
      <c r="F860" s="72" t="str">
        <v>집계 중 월</v>
      </c>
      <c r="G860" s="74">
        <v>0</v>
      </c>
      <c r="H860" s="85">
        <v>0</v>
      </c>
    </row>
    <row r="861">
      <c r="A861" s="68">
        <v>4</v>
      </c>
      <c r="B861" s="66" t="str">
        <v>평내동</v>
      </c>
      <c r="C861" s="66" t="str">
        <v>분양권</v>
      </c>
      <c r="D861" s="66" t="str">
        <v>2025-08</v>
      </c>
      <c r="E861" s="66" t="str">
        <v>비교 반영</v>
      </c>
      <c r="F861" s="66" t="str">
        <v>그 외 비교 반영월</v>
      </c>
      <c r="G861" s="68">
        <v>0</v>
      </c>
      <c r="H861" s="79">
        <v>0</v>
      </c>
    </row>
    <row r="862">
      <c r="A862" s="68">
        <v>4</v>
      </c>
      <c r="B862" s="66" t="str">
        <v>평내동</v>
      </c>
      <c r="C862" s="66" t="str">
        <v>분양권</v>
      </c>
      <c r="D862" s="66" t="str">
        <v>2025-09</v>
      </c>
      <c r="E862" s="66" t="str">
        <v>비교 반영</v>
      </c>
      <c r="F862" s="66" t="str">
        <v>그 외 비교 반영월</v>
      </c>
      <c r="G862" s="68">
        <v>0</v>
      </c>
      <c r="H862" s="79">
        <v>0</v>
      </c>
    </row>
    <row r="863">
      <c r="A863" s="68">
        <v>4</v>
      </c>
      <c r="B863" s="66" t="str">
        <v>평내동</v>
      </c>
      <c r="C863" s="66" t="str">
        <v>분양권</v>
      </c>
      <c r="D863" s="66" t="str">
        <v>2025-10</v>
      </c>
      <c r="E863" s="66" t="str">
        <v>비교 반영</v>
      </c>
      <c r="F863" s="66" t="str">
        <v>그 외 비교 반영월</v>
      </c>
      <c r="G863" s="68">
        <v>0</v>
      </c>
      <c r="H863" s="79">
        <v>0</v>
      </c>
    </row>
    <row r="864">
      <c r="A864" s="68">
        <v>4</v>
      </c>
      <c r="B864" s="66" t="str">
        <v>평내동</v>
      </c>
      <c r="C864" s="66" t="str">
        <v>분양권</v>
      </c>
      <c r="D864" s="66" t="str">
        <v>2025-11</v>
      </c>
      <c r="E864" s="66" t="str">
        <v>비교 반영</v>
      </c>
      <c r="F864" s="66" t="str">
        <v>그 외 비교 반영월</v>
      </c>
      <c r="G864" s="68">
        <v>0</v>
      </c>
      <c r="H864" s="79">
        <v>0</v>
      </c>
    </row>
    <row r="865">
      <c r="A865" s="68">
        <v>4</v>
      </c>
      <c r="B865" s="66" t="str">
        <v>평내동</v>
      </c>
      <c r="C865" s="66" t="str">
        <v>분양권</v>
      </c>
      <c r="D865" s="66" t="str">
        <v>2025-12</v>
      </c>
      <c r="E865" s="66" t="str">
        <v>비교 반영</v>
      </c>
      <c r="F865" s="66" t="str">
        <v>그 외 비교 반영월</v>
      </c>
      <c r="G865" s="68">
        <v>0</v>
      </c>
      <c r="H865" s="79">
        <v>0</v>
      </c>
    </row>
    <row r="866">
      <c r="A866" s="68">
        <v>4</v>
      </c>
      <c r="B866" s="66" t="str">
        <v>평내동</v>
      </c>
      <c r="C866" s="66" t="str">
        <v>분양권</v>
      </c>
      <c r="D866" s="66" t="str">
        <v>2026-01</v>
      </c>
      <c r="E866" s="66" t="str">
        <v>비교 반영</v>
      </c>
      <c r="F866" s="66" t="str">
        <v>직전 비교기간</v>
      </c>
      <c r="G866" s="68">
        <v>0</v>
      </c>
      <c r="H866" s="79">
        <v>0</v>
      </c>
    </row>
    <row r="867">
      <c r="A867" s="68">
        <v>4</v>
      </c>
      <c r="B867" s="66" t="str">
        <v>평내동</v>
      </c>
      <c r="C867" s="66" t="str">
        <v>분양권</v>
      </c>
      <c r="D867" s="66" t="str">
        <v>2026-02</v>
      </c>
      <c r="E867" s="66" t="str">
        <v>비교 반영</v>
      </c>
      <c r="F867" s="66" t="str">
        <v>직전 비교기간</v>
      </c>
      <c r="G867" s="68">
        <v>0</v>
      </c>
      <c r="H867" s="79">
        <v>0</v>
      </c>
    </row>
    <row r="868">
      <c r="A868" s="68">
        <v>4</v>
      </c>
      <c r="B868" s="66" t="str">
        <v>평내동</v>
      </c>
      <c r="C868" s="66" t="str">
        <v>분양권</v>
      </c>
      <c r="D868" s="66" t="str">
        <v>2026-03</v>
      </c>
      <c r="E868" s="66" t="str">
        <v>비교 반영</v>
      </c>
      <c r="F868" s="66" t="str">
        <v>직전 비교기간</v>
      </c>
      <c r="G868" s="68">
        <v>0</v>
      </c>
      <c r="H868" s="79">
        <v>0</v>
      </c>
    </row>
    <row r="869">
      <c r="A869" s="68">
        <v>4</v>
      </c>
      <c r="B869" s="66" t="str">
        <v>평내동</v>
      </c>
      <c r="C869" s="66" t="str">
        <v>분양권</v>
      </c>
      <c r="D869" s="66" t="str">
        <v>2026-04</v>
      </c>
      <c r="E869" s="66" t="str">
        <v>비교 반영</v>
      </c>
      <c r="F869" s="66" t="str">
        <v>최근 비교기간</v>
      </c>
      <c r="G869" s="68">
        <v>0</v>
      </c>
      <c r="H869" s="79">
        <v>0</v>
      </c>
    </row>
    <row r="870">
      <c r="A870" s="68">
        <v>4</v>
      </c>
      <c r="B870" s="66" t="str">
        <v>평내동</v>
      </c>
      <c r="C870" s="66" t="str">
        <v>분양권</v>
      </c>
      <c r="D870" s="66" t="str">
        <v>2026-05</v>
      </c>
      <c r="E870" s="66" t="str">
        <v>비교 반영</v>
      </c>
      <c r="F870" s="66" t="str">
        <v>최근 비교기간</v>
      </c>
      <c r="G870" s="68">
        <v>1</v>
      </c>
      <c r="H870" s="79">
        <v>0.005780346820809248</v>
      </c>
    </row>
    <row r="871">
      <c r="A871" s="68">
        <v>4</v>
      </c>
      <c r="B871" s="66" t="str">
        <v>평내동</v>
      </c>
      <c r="C871" s="66" t="str">
        <v>분양권</v>
      </c>
      <c r="D871" s="66" t="str">
        <v>2026-06</v>
      </c>
      <c r="E871" s="66" t="str">
        <v>비교 반영</v>
      </c>
      <c r="F871" s="66" t="str">
        <v>최근 비교기간</v>
      </c>
      <c r="G871" s="68">
        <v>4</v>
      </c>
      <c r="H871" s="79">
        <v>0.020202020202020204</v>
      </c>
    </row>
    <row r="872">
      <c r="A872" s="72">
        <v>4</v>
      </c>
      <c r="B872" s="72" t="str">
        <v>평내동</v>
      </c>
      <c r="C872" s="72" t="str">
        <v>분양권</v>
      </c>
      <c r="D872" s="72" t="str">
        <v>2026-07</v>
      </c>
      <c r="E872" s="72" t="str">
        <v>집계 중</v>
      </c>
      <c r="F872" s="72" t="str">
        <v>집계 중 월</v>
      </c>
      <c r="G872" s="74">
        <v>1</v>
      </c>
      <c r="H872" s="85">
        <v>0.004901960784313725</v>
      </c>
    </row>
    <row r="873">
      <c r="A873" s="68">
        <v>4</v>
      </c>
      <c r="B873" s="66" t="str">
        <v>평내동</v>
      </c>
      <c r="C873" s="66" t="str">
        <v>다세대 매매</v>
      </c>
      <c r="D873" s="66" t="str">
        <v>2025-08</v>
      </c>
      <c r="E873" s="66" t="str">
        <v>비교 반영</v>
      </c>
      <c r="F873" s="66" t="str">
        <v>그 외 비교 반영월</v>
      </c>
      <c r="G873" s="68">
        <v>0</v>
      </c>
      <c r="H873" s="79">
        <v>0</v>
      </c>
    </row>
    <row r="874">
      <c r="A874" s="68">
        <v>4</v>
      </c>
      <c r="B874" s="66" t="str">
        <v>평내동</v>
      </c>
      <c r="C874" s="66" t="str">
        <v>다세대 매매</v>
      </c>
      <c r="D874" s="66" t="str">
        <v>2025-09</v>
      </c>
      <c r="E874" s="66" t="str">
        <v>비교 반영</v>
      </c>
      <c r="F874" s="66" t="str">
        <v>그 외 비교 반영월</v>
      </c>
      <c r="G874" s="68">
        <v>1</v>
      </c>
      <c r="H874" s="79">
        <v>0.008695652173913044</v>
      </c>
    </row>
    <row r="875">
      <c r="A875" s="68">
        <v>4</v>
      </c>
      <c r="B875" s="66" t="str">
        <v>평내동</v>
      </c>
      <c r="C875" s="66" t="str">
        <v>다세대 매매</v>
      </c>
      <c r="D875" s="66" t="str">
        <v>2025-10</v>
      </c>
      <c r="E875" s="66" t="str">
        <v>비교 반영</v>
      </c>
      <c r="F875" s="66" t="str">
        <v>그 외 비교 반영월</v>
      </c>
      <c r="G875" s="68">
        <v>0</v>
      </c>
      <c r="H875" s="79">
        <v>0</v>
      </c>
    </row>
    <row r="876">
      <c r="A876" s="68">
        <v>4</v>
      </c>
      <c r="B876" s="66" t="str">
        <v>평내동</v>
      </c>
      <c r="C876" s="66" t="str">
        <v>다세대 매매</v>
      </c>
      <c r="D876" s="66" t="str">
        <v>2025-11</v>
      </c>
      <c r="E876" s="66" t="str">
        <v>비교 반영</v>
      </c>
      <c r="F876" s="66" t="str">
        <v>그 외 비교 반영월</v>
      </c>
      <c r="G876" s="68">
        <v>0</v>
      </c>
      <c r="H876" s="79">
        <v>0</v>
      </c>
    </row>
    <row r="877">
      <c r="A877" s="68">
        <v>4</v>
      </c>
      <c r="B877" s="66" t="str">
        <v>평내동</v>
      </c>
      <c r="C877" s="66" t="str">
        <v>다세대 매매</v>
      </c>
      <c r="D877" s="66" t="str">
        <v>2025-12</v>
      </c>
      <c r="E877" s="66" t="str">
        <v>비교 반영</v>
      </c>
      <c r="F877" s="66" t="str">
        <v>그 외 비교 반영월</v>
      </c>
      <c r="G877" s="68">
        <v>2</v>
      </c>
      <c r="H877" s="79">
        <v>0.013333333333333334</v>
      </c>
    </row>
    <row r="878">
      <c r="A878" s="68">
        <v>4</v>
      </c>
      <c r="B878" s="66" t="str">
        <v>평내동</v>
      </c>
      <c r="C878" s="66" t="str">
        <v>다세대 매매</v>
      </c>
      <c r="D878" s="66" t="str">
        <v>2026-01</v>
      </c>
      <c r="E878" s="66" t="str">
        <v>비교 반영</v>
      </c>
      <c r="F878" s="66" t="str">
        <v>직전 비교기간</v>
      </c>
      <c r="G878" s="68">
        <v>2</v>
      </c>
      <c r="H878" s="79">
        <v>0.013071895424836602</v>
      </c>
    </row>
    <row r="879">
      <c r="A879" s="68">
        <v>4</v>
      </c>
      <c r="B879" s="66" t="str">
        <v>평내동</v>
      </c>
      <c r="C879" s="66" t="str">
        <v>다세대 매매</v>
      </c>
      <c r="D879" s="66" t="str">
        <v>2026-02</v>
      </c>
      <c r="E879" s="66" t="str">
        <v>비교 반영</v>
      </c>
      <c r="F879" s="66" t="str">
        <v>직전 비교기간</v>
      </c>
      <c r="G879" s="68">
        <v>0</v>
      </c>
      <c r="H879" s="79">
        <v>0</v>
      </c>
    </row>
    <row r="880">
      <c r="A880" s="68">
        <v>4</v>
      </c>
      <c r="B880" s="66" t="str">
        <v>평내동</v>
      </c>
      <c r="C880" s="66" t="str">
        <v>다세대 매매</v>
      </c>
      <c r="D880" s="66" t="str">
        <v>2026-03</v>
      </c>
      <c r="E880" s="66" t="str">
        <v>비교 반영</v>
      </c>
      <c r="F880" s="66" t="str">
        <v>직전 비교기간</v>
      </c>
      <c r="G880" s="68">
        <v>1</v>
      </c>
      <c r="H880" s="79">
        <v>0.00625</v>
      </c>
    </row>
    <row r="881">
      <c r="A881" s="68">
        <v>4</v>
      </c>
      <c r="B881" s="66" t="str">
        <v>평내동</v>
      </c>
      <c r="C881" s="66" t="str">
        <v>다세대 매매</v>
      </c>
      <c r="D881" s="66" t="str">
        <v>2026-04</v>
      </c>
      <c r="E881" s="66" t="str">
        <v>비교 반영</v>
      </c>
      <c r="F881" s="66" t="str">
        <v>최근 비교기간</v>
      </c>
      <c r="G881" s="68">
        <v>4</v>
      </c>
      <c r="H881" s="79">
        <v>0.02666666666666667</v>
      </c>
    </row>
    <row r="882">
      <c r="A882" s="68">
        <v>4</v>
      </c>
      <c r="B882" s="66" t="str">
        <v>평내동</v>
      </c>
      <c r="C882" s="66" t="str">
        <v>다세대 매매</v>
      </c>
      <c r="D882" s="66" t="str">
        <v>2026-05</v>
      </c>
      <c r="E882" s="66" t="str">
        <v>비교 반영</v>
      </c>
      <c r="F882" s="66" t="str">
        <v>최근 비교기간</v>
      </c>
      <c r="G882" s="68">
        <v>0</v>
      </c>
      <c r="H882" s="79">
        <v>0</v>
      </c>
    </row>
    <row r="883">
      <c r="A883" s="68">
        <v>4</v>
      </c>
      <c r="B883" s="66" t="str">
        <v>평내동</v>
      </c>
      <c r="C883" s="66" t="str">
        <v>다세대 매매</v>
      </c>
      <c r="D883" s="66" t="str">
        <v>2026-06</v>
      </c>
      <c r="E883" s="66" t="str">
        <v>비교 반영</v>
      </c>
      <c r="F883" s="66" t="str">
        <v>최근 비교기간</v>
      </c>
      <c r="G883" s="68">
        <v>0</v>
      </c>
      <c r="H883" s="79">
        <v>0</v>
      </c>
    </row>
    <row r="884">
      <c r="A884" s="72">
        <v>4</v>
      </c>
      <c r="B884" s="72" t="str">
        <v>평내동</v>
      </c>
      <c r="C884" s="72" t="str">
        <v>다세대 매매</v>
      </c>
      <c r="D884" s="72" t="str">
        <v>2026-07</v>
      </c>
      <c r="E884" s="72" t="str">
        <v>집계 중</v>
      </c>
      <c r="F884" s="72" t="str">
        <v>집계 중 월</v>
      </c>
      <c r="G884" s="74">
        <v>1</v>
      </c>
      <c r="H884" s="85">
        <v>0.004901960784313725</v>
      </c>
    </row>
    <row r="885">
      <c r="A885" s="68">
        <v>4</v>
      </c>
      <c r="B885" s="66" t="str">
        <v>평내동</v>
      </c>
      <c r="C885" s="66" t="str">
        <v>상가</v>
      </c>
      <c r="D885" s="66" t="str">
        <v>2025-08</v>
      </c>
      <c r="E885" s="66" t="str">
        <v>비교 반영</v>
      </c>
      <c r="F885" s="66" t="str">
        <v>그 외 비교 반영월</v>
      </c>
      <c r="G885" s="68">
        <v>0</v>
      </c>
      <c r="H885" s="79">
        <v>0</v>
      </c>
    </row>
    <row r="886">
      <c r="A886" s="68">
        <v>4</v>
      </c>
      <c r="B886" s="66" t="str">
        <v>평내동</v>
      </c>
      <c r="C886" s="66" t="str">
        <v>상가</v>
      </c>
      <c r="D886" s="66" t="str">
        <v>2025-09</v>
      </c>
      <c r="E886" s="66" t="str">
        <v>비교 반영</v>
      </c>
      <c r="F886" s="66" t="str">
        <v>그 외 비교 반영월</v>
      </c>
      <c r="G886" s="68">
        <v>2</v>
      </c>
      <c r="H886" s="79">
        <v>0.017391304347826087</v>
      </c>
    </row>
    <row r="887">
      <c r="A887" s="68">
        <v>4</v>
      </c>
      <c r="B887" s="66" t="str">
        <v>평내동</v>
      </c>
      <c r="C887" s="66" t="str">
        <v>상가</v>
      </c>
      <c r="D887" s="66" t="str">
        <v>2025-10</v>
      </c>
      <c r="E887" s="66" t="str">
        <v>비교 반영</v>
      </c>
      <c r="F887" s="66" t="str">
        <v>그 외 비교 반영월</v>
      </c>
      <c r="G887" s="68">
        <v>4</v>
      </c>
      <c r="H887" s="79">
        <v>0.02666666666666667</v>
      </c>
    </row>
    <row r="888">
      <c r="A888" s="68">
        <v>4</v>
      </c>
      <c r="B888" s="66" t="str">
        <v>평내동</v>
      </c>
      <c r="C888" s="66" t="str">
        <v>상가</v>
      </c>
      <c r="D888" s="66" t="str">
        <v>2025-11</v>
      </c>
      <c r="E888" s="66" t="str">
        <v>비교 반영</v>
      </c>
      <c r="F888" s="66" t="str">
        <v>그 외 비교 반영월</v>
      </c>
      <c r="G888" s="68">
        <v>1</v>
      </c>
      <c r="H888" s="79">
        <v>0.006756756756756757</v>
      </c>
    </row>
    <row r="889">
      <c r="A889" s="68">
        <v>4</v>
      </c>
      <c r="B889" s="66" t="str">
        <v>평내동</v>
      </c>
      <c r="C889" s="66" t="str">
        <v>상가</v>
      </c>
      <c r="D889" s="66" t="str">
        <v>2025-12</v>
      </c>
      <c r="E889" s="66" t="str">
        <v>비교 반영</v>
      </c>
      <c r="F889" s="66" t="str">
        <v>그 외 비교 반영월</v>
      </c>
      <c r="G889" s="68">
        <v>4</v>
      </c>
      <c r="H889" s="79">
        <v>0.02666666666666667</v>
      </c>
    </row>
    <row r="890">
      <c r="A890" s="68">
        <v>4</v>
      </c>
      <c r="B890" s="66" t="str">
        <v>평내동</v>
      </c>
      <c r="C890" s="66" t="str">
        <v>상가</v>
      </c>
      <c r="D890" s="66" t="str">
        <v>2026-01</v>
      </c>
      <c r="E890" s="66" t="str">
        <v>비교 반영</v>
      </c>
      <c r="F890" s="66" t="str">
        <v>직전 비교기간</v>
      </c>
      <c r="G890" s="68">
        <v>1</v>
      </c>
      <c r="H890" s="79">
        <v>0.006535947712418301</v>
      </c>
    </row>
    <row r="891">
      <c r="A891" s="68">
        <v>4</v>
      </c>
      <c r="B891" s="66" t="str">
        <v>평내동</v>
      </c>
      <c r="C891" s="66" t="str">
        <v>상가</v>
      </c>
      <c r="D891" s="66" t="str">
        <v>2026-02</v>
      </c>
      <c r="E891" s="66" t="str">
        <v>비교 반영</v>
      </c>
      <c r="F891" s="66" t="str">
        <v>직전 비교기간</v>
      </c>
      <c r="G891" s="68">
        <v>2</v>
      </c>
      <c r="H891" s="79">
        <v>0.015037593984962405</v>
      </c>
    </row>
    <row r="892">
      <c r="A892" s="68">
        <v>4</v>
      </c>
      <c r="B892" s="66" t="str">
        <v>평내동</v>
      </c>
      <c r="C892" s="66" t="str">
        <v>상가</v>
      </c>
      <c r="D892" s="66" t="str">
        <v>2026-03</v>
      </c>
      <c r="E892" s="66" t="str">
        <v>비교 반영</v>
      </c>
      <c r="F892" s="66" t="str">
        <v>직전 비교기간</v>
      </c>
      <c r="G892" s="68">
        <v>0</v>
      </c>
      <c r="H892" s="79">
        <v>0</v>
      </c>
    </row>
    <row r="893">
      <c r="A893" s="68">
        <v>4</v>
      </c>
      <c r="B893" s="66" t="str">
        <v>평내동</v>
      </c>
      <c r="C893" s="66" t="str">
        <v>상가</v>
      </c>
      <c r="D893" s="66" t="str">
        <v>2026-04</v>
      </c>
      <c r="E893" s="66" t="str">
        <v>비교 반영</v>
      </c>
      <c r="F893" s="66" t="str">
        <v>최근 비교기간</v>
      </c>
      <c r="G893" s="68">
        <v>2</v>
      </c>
      <c r="H893" s="79">
        <v>0.013333333333333334</v>
      </c>
    </row>
    <row r="894">
      <c r="A894" s="68">
        <v>4</v>
      </c>
      <c r="B894" s="66" t="str">
        <v>평내동</v>
      </c>
      <c r="C894" s="66" t="str">
        <v>상가</v>
      </c>
      <c r="D894" s="66" t="str">
        <v>2026-05</v>
      </c>
      <c r="E894" s="66" t="str">
        <v>비교 반영</v>
      </c>
      <c r="F894" s="66" t="str">
        <v>최근 비교기간</v>
      </c>
      <c r="G894" s="68">
        <v>1</v>
      </c>
      <c r="H894" s="79">
        <v>0.005780346820809248</v>
      </c>
    </row>
    <row r="895">
      <c r="A895" s="68">
        <v>4</v>
      </c>
      <c r="B895" s="66" t="str">
        <v>평내동</v>
      </c>
      <c r="C895" s="66" t="str">
        <v>상가</v>
      </c>
      <c r="D895" s="66" t="str">
        <v>2026-06</v>
      </c>
      <c r="E895" s="66" t="str">
        <v>비교 반영</v>
      </c>
      <c r="F895" s="66" t="str">
        <v>최근 비교기간</v>
      </c>
      <c r="G895" s="68">
        <v>0</v>
      </c>
      <c r="H895" s="79">
        <v>0</v>
      </c>
    </row>
    <row r="896">
      <c r="A896" s="72">
        <v>4</v>
      </c>
      <c r="B896" s="72" t="str">
        <v>평내동</v>
      </c>
      <c r="C896" s="72" t="str">
        <v>상가</v>
      </c>
      <c r="D896" s="72" t="str">
        <v>2026-07</v>
      </c>
      <c r="E896" s="72" t="str">
        <v>집계 중</v>
      </c>
      <c r="F896" s="72" t="str">
        <v>집계 중 월</v>
      </c>
      <c r="G896" s="74">
        <v>1</v>
      </c>
      <c r="H896" s="85">
        <v>0.004901960784313725</v>
      </c>
    </row>
    <row r="897">
      <c r="A897" s="68">
        <v>4</v>
      </c>
      <c r="B897" s="66" t="str">
        <v>평내동</v>
      </c>
      <c r="C897" s="66" t="str">
        <v>다가구 매매</v>
      </c>
      <c r="D897" s="66" t="str">
        <v>2025-08</v>
      </c>
      <c r="E897" s="66" t="str">
        <v>비교 반영</v>
      </c>
      <c r="F897" s="66" t="str">
        <v>그 외 비교 반영월</v>
      </c>
      <c r="G897" s="68">
        <v>0</v>
      </c>
      <c r="H897" s="79">
        <v>0</v>
      </c>
    </row>
    <row r="898">
      <c r="A898" s="68">
        <v>4</v>
      </c>
      <c r="B898" s="66" t="str">
        <v>평내동</v>
      </c>
      <c r="C898" s="66" t="str">
        <v>다가구 매매</v>
      </c>
      <c r="D898" s="66" t="str">
        <v>2025-09</v>
      </c>
      <c r="E898" s="66" t="str">
        <v>비교 반영</v>
      </c>
      <c r="F898" s="66" t="str">
        <v>그 외 비교 반영월</v>
      </c>
      <c r="G898" s="68">
        <v>2</v>
      </c>
      <c r="H898" s="79">
        <v>0.017391304347826087</v>
      </c>
    </row>
    <row r="899">
      <c r="A899" s="68">
        <v>4</v>
      </c>
      <c r="B899" s="66" t="str">
        <v>평내동</v>
      </c>
      <c r="C899" s="66" t="str">
        <v>다가구 매매</v>
      </c>
      <c r="D899" s="66" t="str">
        <v>2025-10</v>
      </c>
      <c r="E899" s="66" t="str">
        <v>비교 반영</v>
      </c>
      <c r="F899" s="66" t="str">
        <v>그 외 비교 반영월</v>
      </c>
      <c r="G899" s="68">
        <v>1</v>
      </c>
      <c r="H899" s="79">
        <v>0.006666666666666667</v>
      </c>
    </row>
    <row r="900">
      <c r="A900" s="68">
        <v>4</v>
      </c>
      <c r="B900" s="66" t="str">
        <v>평내동</v>
      </c>
      <c r="C900" s="66" t="str">
        <v>다가구 매매</v>
      </c>
      <c r="D900" s="66" t="str">
        <v>2025-11</v>
      </c>
      <c r="E900" s="66" t="str">
        <v>비교 반영</v>
      </c>
      <c r="F900" s="66" t="str">
        <v>그 외 비교 반영월</v>
      </c>
      <c r="G900" s="68">
        <v>0</v>
      </c>
      <c r="H900" s="79">
        <v>0</v>
      </c>
    </row>
    <row r="901">
      <c r="A901" s="68">
        <v>4</v>
      </c>
      <c r="B901" s="66" t="str">
        <v>평내동</v>
      </c>
      <c r="C901" s="66" t="str">
        <v>다가구 매매</v>
      </c>
      <c r="D901" s="66" t="str">
        <v>2025-12</v>
      </c>
      <c r="E901" s="66" t="str">
        <v>비교 반영</v>
      </c>
      <c r="F901" s="66" t="str">
        <v>그 외 비교 반영월</v>
      </c>
      <c r="G901" s="68">
        <v>0</v>
      </c>
      <c r="H901" s="79">
        <v>0</v>
      </c>
    </row>
    <row r="902">
      <c r="A902" s="68">
        <v>4</v>
      </c>
      <c r="B902" s="66" t="str">
        <v>평내동</v>
      </c>
      <c r="C902" s="66" t="str">
        <v>다가구 매매</v>
      </c>
      <c r="D902" s="66" t="str">
        <v>2026-01</v>
      </c>
      <c r="E902" s="66" t="str">
        <v>비교 반영</v>
      </c>
      <c r="F902" s="66" t="str">
        <v>직전 비교기간</v>
      </c>
      <c r="G902" s="68">
        <v>0</v>
      </c>
      <c r="H902" s="79">
        <v>0</v>
      </c>
    </row>
    <row r="903">
      <c r="A903" s="68">
        <v>4</v>
      </c>
      <c r="B903" s="66" t="str">
        <v>평내동</v>
      </c>
      <c r="C903" s="66" t="str">
        <v>다가구 매매</v>
      </c>
      <c r="D903" s="66" t="str">
        <v>2026-02</v>
      </c>
      <c r="E903" s="66" t="str">
        <v>비교 반영</v>
      </c>
      <c r="F903" s="66" t="str">
        <v>직전 비교기간</v>
      </c>
      <c r="G903" s="68">
        <v>0</v>
      </c>
      <c r="H903" s="79">
        <v>0</v>
      </c>
    </row>
    <row r="904">
      <c r="A904" s="68">
        <v>4</v>
      </c>
      <c r="B904" s="66" t="str">
        <v>평내동</v>
      </c>
      <c r="C904" s="66" t="str">
        <v>다가구 매매</v>
      </c>
      <c r="D904" s="66" t="str">
        <v>2026-03</v>
      </c>
      <c r="E904" s="66" t="str">
        <v>비교 반영</v>
      </c>
      <c r="F904" s="66" t="str">
        <v>직전 비교기간</v>
      </c>
      <c r="G904" s="68">
        <v>0</v>
      </c>
      <c r="H904" s="79">
        <v>0</v>
      </c>
    </row>
    <row r="905">
      <c r="A905" s="68">
        <v>4</v>
      </c>
      <c r="B905" s="66" t="str">
        <v>평내동</v>
      </c>
      <c r="C905" s="66" t="str">
        <v>다가구 매매</v>
      </c>
      <c r="D905" s="66" t="str">
        <v>2026-04</v>
      </c>
      <c r="E905" s="66" t="str">
        <v>비교 반영</v>
      </c>
      <c r="F905" s="66" t="str">
        <v>최근 비교기간</v>
      </c>
      <c r="G905" s="68">
        <v>1</v>
      </c>
      <c r="H905" s="79">
        <v>0.006666666666666667</v>
      </c>
    </row>
    <row r="906">
      <c r="A906" s="68">
        <v>4</v>
      </c>
      <c r="B906" s="66" t="str">
        <v>평내동</v>
      </c>
      <c r="C906" s="66" t="str">
        <v>다가구 매매</v>
      </c>
      <c r="D906" s="66" t="str">
        <v>2026-05</v>
      </c>
      <c r="E906" s="66" t="str">
        <v>비교 반영</v>
      </c>
      <c r="F906" s="66" t="str">
        <v>최근 비교기간</v>
      </c>
      <c r="G906" s="68">
        <v>1</v>
      </c>
      <c r="H906" s="79">
        <v>0.005780346820809248</v>
      </c>
    </row>
    <row r="907">
      <c r="A907" s="68">
        <v>4</v>
      </c>
      <c r="B907" s="66" t="str">
        <v>평내동</v>
      </c>
      <c r="C907" s="66" t="str">
        <v>다가구 매매</v>
      </c>
      <c r="D907" s="66" t="str">
        <v>2026-06</v>
      </c>
      <c r="E907" s="66" t="str">
        <v>비교 반영</v>
      </c>
      <c r="F907" s="66" t="str">
        <v>최근 비교기간</v>
      </c>
      <c r="G907" s="68">
        <v>0</v>
      </c>
      <c r="H907" s="79">
        <v>0</v>
      </c>
    </row>
    <row r="908">
      <c r="A908" s="72">
        <v>4</v>
      </c>
      <c r="B908" s="72" t="str">
        <v>평내동</v>
      </c>
      <c r="C908" s="72" t="str">
        <v>다가구 매매</v>
      </c>
      <c r="D908" s="72" t="str">
        <v>2026-07</v>
      </c>
      <c r="E908" s="72" t="str">
        <v>집계 중</v>
      </c>
      <c r="F908" s="72" t="str">
        <v>집계 중 월</v>
      </c>
      <c r="G908" s="74">
        <v>0</v>
      </c>
      <c r="H908" s="85">
        <v>0</v>
      </c>
    </row>
    <row r="909">
      <c r="A909" s="68">
        <v>4</v>
      </c>
      <c r="B909" s="66" t="str">
        <v>평내동</v>
      </c>
      <c r="C909" s="66" t="str">
        <v>공장창고</v>
      </c>
      <c r="D909" s="66" t="str">
        <v>2025-08</v>
      </c>
      <c r="E909" s="66" t="str">
        <v>비교 반영</v>
      </c>
      <c r="F909" s="66" t="str">
        <v>그 외 비교 반영월</v>
      </c>
      <c r="G909" s="68">
        <v>0</v>
      </c>
      <c r="H909" s="79">
        <v>0</v>
      </c>
    </row>
    <row r="910">
      <c r="A910" s="68">
        <v>4</v>
      </c>
      <c r="B910" s="66" t="str">
        <v>평내동</v>
      </c>
      <c r="C910" s="66" t="str">
        <v>공장창고</v>
      </c>
      <c r="D910" s="66" t="str">
        <v>2025-09</v>
      </c>
      <c r="E910" s="66" t="str">
        <v>비교 반영</v>
      </c>
      <c r="F910" s="66" t="str">
        <v>그 외 비교 반영월</v>
      </c>
      <c r="G910" s="68">
        <v>0</v>
      </c>
      <c r="H910" s="79">
        <v>0</v>
      </c>
    </row>
    <row r="911">
      <c r="A911" s="68">
        <v>4</v>
      </c>
      <c r="B911" s="66" t="str">
        <v>평내동</v>
      </c>
      <c r="C911" s="66" t="str">
        <v>공장창고</v>
      </c>
      <c r="D911" s="66" t="str">
        <v>2025-10</v>
      </c>
      <c r="E911" s="66" t="str">
        <v>비교 반영</v>
      </c>
      <c r="F911" s="66" t="str">
        <v>그 외 비교 반영월</v>
      </c>
      <c r="G911" s="68">
        <v>0</v>
      </c>
      <c r="H911" s="79">
        <v>0</v>
      </c>
    </row>
    <row r="912">
      <c r="A912" s="68">
        <v>4</v>
      </c>
      <c r="B912" s="66" t="str">
        <v>평내동</v>
      </c>
      <c r="C912" s="66" t="str">
        <v>공장창고</v>
      </c>
      <c r="D912" s="66" t="str">
        <v>2025-11</v>
      </c>
      <c r="E912" s="66" t="str">
        <v>비교 반영</v>
      </c>
      <c r="F912" s="66" t="str">
        <v>그 외 비교 반영월</v>
      </c>
      <c r="G912" s="68">
        <v>0</v>
      </c>
      <c r="H912" s="79">
        <v>0</v>
      </c>
    </row>
    <row r="913">
      <c r="A913" s="68">
        <v>4</v>
      </c>
      <c r="B913" s="66" t="str">
        <v>평내동</v>
      </c>
      <c r="C913" s="66" t="str">
        <v>공장창고</v>
      </c>
      <c r="D913" s="66" t="str">
        <v>2025-12</v>
      </c>
      <c r="E913" s="66" t="str">
        <v>비교 반영</v>
      </c>
      <c r="F913" s="66" t="str">
        <v>그 외 비교 반영월</v>
      </c>
      <c r="G913" s="68">
        <v>3</v>
      </c>
      <c r="H913" s="79">
        <v>0.02</v>
      </c>
    </row>
    <row r="914">
      <c r="A914" s="68">
        <v>4</v>
      </c>
      <c r="B914" s="66" t="str">
        <v>평내동</v>
      </c>
      <c r="C914" s="66" t="str">
        <v>공장창고</v>
      </c>
      <c r="D914" s="66" t="str">
        <v>2026-01</v>
      </c>
      <c r="E914" s="66" t="str">
        <v>비교 반영</v>
      </c>
      <c r="F914" s="66" t="str">
        <v>직전 비교기간</v>
      </c>
      <c r="G914" s="68">
        <v>0</v>
      </c>
      <c r="H914" s="79">
        <v>0</v>
      </c>
    </row>
    <row r="915">
      <c r="A915" s="68">
        <v>4</v>
      </c>
      <c r="B915" s="66" t="str">
        <v>평내동</v>
      </c>
      <c r="C915" s="66" t="str">
        <v>공장창고</v>
      </c>
      <c r="D915" s="66" t="str">
        <v>2026-02</v>
      </c>
      <c r="E915" s="66" t="str">
        <v>비교 반영</v>
      </c>
      <c r="F915" s="66" t="str">
        <v>직전 비교기간</v>
      </c>
      <c r="G915" s="68">
        <v>0</v>
      </c>
      <c r="H915" s="79">
        <v>0</v>
      </c>
    </row>
    <row r="916">
      <c r="A916" s="68">
        <v>4</v>
      </c>
      <c r="B916" s="66" t="str">
        <v>평내동</v>
      </c>
      <c r="C916" s="66" t="str">
        <v>공장창고</v>
      </c>
      <c r="D916" s="66" t="str">
        <v>2026-03</v>
      </c>
      <c r="E916" s="66" t="str">
        <v>비교 반영</v>
      </c>
      <c r="F916" s="66" t="str">
        <v>직전 비교기간</v>
      </c>
      <c r="G916" s="68">
        <v>0</v>
      </c>
      <c r="H916" s="79">
        <v>0</v>
      </c>
    </row>
    <row r="917">
      <c r="A917" s="68">
        <v>4</v>
      </c>
      <c r="B917" s="66" t="str">
        <v>평내동</v>
      </c>
      <c r="C917" s="66" t="str">
        <v>공장창고</v>
      </c>
      <c r="D917" s="66" t="str">
        <v>2026-04</v>
      </c>
      <c r="E917" s="66" t="str">
        <v>비교 반영</v>
      </c>
      <c r="F917" s="66" t="str">
        <v>최근 비교기간</v>
      </c>
      <c r="G917" s="68">
        <v>0</v>
      </c>
      <c r="H917" s="79">
        <v>0</v>
      </c>
    </row>
    <row r="918">
      <c r="A918" s="68">
        <v>4</v>
      </c>
      <c r="B918" s="66" t="str">
        <v>평내동</v>
      </c>
      <c r="C918" s="66" t="str">
        <v>공장창고</v>
      </c>
      <c r="D918" s="66" t="str">
        <v>2026-05</v>
      </c>
      <c r="E918" s="66" t="str">
        <v>비교 반영</v>
      </c>
      <c r="F918" s="66" t="str">
        <v>최근 비교기간</v>
      </c>
      <c r="G918" s="68">
        <v>0</v>
      </c>
      <c r="H918" s="79">
        <v>0</v>
      </c>
    </row>
    <row r="919">
      <c r="A919" s="68">
        <v>4</v>
      </c>
      <c r="B919" s="66" t="str">
        <v>평내동</v>
      </c>
      <c r="C919" s="66" t="str">
        <v>공장창고</v>
      </c>
      <c r="D919" s="66" t="str">
        <v>2026-06</v>
      </c>
      <c r="E919" s="66" t="str">
        <v>비교 반영</v>
      </c>
      <c r="F919" s="66" t="str">
        <v>최근 비교기간</v>
      </c>
      <c r="G919" s="68">
        <v>0</v>
      </c>
      <c r="H919" s="79">
        <v>0</v>
      </c>
    </row>
    <row r="920">
      <c r="A920" s="72">
        <v>4</v>
      </c>
      <c r="B920" s="72" t="str">
        <v>평내동</v>
      </c>
      <c r="C920" s="72" t="str">
        <v>공장창고</v>
      </c>
      <c r="D920" s="72" t="str">
        <v>2026-07</v>
      </c>
      <c r="E920" s="72" t="str">
        <v>집계 중</v>
      </c>
      <c r="F920" s="72" t="str">
        <v>집계 중 월</v>
      </c>
      <c r="G920" s="74">
        <v>0</v>
      </c>
      <c r="H920" s="85">
        <v>0</v>
      </c>
    </row>
    <row r="921">
      <c r="A921" s="68">
        <v>5</v>
      </c>
      <c r="B921" s="66" t="str">
        <v>진접읍 금곡리</v>
      </c>
      <c r="C921" s="66" t="str">
        <v>아파트 전월세</v>
      </c>
      <c r="D921" s="66" t="str">
        <v>2025-08</v>
      </c>
      <c r="E921" s="66" t="str">
        <v>비교 반영</v>
      </c>
      <c r="F921" s="66" t="str">
        <v>그 외 비교 반영월</v>
      </c>
      <c r="G921" s="68">
        <v>72</v>
      </c>
      <c r="H921" s="79">
        <v>0.5454545454545454</v>
      </c>
    </row>
    <row r="922">
      <c r="A922" s="68">
        <v>5</v>
      </c>
      <c r="B922" s="66" t="str">
        <v>진접읍 금곡리</v>
      </c>
      <c r="C922" s="66" t="str">
        <v>아파트 전월세</v>
      </c>
      <c r="D922" s="66" t="str">
        <v>2025-09</v>
      </c>
      <c r="E922" s="66" t="str">
        <v>비교 반영</v>
      </c>
      <c r="F922" s="66" t="str">
        <v>그 외 비교 반영월</v>
      </c>
      <c r="G922" s="68">
        <v>73</v>
      </c>
      <c r="H922" s="79">
        <v>0.5748031496062992</v>
      </c>
    </row>
    <row r="923">
      <c r="A923" s="68">
        <v>5</v>
      </c>
      <c r="B923" s="66" t="str">
        <v>진접읍 금곡리</v>
      </c>
      <c r="C923" s="66" t="str">
        <v>아파트 전월세</v>
      </c>
      <c r="D923" s="66" t="str">
        <v>2025-10</v>
      </c>
      <c r="E923" s="66" t="str">
        <v>비교 반영</v>
      </c>
      <c r="F923" s="66" t="str">
        <v>그 외 비교 반영월</v>
      </c>
      <c r="G923" s="68">
        <v>77</v>
      </c>
      <c r="H923" s="79">
        <v>0.45294117647058824</v>
      </c>
    </row>
    <row r="924">
      <c r="A924" s="68">
        <v>5</v>
      </c>
      <c r="B924" s="66" t="str">
        <v>진접읍 금곡리</v>
      </c>
      <c r="C924" s="66" t="str">
        <v>아파트 전월세</v>
      </c>
      <c r="D924" s="66" t="str">
        <v>2025-11</v>
      </c>
      <c r="E924" s="66" t="str">
        <v>비교 반영</v>
      </c>
      <c r="F924" s="66" t="str">
        <v>그 외 비교 반영월</v>
      </c>
      <c r="G924" s="68">
        <v>61</v>
      </c>
      <c r="H924" s="79">
        <v>0.488</v>
      </c>
    </row>
    <row r="925">
      <c r="A925" s="68">
        <v>5</v>
      </c>
      <c r="B925" s="66" t="str">
        <v>진접읍 금곡리</v>
      </c>
      <c r="C925" s="66" t="str">
        <v>아파트 전월세</v>
      </c>
      <c r="D925" s="66" t="str">
        <v>2025-12</v>
      </c>
      <c r="E925" s="66" t="str">
        <v>비교 반영</v>
      </c>
      <c r="F925" s="66" t="str">
        <v>그 외 비교 반영월</v>
      </c>
      <c r="G925" s="68">
        <v>77</v>
      </c>
      <c r="H925" s="79">
        <v>0.4502923976608187</v>
      </c>
    </row>
    <row r="926">
      <c r="A926" s="68">
        <v>5</v>
      </c>
      <c r="B926" s="66" t="str">
        <v>진접읍 금곡리</v>
      </c>
      <c r="C926" s="66" t="str">
        <v>아파트 전월세</v>
      </c>
      <c r="D926" s="66" t="str">
        <v>2026-01</v>
      </c>
      <c r="E926" s="66" t="str">
        <v>비교 반영</v>
      </c>
      <c r="F926" s="66" t="str">
        <v>직전 비교기간</v>
      </c>
      <c r="G926" s="68">
        <v>74</v>
      </c>
      <c r="H926" s="79">
        <v>0.4180790960451977</v>
      </c>
    </row>
    <row r="927">
      <c r="A927" s="68">
        <v>5</v>
      </c>
      <c r="B927" s="66" t="str">
        <v>진접읍 금곡리</v>
      </c>
      <c r="C927" s="66" t="str">
        <v>아파트 전월세</v>
      </c>
      <c r="D927" s="66" t="str">
        <v>2026-02</v>
      </c>
      <c r="E927" s="66" t="str">
        <v>비교 반영</v>
      </c>
      <c r="F927" s="66" t="str">
        <v>직전 비교기간</v>
      </c>
      <c r="G927" s="68">
        <v>56</v>
      </c>
      <c r="H927" s="79">
        <v>0.4409448818897638</v>
      </c>
    </row>
    <row r="928">
      <c r="A928" s="68">
        <v>5</v>
      </c>
      <c r="B928" s="66" t="str">
        <v>진접읍 금곡리</v>
      </c>
      <c r="C928" s="66" t="str">
        <v>아파트 전월세</v>
      </c>
      <c r="D928" s="66" t="str">
        <v>2026-03</v>
      </c>
      <c r="E928" s="66" t="str">
        <v>비교 반영</v>
      </c>
      <c r="F928" s="66" t="str">
        <v>직전 비교기간</v>
      </c>
      <c r="G928" s="68">
        <v>62</v>
      </c>
      <c r="H928" s="79">
        <v>0.4492753623188406</v>
      </c>
    </row>
    <row r="929">
      <c r="A929" s="68">
        <v>5</v>
      </c>
      <c r="B929" s="66" t="str">
        <v>진접읍 금곡리</v>
      </c>
      <c r="C929" s="66" t="str">
        <v>아파트 전월세</v>
      </c>
      <c r="D929" s="66" t="str">
        <v>2026-04</v>
      </c>
      <c r="E929" s="66" t="str">
        <v>비교 반영</v>
      </c>
      <c r="F929" s="66" t="str">
        <v>최근 비교기간</v>
      </c>
      <c r="G929" s="68">
        <v>62</v>
      </c>
      <c r="H929" s="79">
        <v>0.5344827586206896</v>
      </c>
    </row>
    <row r="930">
      <c r="A930" s="68">
        <v>5</v>
      </c>
      <c r="B930" s="66" t="str">
        <v>진접읍 금곡리</v>
      </c>
      <c r="C930" s="66" t="str">
        <v>아파트 전월세</v>
      </c>
      <c r="D930" s="66" t="str">
        <v>2026-05</v>
      </c>
      <c r="E930" s="66" t="str">
        <v>비교 반영</v>
      </c>
      <c r="F930" s="66" t="str">
        <v>최근 비교기간</v>
      </c>
      <c r="G930" s="68">
        <v>135</v>
      </c>
      <c r="H930" s="79">
        <v>0.6164383561643836</v>
      </c>
    </row>
    <row r="931">
      <c r="A931" s="68">
        <v>5</v>
      </c>
      <c r="B931" s="66" t="str">
        <v>진접읍 금곡리</v>
      </c>
      <c r="C931" s="66" t="str">
        <v>아파트 전월세</v>
      </c>
      <c r="D931" s="66" t="str">
        <v>2026-06</v>
      </c>
      <c r="E931" s="66" t="str">
        <v>비교 반영</v>
      </c>
      <c r="F931" s="66" t="str">
        <v>최근 비교기간</v>
      </c>
      <c r="G931" s="68">
        <v>98</v>
      </c>
      <c r="H931" s="79">
        <v>0.547486033519553</v>
      </c>
    </row>
    <row r="932">
      <c r="A932" s="72">
        <v>5</v>
      </c>
      <c r="B932" s="72" t="str">
        <v>진접읍 금곡리</v>
      </c>
      <c r="C932" s="72" t="str">
        <v>아파트 전월세</v>
      </c>
      <c r="D932" s="72" t="str">
        <v>2026-07</v>
      </c>
      <c r="E932" s="72" t="str">
        <v>집계 중</v>
      </c>
      <c r="F932" s="72" t="str">
        <v>집계 중 월</v>
      </c>
      <c r="G932" s="74">
        <v>80</v>
      </c>
      <c r="H932" s="85">
        <v>0.45454545454545453</v>
      </c>
    </row>
    <row r="933">
      <c r="A933" s="68">
        <v>5</v>
      </c>
      <c r="B933" s="66" t="str">
        <v>진접읍 금곡리</v>
      </c>
      <c r="C933" s="66" t="str">
        <v>아파트 매매</v>
      </c>
      <c r="D933" s="66" t="str">
        <v>2025-08</v>
      </c>
      <c r="E933" s="66" t="str">
        <v>비교 반영</v>
      </c>
      <c r="F933" s="66" t="str">
        <v>그 외 비교 반영월</v>
      </c>
      <c r="G933" s="68">
        <v>25</v>
      </c>
      <c r="H933" s="79">
        <v>0.1893939393939394</v>
      </c>
    </row>
    <row r="934">
      <c r="A934" s="68">
        <v>5</v>
      </c>
      <c r="B934" s="66" t="str">
        <v>진접읍 금곡리</v>
      </c>
      <c r="C934" s="66" t="str">
        <v>아파트 매매</v>
      </c>
      <c r="D934" s="66" t="str">
        <v>2025-09</v>
      </c>
      <c r="E934" s="66" t="str">
        <v>비교 반영</v>
      </c>
      <c r="F934" s="66" t="str">
        <v>그 외 비교 반영월</v>
      </c>
      <c r="G934" s="68">
        <v>34</v>
      </c>
      <c r="H934" s="79">
        <v>0.2677165354330709</v>
      </c>
    </row>
    <row r="935">
      <c r="A935" s="68">
        <v>5</v>
      </c>
      <c r="B935" s="66" t="str">
        <v>진접읍 금곡리</v>
      </c>
      <c r="C935" s="66" t="str">
        <v>아파트 매매</v>
      </c>
      <c r="D935" s="66" t="str">
        <v>2025-10</v>
      </c>
      <c r="E935" s="66" t="str">
        <v>비교 반영</v>
      </c>
      <c r="F935" s="66" t="str">
        <v>그 외 비교 반영월</v>
      </c>
      <c r="G935" s="68">
        <v>35</v>
      </c>
      <c r="H935" s="79">
        <v>0.20588235294117646</v>
      </c>
    </row>
    <row r="936">
      <c r="A936" s="68">
        <v>5</v>
      </c>
      <c r="B936" s="66" t="str">
        <v>진접읍 금곡리</v>
      </c>
      <c r="C936" s="66" t="str">
        <v>아파트 매매</v>
      </c>
      <c r="D936" s="66" t="str">
        <v>2025-11</v>
      </c>
      <c r="E936" s="66" t="str">
        <v>비교 반영</v>
      </c>
      <c r="F936" s="66" t="str">
        <v>그 외 비교 반영월</v>
      </c>
      <c r="G936" s="68">
        <v>28</v>
      </c>
      <c r="H936" s="79">
        <v>0.224</v>
      </c>
    </row>
    <row r="937">
      <c r="A937" s="68">
        <v>5</v>
      </c>
      <c r="B937" s="66" t="str">
        <v>진접읍 금곡리</v>
      </c>
      <c r="C937" s="66" t="str">
        <v>아파트 매매</v>
      </c>
      <c r="D937" s="66" t="str">
        <v>2025-12</v>
      </c>
      <c r="E937" s="66" t="str">
        <v>비교 반영</v>
      </c>
      <c r="F937" s="66" t="str">
        <v>그 외 비교 반영월</v>
      </c>
      <c r="G937" s="68">
        <v>39</v>
      </c>
      <c r="H937" s="79">
        <v>0.22807017543859648</v>
      </c>
    </row>
    <row r="938">
      <c r="A938" s="68">
        <v>5</v>
      </c>
      <c r="B938" s="66" t="str">
        <v>진접읍 금곡리</v>
      </c>
      <c r="C938" s="66" t="str">
        <v>아파트 매매</v>
      </c>
      <c r="D938" s="66" t="str">
        <v>2026-01</v>
      </c>
      <c r="E938" s="66" t="str">
        <v>비교 반영</v>
      </c>
      <c r="F938" s="66" t="str">
        <v>직전 비교기간</v>
      </c>
      <c r="G938" s="68">
        <v>33</v>
      </c>
      <c r="H938" s="79">
        <v>0.1864406779661017</v>
      </c>
    </row>
    <row r="939">
      <c r="A939" s="68">
        <v>5</v>
      </c>
      <c r="B939" s="66" t="str">
        <v>진접읍 금곡리</v>
      </c>
      <c r="C939" s="66" t="str">
        <v>아파트 매매</v>
      </c>
      <c r="D939" s="66" t="str">
        <v>2026-02</v>
      </c>
      <c r="E939" s="66" t="str">
        <v>비교 반영</v>
      </c>
      <c r="F939" s="66" t="str">
        <v>직전 비교기간</v>
      </c>
      <c r="G939" s="68">
        <v>31</v>
      </c>
      <c r="H939" s="79">
        <v>0.2440944881889764</v>
      </c>
    </row>
    <row r="940">
      <c r="A940" s="68">
        <v>5</v>
      </c>
      <c r="B940" s="66" t="str">
        <v>진접읍 금곡리</v>
      </c>
      <c r="C940" s="66" t="str">
        <v>아파트 매매</v>
      </c>
      <c r="D940" s="66" t="str">
        <v>2026-03</v>
      </c>
      <c r="E940" s="66" t="str">
        <v>비교 반영</v>
      </c>
      <c r="F940" s="66" t="str">
        <v>직전 비교기간</v>
      </c>
      <c r="G940" s="68">
        <v>37</v>
      </c>
      <c r="H940" s="79">
        <v>0.26811594202898553</v>
      </c>
    </row>
    <row r="941">
      <c r="A941" s="68">
        <v>5</v>
      </c>
      <c r="B941" s="66" t="str">
        <v>진접읍 금곡리</v>
      </c>
      <c r="C941" s="66" t="str">
        <v>아파트 매매</v>
      </c>
      <c r="D941" s="66" t="str">
        <v>2026-04</v>
      </c>
      <c r="E941" s="66" t="str">
        <v>비교 반영</v>
      </c>
      <c r="F941" s="66" t="str">
        <v>최근 비교기간</v>
      </c>
      <c r="G941" s="68">
        <v>32</v>
      </c>
      <c r="H941" s="79">
        <v>0.27586206896551724</v>
      </c>
    </row>
    <row r="942">
      <c r="A942" s="68">
        <v>5</v>
      </c>
      <c r="B942" s="66" t="str">
        <v>진접읍 금곡리</v>
      </c>
      <c r="C942" s="66" t="str">
        <v>아파트 매매</v>
      </c>
      <c r="D942" s="66" t="str">
        <v>2026-05</v>
      </c>
      <c r="E942" s="66" t="str">
        <v>비교 반영</v>
      </c>
      <c r="F942" s="66" t="str">
        <v>최근 비교기간</v>
      </c>
      <c r="G942" s="68">
        <v>50</v>
      </c>
      <c r="H942" s="79">
        <v>0.228310502283105</v>
      </c>
    </row>
    <row r="943">
      <c r="A943" s="68">
        <v>5</v>
      </c>
      <c r="B943" s="66" t="str">
        <v>진접읍 금곡리</v>
      </c>
      <c r="C943" s="66" t="str">
        <v>아파트 매매</v>
      </c>
      <c r="D943" s="66" t="str">
        <v>2026-06</v>
      </c>
      <c r="E943" s="66" t="str">
        <v>비교 반영</v>
      </c>
      <c r="F943" s="66" t="str">
        <v>최근 비교기간</v>
      </c>
      <c r="G943" s="68">
        <v>40</v>
      </c>
      <c r="H943" s="79">
        <v>0.22346368715083798</v>
      </c>
    </row>
    <row r="944">
      <c r="A944" s="72">
        <v>5</v>
      </c>
      <c r="B944" s="72" t="str">
        <v>진접읍 금곡리</v>
      </c>
      <c r="C944" s="72" t="str">
        <v>아파트 매매</v>
      </c>
      <c r="D944" s="72" t="str">
        <v>2026-07</v>
      </c>
      <c r="E944" s="72" t="str">
        <v>집계 중</v>
      </c>
      <c r="F944" s="72" t="str">
        <v>집계 중 월</v>
      </c>
      <c r="G944" s="74">
        <v>39</v>
      </c>
      <c r="H944" s="85">
        <v>0.2215909090909091</v>
      </c>
    </row>
    <row r="945">
      <c r="A945" s="68">
        <v>5</v>
      </c>
      <c r="B945" s="66" t="str">
        <v>진접읍 금곡리</v>
      </c>
      <c r="C945" s="66" t="str">
        <v>다가구 전월세</v>
      </c>
      <c r="D945" s="66" t="str">
        <v>2025-08</v>
      </c>
      <c r="E945" s="66" t="str">
        <v>비교 반영</v>
      </c>
      <c r="F945" s="66" t="str">
        <v>그 외 비교 반영월</v>
      </c>
      <c r="G945" s="68">
        <v>26</v>
      </c>
      <c r="H945" s="79">
        <v>0.19696969696969696</v>
      </c>
    </row>
    <row r="946">
      <c r="A946" s="68">
        <v>5</v>
      </c>
      <c r="B946" s="66" t="str">
        <v>진접읍 금곡리</v>
      </c>
      <c r="C946" s="66" t="str">
        <v>다가구 전월세</v>
      </c>
      <c r="D946" s="66" t="str">
        <v>2025-09</v>
      </c>
      <c r="E946" s="66" t="str">
        <v>비교 반영</v>
      </c>
      <c r="F946" s="66" t="str">
        <v>그 외 비교 반영월</v>
      </c>
      <c r="G946" s="68">
        <v>13</v>
      </c>
      <c r="H946" s="79">
        <v>0.10236220472440945</v>
      </c>
    </row>
    <row r="947">
      <c r="A947" s="68">
        <v>5</v>
      </c>
      <c r="B947" s="66" t="str">
        <v>진접읍 금곡리</v>
      </c>
      <c r="C947" s="66" t="str">
        <v>다가구 전월세</v>
      </c>
      <c r="D947" s="66" t="str">
        <v>2025-10</v>
      </c>
      <c r="E947" s="66" t="str">
        <v>비교 반영</v>
      </c>
      <c r="F947" s="66" t="str">
        <v>그 외 비교 반영월</v>
      </c>
      <c r="G947" s="68">
        <v>28</v>
      </c>
      <c r="H947" s="79">
        <v>0.16470588235294117</v>
      </c>
    </row>
    <row r="948">
      <c r="A948" s="68">
        <v>5</v>
      </c>
      <c r="B948" s="66" t="str">
        <v>진접읍 금곡리</v>
      </c>
      <c r="C948" s="66" t="str">
        <v>다가구 전월세</v>
      </c>
      <c r="D948" s="66" t="str">
        <v>2025-11</v>
      </c>
      <c r="E948" s="66" t="str">
        <v>비교 반영</v>
      </c>
      <c r="F948" s="66" t="str">
        <v>그 외 비교 반영월</v>
      </c>
      <c r="G948" s="68">
        <v>25</v>
      </c>
      <c r="H948" s="79">
        <v>0.2</v>
      </c>
    </row>
    <row r="949">
      <c r="A949" s="68">
        <v>5</v>
      </c>
      <c r="B949" s="66" t="str">
        <v>진접읍 금곡리</v>
      </c>
      <c r="C949" s="66" t="str">
        <v>다가구 전월세</v>
      </c>
      <c r="D949" s="66" t="str">
        <v>2025-12</v>
      </c>
      <c r="E949" s="66" t="str">
        <v>비교 반영</v>
      </c>
      <c r="F949" s="66" t="str">
        <v>그 외 비교 반영월</v>
      </c>
      <c r="G949" s="68">
        <v>49</v>
      </c>
      <c r="H949" s="79">
        <v>0.28654970760233917</v>
      </c>
    </row>
    <row r="950">
      <c r="A950" s="68">
        <v>5</v>
      </c>
      <c r="B950" s="66" t="str">
        <v>진접읍 금곡리</v>
      </c>
      <c r="C950" s="66" t="str">
        <v>다가구 전월세</v>
      </c>
      <c r="D950" s="66" t="str">
        <v>2026-01</v>
      </c>
      <c r="E950" s="66" t="str">
        <v>비교 반영</v>
      </c>
      <c r="F950" s="66" t="str">
        <v>직전 비교기간</v>
      </c>
      <c r="G950" s="68">
        <v>58</v>
      </c>
      <c r="H950" s="79">
        <v>0.327683615819209</v>
      </c>
    </row>
    <row r="951">
      <c r="A951" s="68">
        <v>5</v>
      </c>
      <c r="B951" s="66" t="str">
        <v>진접읍 금곡리</v>
      </c>
      <c r="C951" s="66" t="str">
        <v>다가구 전월세</v>
      </c>
      <c r="D951" s="66" t="str">
        <v>2026-02</v>
      </c>
      <c r="E951" s="66" t="str">
        <v>비교 반영</v>
      </c>
      <c r="F951" s="66" t="str">
        <v>직전 비교기간</v>
      </c>
      <c r="G951" s="68">
        <v>30</v>
      </c>
      <c r="H951" s="79">
        <v>0.23622047244094488</v>
      </c>
    </row>
    <row r="952">
      <c r="A952" s="68">
        <v>5</v>
      </c>
      <c r="B952" s="66" t="str">
        <v>진접읍 금곡리</v>
      </c>
      <c r="C952" s="66" t="str">
        <v>다가구 전월세</v>
      </c>
      <c r="D952" s="66" t="str">
        <v>2026-03</v>
      </c>
      <c r="E952" s="66" t="str">
        <v>비교 반영</v>
      </c>
      <c r="F952" s="66" t="str">
        <v>직전 비교기간</v>
      </c>
      <c r="G952" s="68">
        <v>31</v>
      </c>
      <c r="H952" s="79">
        <v>0.2246376811594203</v>
      </c>
    </row>
    <row r="953">
      <c r="A953" s="68">
        <v>5</v>
      </c>
      <c r="B953" s="66" t="str">
        <v>진접읍 금곡리</v>
      </c>
      <c r="C953" s="66" t="str">
        <v>다가구 전월세</v>
      </c>
      <c r="D953" s="66" t="str">
        <v>2026-04</v>
      </c>
      <c r="E953" s="66" t="str">
        <v>비교 반영</v>
      </c>
      <c r="F953" s="66" t="str">
        <v>최근 비교기간</v>
      </c>
      <c r="G953" s="68">
        <v>17</v>
      </c>
      <c r="H953" s="79">
        <v>0.14655172413793102</v>
      </c>
    </row>
    <row r="954">
      <c r="A954" s="68">
        <v>5</v>
      </c>
      <c r="B954" s="66" t="str">
        <v>진접읍 금곡리</v>
      </c>
      <c r="C954" s="66" t="str">
        <v>다가구 전월세</v>
      </c>
      <c r="D954" s="66" t="str">
        <v>2026-05</v>
      </c>
      <c r="E954" s="66" t="str">
        <v>비교 반영</v>
      </c>
      <c r="F954" s="66" t="str">
        <v>최근 비교기간</v>
      </c>
      <c r="G954" s="68">
        <v>28</v>
      </c>
      <c r="H954" s="79">
        <v>0.1278538812785388</v>
      </c>
    </row>
    <row r="955">
      <c r="A955" s="68">
        <v>5</v>
      </c>
      <c r="B955" s="66" t="str">
        <v>진접읍 금곡리</v>
      </c>
      <c r="C955" s="66" t="str">
        <v>다가구 전월세</v>
      </c>
      <c r="D955" s="66" t="str">
        <v>2026-06</v>
      </c>
      <c r="E955" s="66" t="str">
        <v>비교 반영</v>
      </c>
      <c r="F955" s="66" t="str">
        <v>최근 비교기간</v>
      </c>
      <c r="G955" s="68">
        <v>31</v>
      </c>
      <c r="H955" s="79">
        <v>0.17318435754189945</v>
      </c>
    </row>
    <row r="956">
      <c r="A956" s="72">
        <v>5</v>
      </c>
      <c r="B956" s="72" t="str">
        <v>진접읍 금곡리</v>
      </c>
      <c r="C956" s="72" t="str">
        <v>다가구 전월세</v>
      </c>
      <c r="D956" s="72" t="str">
        <v>2026-07</v>
      </c>
      <c r="E956" s="72" t="str">
        <v>집계 중</v>
      </c>
      <c r="F956" s="72" t="str">
        <v>집계 중 월</v>
      </c>
      <c r="G956" s="74">
        <v>32</v>
      </c>
      <c r="H956" s="85">
        <v>0.18181818181818182</v>
      </c>
    </row>
    <row r="957">
      <c r="A957" s="68">
        <v>5</v>
      </c>
      <c r="B957" s="66" t="str">
        <v>진접읍 금곡리</v>
      </c>
      <c r="C957" s="66" t="str">
        <v>토지</v>
      </c>
      <c r="D957" s="66" t="str">
        <v>2025-08</v>
      </c>
      <c r="E957" s="66" t="str">
        <v>비교 반영</v>
      </c>
      <c r="F957" s="66" t="str">
        <v>그 외 비교 반영월</v>
      </c>
      <c r="G957" s="68">
        <v>6</v>
      </c>
      <c r="H957" s="79">
        <v>0.045454545454545456</v>
      </c>
    </row>
    <row r="958">
      <c r="A958" s="68">
        <v>5</v>
      </c>
      <c r="B958" s="66" t="str">
        <v>진접읍 금곡리</v>
      </c>
      <c r="C958" s="66" t="str">
        <v>토지</v>
      </c>
      <c r="D958" s="66" t="str">
        <v>2025-09</v>
      </c>
      <c r="E958" s="66" t="str">
        <v>비교 반영</v>
      </c>
      <c r="F958" s="66" t="str">
        <v>그 외 비교 반영월</v>
      </c>
      <c r="G958" s="68">
        <v>2</v>
      </c>
      <c r="H958" s="79">
        <v>0.015748031496062992</v>
      </c>
    </row>
    <row r="959">
      <c r="A959" s="68">
        <v>5</v>
      </c>
      <c r="B959" s="66" t="str">
        <v>진접읍 금곡리</v>
      </c>
      <c r="C959" s="66" t="str">
        <v>토지</v>
      </c>
      <c r="D959" s="66" t="str">
        <v>2025-10</v>
      </c>
      <c r="E959" s="66" t="str">
        <v>비교 반영</v>
      </c>
      <c r="F959" s="66" t="str">
        <v>그 외 비교 반영월</v>
      </c>
      <c r="G959" s="68">
        <v>17</v>
      </c>
      <c r="H959" s="79">
        <v>0.1</v>
      </c>
    </row>
    <row r="960">
      <c r="A960" s="68">
        <v>5</v>
      </c>
      <c r="B960" s="66" t="str">
        <v>진접읍 금곡리</v>
      </c>
      <c r="C960" s="66" t="str">
        <v>토지</v>
      </c>
      <c r="D960" s="66" t="str">
        <v>2025-11</v>
      </c>
      <c r="E960" s="66" t="str">
        <v>비교 반영</v>
      </c>
      <c r="F960" s="66" t="str">
        <v>그 외 비교 반영월</v>
      </c>
      <c r="G960" s="68">
        <v>3</v>
      </c>
      <c r="H960" s="79">
        <v>0.024</v>
      </c>
    </row>
    <row r="961">
      <c r="A961" s="68">
        <v>5</v>
      </c>
      <c r="B961" s="66" t="str">
        <v>진접읍 금곡리</v>
      </c>
      <c r="C961" s="66" t="str">
        <v>토지</v>
      </c>
      <c r="D961" s="66" t="str">
        <v>2025-12</v>
      </c>
      <c r="E961" s="66" t="str">
        <v>비교 반영</v>
      </c>
      <c r="F961" s="66" t="str">
        <v>그 외 비교 반영월</v>
      </c>
      <c r="G961" s="68">
        <v>2</v>
      </c>
      <c r="H961" s="79">
        <v>0.011695906432748537</v>
      </c>
    </row>
    <row r="962">
      <c r="A962" s="68">
        <v>5</v>
      </c>
      <c r="B962" s="66" t="str">
        <v>진접읍 금곡리</v>
      </c>
      <c r="C962" s="66" t="str">
        <v>토지</v>
      </c>
      <c r="D962" s="66" t="str">
        <v>2026-01</v>
      </c>
      <c r="E962" s="66" t="str">
        <v>비교 반영</v>
      </c>
      <c r="F962" s="66" t="str">
        <v>직전 비교기간</v>
      </c>
      <c r="G962" s="68">
        <v>3</v>
      </c>
      <c r="H962" s="79">
        <v>0.01694915254237288</v>
      </c>
    </row>
    <row r="963">
      <c r="A963" s="68">
        <v>5</v>
      </c>
      <c r="B963" s="66" t="str">
        <v>진접읍 금곡리</v>
      </c>
      <c r="C963" s="66" t="str">
        <v>토지</v>
      </c>
      <c r="D963" s="66" t="str">
        <v>2026-02</v>
      </c>
      <c r="E963" s="66" t="str">
        <v>비교 반영</v>
      </c>
      <c r="F963" s="66" t="str">
        <v>직전 비교기간</v>
      </c>
      <c r="G963" s="68">
        <v>2</v>
      </c>
      <c r="H963" s="79">
        <v>0.015748031496062992</v>
      </c>
    </row>
    <row r="964">
      <c r="A964" s="68">
        <v>5</v>
      </c>
      <c r="B964" s="66" t="str">
        <v>진접읍 금곡리</v>
      </c>
      <c r="C964" s="66" t="str">
        <v>토지</v>
      </c>
      <c r="D964" s="66" t="str">
        <v>2026-03</v>
      </c>
      <c r="E964" s="66" t="str">
        <v>비교 반영</v>
      </c>
      <c r="F964" s="66" t="str">
        <v>직전 비교기간</v>
      </c>
      <c r="G964" s="68">
        <v>0</v>
      </c>
      <c r="H964" s="79">
        <v>0</v>
      </c>
    </row>
    <row r="965">
      <c r="A965" s="68">
        <v>5</v>
      </c>
      <c r="B965" s="66" t="str">
        <v>진접읍 금곡리</v>
      </c>
      <c r="C965" s="66" t="str">
        <v>토지</v>
      </c>
      <c r="D965" s="66" t="str">
        <v>2026-04</v>
      </c>
      <c r="E965" s="66" t="str">
        <v>비교 반영</v>
      </c>
      <c r="F965" s="66" t="str">
        <v>최근 비교기간</v>
      </c>
      <c r="G965" s="68">
        <v>2</v>
      </c>
      <c r="H965" s="79">
        <v>0.017241379310344827</v>
      </c>
    </row>
    <row r="966">
      <c r="A966" s="68">
        <v>5</v>
      </c>
      <c r="B966" s="66" t="str">
        <v>진접읍 금곡리</v>
      </c>
      <c r="C966" s="66" t="str">
        <v>토지</v>
      </c>
      <c r="D966" s="66" t="str">
        <v>2026-05</v>
      </c>
      <c r="E966" s="66" t="str">
        <v>비교 반영</v>
      </c>
      <c r="F966" s="66" t="str">
        <v>최근 비교기간</v>
      </c>
      <c r="G966" s="68">
        <v>0</v>
      </c>
      <c r="H966" s="79">
        <v>0</v>
      </c>
    </row>
    <row r="967">
      <c r="A967" s="68">
        <v>5</v>
      </c>
      <c r="B967" s="66" t="str">
        <v>진접읍 금곡리</v>
      </c>
      <c r="C967" s="66" t="str">
        <v>토지</v>
      </c>
      <c r="D967" s="66" t="str">
        <v>2026-06</v>
      </c>
      <c r="E967" s="66" t="str">
        <v>비교 반영</v>
      </c>
      <c r="F967" s="66" t="str">
        <v>최근 비교기간</v>
      </c>
      <c r="G967" s="68">
        <v>6</v>
      </c>
      <c r="H967" s="79">
        <v>0.0335195530726257</v>
      </c>
    </row>
    <row r="968">
      <c r="A968" s="72">
        <v>5</v>
      </c>
      <c r="B968" s="72" t="str">
        <v>진접읍 금곡리</v>
      </c>
      <c r="C968" s="72" t="str">
        <v>토지</v>
      </c>
      <c r="D968" s="72" t="str">
        <v>2026-07</v>
      </c>
      <c r="E968" s="72" t="str">
        <v>집계 중</v>
      </c>
      <c r="F968" s="72" t="str">
        <v>집계 중 월</v>
      </c>
      <c r="G968" s="74">
        <v>10</v>
      </c>
      <c r="H968" s="85">
        <v>0.056818181818181816</v>
      </c>
    </row>
    <row r="969">
      <c r="A969" s="68">
        <v>5</v>
      </c>
      <c r="B969" s="66" t="str">
        <v>진접읍 금곡리</v>
      </c>
      <c r="C969" s="66" t="str">
        <v>다세대 매매</v>
      </c>
      <c r="D969" s="66" t="str">
        <v>2025-08</v>
      </c>
      <c r="E969" s="66" t="str">
        <v>비교 반영</v>
      </c>
      <c r="F969" s="66" t="str">
        <v>그 외 비교 반영월</v>
      </c>
      <c r="G969" s="68">
        <v>1</v>
      </c>
      <c r="H969" s="79">
        <v>0.007575757575757576</v>
      </c>
    </row>
    <row r="970">
      <c r="A970" s="68">
        <v>5</v>
      </c>
      <c r="B970" s="66" t="str">
        <v>진접읍 금곡리</v>
      </c>
      <c r="C970" s="66" t="str">
        <v>다세대 매매</v>
      </c>
      <c r="D970" s="66" t="str">
        <v>2025-09</v>
      </c>
      <c r="E970" s="66" t="str">
        <v>비교 반영</v>
      </c>
      <c r="F970" s="66" t="str">
        <v>그 외 비교 반영월</v>
      </c>
      <c r="G970" s="68">
        <v>3</v>
      </c>
      <c r="H970" s="79">
        <v>0.023622047244094488</v>
      </c>
    </row>
    <row r="971">
      <c r="A971" s="68">
        <v>5</v>
      </c>
      <c r="B971" s="66" t="str">
        <v>진접읍 금곡리</v>
      </c>
      <c r="C971" s="66" t="str">
        <v>다세대 매매</v>
      </c>
      <c r="D971" s="66" t="str">
        <v>2025-10</v>
      </c>
      <c r="E971" s="66" t="str">
        <v>비교 반영</v>
      </c>
      <c r="F971" s="66" t="str">
        <v>그 외 비교 반영월</v>
      </c>
      <c r="G971" s="68">
        <v>2</v>
      </c>
      <c r="H971" s="79">
        <v>0.011764705882352941</v>
      </c>
    </row>
    <row r="972">
      <c r="A972" s="68">
        <v>5</v>
      </c>
      <c r="B972" s="66" t="str">
        <v>진접읍 금곡리</v>
      </c>
      <c r="C972" s="66" t="str">
        <v>다세대 매매</v>
      </c>
      <c r="D972" s="66" t="str">
        <v>2025-11</v>
      </c>
      <c r="E972" s="66" t="str">
        <v>비교 반영</v>
      </c>
      <c r="F972" s="66" t="str">
        <v>그 외 비교 반영월</v>
      </c>
      <c r="G972" s="68">
        <v>2</v>
      </c>
      <c r="H972" s="79">
        <v>0.016</v>
      </c>
    </row>
    <row r="973">
      <c r="A973" s="68">
        <v>5</v>
      </c>
      <c r="B973" s="66" t="str">
        <v>진접읍 금곡리</v>
      </c>
      <c r="C973" s="66" t="str">
        <v>다세대 매매</v>
      </c>
      <c r="D973" s="66" t="str">
        <v>2025-12</v>
      </c>
      <c r="E973" s="66" t="str">
        <v>비교 반영</v>
      </c>
      <c r="F973" s="66" t="str">
        <v>그 외 비교 반영월</v>
      </c>
      <c r="G973" s="68">
        <v>2</v>
      </c>
      <c r="H973" s="79">
        <v>0.011695906432748537</v>
      </c>
    </row>
    <row r="974">
      <c r="A974" s="68">
        <v>5</v>
      </c>
      <c r="B974" s="66" t="str">
        <v>진접읍 금곡리</v>
      </c>
      <c r="C974" s="66" t="str">
        <v>다세대 매매</v>
      </c>
      <c r="D974" s="66" t="str">
        <v>2026-01</v>
      </c>
      <c r="E974" s="66" t="str">
        <v>비교 반영</v>
      </c>
      <c r="F974" s="66" t="str">
        <v>직전 비교기간</v>
      </c>
      <c r="G974" s="68">
        <v>2</v>
      </c>
      <c r="H974" s="79">
        <v>0.011299435028248588</v>
      </c>
    </row>
    <row r="975">
      <c r="A975" s="68">
        <v>5</v>
      </c>
      <c r="B975" s="66" t="str">
        <v>진접읍 금곡리</v>
      </c>
      <c r="C975" s="66" t="str">
        <v>다세대 매매</v>
      </c>
      <c r="D975" s="66" t="str">
        <v>2026-02</v>
      </c>
      <c r="E975" s="66" t="str">
        <v>비교 반영</v>
      </c>
      <c r="F975" s="66" t="str">
        <v>직전 비교기간</v>
      </c>
      <c r="G975" s="68">
        <v>0</v>
      </c>
      <c r="H975" s="79">
        <v>0</v>
      </c>
    </row>
    <row r="976">
      <c r="A976" s="68">
        <v>5</v>
      </c>
      <c r="B976" s="66" t="str">
        <v>진접읍 금곡리</v>
      </c>
      <c r="C976" s="66" t="str">
        <v>다세대 매매</v>
      </c>
      <c r="D976" s="66" t="str">
        <v>2026-03</v>
      </c>
      <c r="E976" s="66" t="str">
        <v>비교 반영</v>
      </c>
      <c r="F976" s="66" t="str">
        <v>직전 비교기간</v>
      </c>
      <c r="G976" s="68">
        <v>0</v>
      </c>
      <c r="H976" s="79">
        <v>0</v>
      </c>
    </row>
    <row r="977">
      <c r="A977" s="68">
        <v>5</v>
      </c>
      <c r="B977" s="66" t="str">
        <v>진접읍 금곡리</v>
      </c>
      <c r="C977" s="66" t="str">
        <v>다세대 매매</v>
      </c>
      <c r="D977" s="66" t="str">
        <v>2026-04</v>
      </c>
      <c r="E977" s="66" t="str">
        <v>비교 반영</v>
      </c>
      <c r="F977" s="66" t="str">
        <v>최근 비교기간</v>
      </c>
      <c r="G977" s="68">
        <v>1</v>
      </c>
      <c r="H977" s="79">
        <v>0.008620689655172414</v>
      </c>
    </row>
    <row r="978">
      <c r="A978" s="68">
        <v>5</v>
      </c>
      <c r="B978" s="66" t="str">
        <v>진접읍 금곡리</v>
      </c>
      <c r="C978" s="66" t="str">
        <v>다세대 매매</v>
      </c>
      <c r="D978" s="66" t="str">
        <v>2026-05</v>
      </c>
      <c r="E978" s="66" t="str">
        <v>비교 반영</v>
      </c>
      <c r="F978" s="66" t="str">
        <v>최근 비교기간</v>
      </c>
      <c r="G978" s="68">
        <v>1</v>
      </c>
      <c r="H978" s="79">
        <v>0.0045662100456621</v>
      </c>
    </row>
    <row r="979">
      <c r="A979" s="68">
        <v>5</v>
      </c>
      <c r="B979" s="66" t="str">
        <v>진접읍 금곡리</v>
      </c>
      <c r="C979" s="66" t="str">
        <v>다세대 매매</v>
      </c>
      <c r="D979" s="66" t="str">
        <v>2026-06</v>
      </c>
      <c r="E979" s="66" t="str">
        <v>비교 반영</v>
      </c>
      <c r="F979" s="66" t="str">
        <v>최근 비교기간</v>
      </c>
      <c r="G979" s="68">
        <v>3</v>
      </c>
      <c r="H979" s="79">
        <v>0.01675977653631285</v>
      </c>
    </row>
    <row r="980">
      <c r="A980" s="72">
        <v>5</v>
      </c>
      <c r="B980" s="72" t="str">
        <v>진접읍 금곡리</v>
      </c>
      <c r="C980" s="72" t="str">
        <v>다세대 매매</v>
      </c>
      <c r="D980" s="72" t="str">
        <v>2026-07</v>
      </c>
      <c r="E980" s="72" t="str">
        <v>집계 중</v>
      </c>
      <c r="F980" s="72" t="str">
        <v>집계 중 월</v>
      </c>
      <c r="G980" s="74">
        <v>0</v>
      </c>
      <c r="H980" s="85">
        <v>0</v>
      </c>
    </row>
    <row r="981">
      <c r="A981" s="68">
        <v>5</v>
      </c>
      <c r="B981" s="66" t="str">
        <v>진접읍 금곡리</v>
      </c>
      <c r="C981" s="66" t="str">
        <v>다세대 전월세</v>
      </c>
      <c r="D981" s="66" t="str">
        <v>2025-08</v>
      </c>
      <c r="E981" s="66" t="str">
        <v>비교 반영</v>
      </c>
      <c r="F981" s="66" t="str">
        <v>그 외 비교 반영월</v>
      </c>
      <c r="G981" s="68">
        <v>1</v>
      </c>
      <c r="H981" s="79">
        <v>0.007575757575757576</v>
      </c>
    </row>
    <row r="982">
      <c r="A982" s="68">
        <v>5</v>
      </c>
      <c r="B982" s="66" t="str">
        <v>진접읍 금곡리</v>
      </c>
      <c r="C982" s="66" t="str">
        <v>다세대 전월세</v>
      </c>
      <c r="D982" s="66" t="str">
        <v>2025-09</v>
      </c>
      <c r="E982" s="66" t="str">
        <v>비교 반영</v>
      </c>
      <c r="F982" s="66" t="str">
        <v>그 외 비교 반영월</v>
      </c>
      <c r="G982" s="68">
        <v>1</v>
      </c>
      <c r="H982" s="79">
        <v>0.007874015748031496</v>
      </c>
    </row>
    <row r="983">
      <c r="A983" s="68">
        <v>5</v>
      </c>
      <c r="B983" s="66" t="str">
        <v>진접읍 금곡리</v>
      </c>
      <c r="C983" s="66" t="str">
        <v>다세대 전월세</v>
      </c>
      <c r="D983" s="66" t="str">
        <v>2025-10</v>
      </c>
      <c r="E983" s="66" t="str">
        <v>비교 반영</v>
      </c>
      <c r="F983" s="66" t="str">
        <v>그 외 비교 반영월</v>
      </c>
      <c r="G983" s="68">
        <v>6</v>
      </c>
      <c r="H983" s="79">
        <v>0.03529411764705882</v>
      </c>
    </row>
    <row r="984">
      <c r="A984" s="68">
        <v>5</v>
      </c>
      <c r="B984" s="66" t="str">
        <v>진접읍 금곡리</v>
      </c>
      <c r="C984" s="66" t="str">
        <v>다세대 전월세</v>
      </c>
      <c r="D984" s="66" t="str">
        <v>2025-11</v>
      </c>
      <c r="E984" s="66" t="str">
        <v>비교 반영</v>
      </c>
      <c r="F984" s="66" t="str">
        <v>그 외 비교 반영월</v>
      </c>
      <c r="G984" s="68">
        <v>1</v>
      </c>
      <c r="H984" s="79">
        <v>0.008</v>
      </c>
    </row>
    <row r="985">
      <c r="A985" s="68">
        <v>5</v>
      </c>
      <c r="B985" s="66" t="str">
        <v>진접읍 금곡리</v>
      </c>
      <c r="C985" s="66" t="str">
        <v>다세대 전월세</v>
      </c>
      <c r="D985" s="66" t="str">
        <v>2025-12</v>
      </c>
      <c r="E985" s="66" t="str">
        <v>비교 반영</v>
      </c>
      <c r="F985" s="66" t="str">
        <v>그 외 비교 반영월</v>
      </c>
      <c r="G985" s="68">
        <v>2</v>
      </c>
      <c r="H985" s="79">
        <v>0.011695906432748537</v>
      </c>
    </row>
    <row r="986">
      <c r="A986" s="68">
        <v>5</v>
      </c>
      <c r="B986" s="66" t="str">
        <v>진접읍 금곡리</v>
      </c>
      <c r="C986" s="66" t="str">
        <v>다세대 전월세</v>
      </c>
      <c r="D986" s="66" t="str">
        <v>2026-01</v>
      </c>
      <c r="E986" s="66" t="str">
        <v>비교 반영</v>
      </c>
      <c r="F986" s="66" t="str">
        <v>직전 비교기간</v>
      </c>
      <c r="G986" s="68">
        <v>3</v>
      </c>
      <c r="H986" s="79">
        <v>0.01694915254237288</v>
      </c>
    </row>
    <row r="987">
      <c r="A987" s="68">
        <v>5</v>
      </c>
      <c r="B987" s="66" t="str">
        <v>진접읍 금곡리</v>
      </c>
      <c r="C987" s="66" t="str">
        <v>다세대 전월세</v>
      </c>
      <c r="D987" s="66" t="str">
        <v>2026-02</v>
      </c>
      <c r="E987" s="66" t="str">
        <v>비교 반영</v>
      </c>
      <c r="F987" s="66" t="str">
        <v>직전 비교기간</v>
      </c>
      <c r="G987" s="68">
        <v>5</v>
      </c>
      <c r="H987" s="79">
        <v>0.03937007874015748</v>
      </c>
    </row>
    <row r="988">
      <c r="A988" s="68">
        <v>5</v>
      </c>
      <c r="B988" s="66" t="str">
        <v>진접읍 금곡리</v>
      </c>
      <c r="C988" s="66" t="str">
        <v>다세대 전월세</v>
      </c>
      <c r="D988" s="66" t="str">
        <v>2026-03</v>
      </c>
      <c r="E988" s="66" t="str">
        <v>비교 반영</v>
      </c>
      <c r="F988" s="66" t="str">
        <v>직전 비교기간</v>
      </c>
      <c r="G988" s="68">
        <v>4</v>
      </c>
      <c r="H988" s="79">
        <v>0.028985507246376812</v>
      </c>
    </row>
    <row r="989">
      <c r="A989" s="68">
        <v>5</v>
      </c>
      <c r="B989" s="66" t="str">
        <v>진접읍 금곡리</v>
      </c>
      <c r="C989" s="66" t="str">
        <v>다세대 전월세</v>
      </c>
      <c r="D989" s="66" t="str">
        <v>2026-04</v>
      </c>
      <c r="E989" s="66" t="str">
        <v>비교 반영</v>
      </c>
      <c r="F989" s="66" t="str">
        <v>최근 비교기간</v>
      </c>
      <c r="G989" s="68">
        <v>1</v>
      </c>
      <c r="H989" s="79">
        <v>0.008620689655172414</v>
      </c>
    </row>
    <row r="990">
      <c r="A990" s="68">
        <v>5</v>
      </c>
      <c r="B990" s="66" t="str">
        <v>진접읍 금곡리</v>
      </c>
      <c r="C990" s="66" t="str">
        <v>다세대 전월세</v>
      </c>
      <c r="D990" s="66" t="str">
        <v>2026-05</v>
      </c>
      <c r="E990" s="66" t="str">
        <v>비교 반영</v>
      </c>
      <c r="F990" s="66" t="str">
        <v>최근 비교기간</v>
      </c>
      <c r="G990" s="68">
        <v>3</v>
      </c>
      <c r="H990" s="79">
        <v>0.0136986301369863</v>
      </c>
    </row>
    <row r="991">
      <c r="A991" s="68">
        <v>5</v>
      </c>
      <c r="B991" s="66" t="str">
        <v>진접읍 금곡리</v>
      </c>
      <c r="C991" s="66" t="str">
        <v>다세대 전월세</v>
      </c>
      <c r="D991" s="66" t="str">
        <v>2026-06</v>
      </c>
      <c r="E991" s="66" t="str">
        <v>비교 반영</v>
      </c>
      <c r="F991" s="66" t="str">
        <v>최근 비교기간</v>
      </c>
      <c r="G991" s="68">
        <v>0</v>
      </c>
      <c r="H991" s="79">
        <v>0</v>
      </c>
    </row>
    <row r="992">
      <c r="A992" s="72">
        <v>5</v>
      </c>
      <c r="B992" s="72" t="str">
        <v>진접읍 금곡리</v>
      </c>
      <c r="C992" s="72" t="str">
        <v>다세대 전월세</v>
      </c>
      <c r="D992" s="72" t="str">
        <v>2026-07</v>
      </c>
      <c r="E992" s="72" t="str">
        <v>집계 중</v>
      </c>
      <c r="F992" s="72" t="str">
        <v>집계 중 월</v>
      </c>
      <c r="G992" s="74">
        <v>2</v>
      </c>
      <c r="H992" s="85">
        <v>0.011363636363636364</v>
      </c>
    </row>
    <row r="993">
      <c r="A993" s="68">
        <v>5</v>
      </c>
      <c r="B993" s="66" t="str">
        <v>진접읍 금곡리</v>
      </c>
      <c r="C993" s="66" t="str">
        <v>상가</v>
      </c>
      <c r="D993" s="66" t="str">
        <v>2025-08</v>
      </c>
      <c r="E993" s="66" t="str">
        <v>비교 반영</v>
      </c>
      <c r="F993" s="66" t="str">
        <v>그 외 비교 반영월</v>
      </c>
      <c r="G993" s="68">
        <v>0</v>
      </c>
      <c r="H993" s="79">
        <v>0</v>
      </c>
    </row>
    <row r="994">
      <c r="A994" s="68">
        <v>5</v>
      </c>
      <c r="B994" s="66" t="str">
        <v>진접읍 금곡리</v>
      </c>
      <c r="C994" s="66" t="str">
        <v>상가</v>
      </c>
      <c r="D994" s="66" t="str">
        <v>2025-09</v>
      </c>
      <c r="E994" s="66" t="str">
        <v>비교 반영</v>
      </c>
      <c r="F994" s="66" t="str">
        <v>그 외 비교 반영월</v>
      </c>
      <c r="G994" s="68">
        <v>1</v>
      </c>
      <c r="H994" s="79">
        <v>0.007874015748031496</v>
      </c>
    </row>
    <row r="995">
      <c r="A995" s="68">
        <v>5</v>
      </c>
      <c r="B995" s="66" t="str">
        <v>진접읍 금곡리</v>
      </c>
      <c r="C995" s="66" t="str">
        <v>상가</v>
      </c>
      <c r="D995" s="66" t="str">
        <v>2025-10</v>
      </c>
      <c r="E995" s="66" t="str">
        <v>비교 반영</v>
      </c>
      <c r="F995" s="66" t="str">
        <v>그 외 비교 반영월</v>
      </c>
      <c r="G995" s="68">
        <v>5</v>
      </c>
      <c r="H995" s="79">
        <v>0.029411764705882353</v>
      </c>
    </row>
    <row r="996">
      <c r="A996" s="68">
        <v>5</v>
      </c>
      <c r="B996" s="66" t="str">
        <v>진접읍 금곡리</v>
      </c>
      <c r="C996" s="66" t="str">
        <v>상가</v>
      </c>
      <c r="D996" s="66" t="str">
        <v>2025-11</v>
      </c>
      <c r="E996" s="66" t="str">
        <v>비교 반영</v>
      </c>
      <c r="F996" s="66" t="str">
        <v>그 외 비교 반영월</v>
      </c>
      <c r="G996" s="68">
        <v>2</v>
      </c>
      <c r="H996" s="79">
        <v>0.016</v>
      </c>
    </row>
    <row r="997">
      <c r="A997" s="68">
        <v>5</v>
      </c>
      <c r="B997" s="66" t="str">
        <v>진접읍 금곡리</v>
      </c>
      <c r="C997" s="66" t="str">
        <v>상가</v>
      </c>
      <c r="D997" s="66" t="str">
        <v>2025-12</v>
      </c>
      <c r="E997" s="66" t="str">
        <v>비교 반영</v>
      </c>
      <c r="F997" s="66" t="str">
        <v>그 외 비교 반영월</v>
      </c>
      <c r="G997" s="68">
        <v>0</v>
      </c>
      <c r="H997" s="79">
        <v>0</v>
      </c>
    </row>
    <row r="998">
      <c r="A998" s="68">
        <v>5</v>
      </c>
      <c r="B998" s="66" t="str">
        <v>진접읍 금곡리</v>
      </c>
      <c r="C998" s="66" t="str">
        <v>상가</v>
      </c>
      <c r="D998" s="66" t="str">
        <v>2026-01</v>
      </c>
      <c r="E998" s="66" t="str">
        <v>비교 반영</v>
      </c>
      <c r="F998" s="66" t="str">
        <v>직전 비교기간</v>
      </c>
      <c r="G998" s="68">
        <v>2</v>
      </c>
      <c r="H998" s="79">
        <v>0.011299435028248588</v>
      </c>
    </row>
    <row r="999">
      <c r="A999" s="68">
        <v>5</v>
      </c>
      <c r="B999" s="66" t="str">
        <v>진접읍 금곡리</v>
      </c>
      <c r="C999" s="66" t="str">
        <v>상가</v>
      </c>
      <c r="D999" s="66" t="str">
        <v>2026-02</v>
      </c>
      <c r="E999" s="66" t="str">
        <v>비교 반영</v>
      </c>
      <c r="F999" s="66" t="str">
        <v>직전 비교기간</v>
      </c>
      <c r="G999" s="68">
        <v>2</v>
      </c>
      <c r="H999" s="79">
        <v>0.015748031496062992</v>
      </c>
    </row>
    <row r="1000">
      <c r="A1000" s="68">
        <v>5</v>
      </c>
      <c r="B1000" s="66" t="str">
        <v>진접읍 금곡리</v>
      </c>
      <c r="C1000" s="66" t="str">
        <v>상가</v>
      </c>
      <c r="D1000" s="66" t="str">
        <v>2026-03</v>
      </c>
      <c r="E1000" s="66" t="str">
        <v>비교 반영</v>
      </c>
      <c r="F1000" s="66" t="str">
        <v>직전 비교기간</v>
      </c>
      <c r="G1000" s="68">
        <v>4</v>
      </c>
      <c r="H1000" s="79">
        <v>0.028985507246376812</v>
      </c>
    </row>
    <row r="1001">
      <c r="A1001" s="68">
        <v>5</v>
      </c>
      <c r="B1001" s="66" t="str">
        <v>진접읍 금곡리</v>
      </c>
      <c r="C1001" s="66" t="str">
        <v>상가</v>
      </c>
      <c r="D1001" s="66" t="str">
        <v>2026-04</v>
      </c>
      <c r="E1001" s="66" t="str">
        <v>비교 반영</v>
      </c>
      <c r="F1001" s="66" t="str">
        <v>최근 비교기간</v>
      </c>
      <c r="G1001" s="68">
        <v>0</v>
      </c>
      <c r="H1001" s="79">
        <v>0</v>
      </c>
    </row>
    <row r="1002">
      <c r="A1002" s="68">
        <v>5</v>
      </c>
      <c r="B1002" s="66" t="str">
        <v>진접읍 금곡리</v>
      </c>
      <c r="C1002" s="66" t="str">
        <v>상가</v>
      </c>
      <c r="D1002" s="66" t="str">
        <v>2026-05</v>
      </c>
      <c r="E1002" s="66" t="str">
        <v>비교 반영</v>
      </c>
      <c r="F1002" s="66" t="str">
        <v>최근 비교기간</v>
      </c>
      <c r="G1002" s="68">
        <v>2</v>
      </c>
      <c r="H1002" s="79">
        <v>0.0091324200913242</v>
      </c>
    </row>
    <row r="1003">
      <c r="A1003" s="68">
        <v>5</v>
      </c>
      <c r="B1003" s="66" t="str">
        <v>진접읍 금곡리</v>
      </c>
      <c r="C1003" s="66" t="str">
        <v>상가</v>
      </c>
      <c r="D1003" s="66" t="str">
        <v>2026-06</v>
      </c>
      <c r="E1003" s="66" t="str">
        <v>비교 반영</v>
      </c>
      <c r="F1003" s="66" t="str">
        <v>최근 비교기간</v>
      </c>
      <c r="G1003" s="68">
        <v>0</v>
      </c>
      <c r="H1003" s="79">
        <v>0</v>
      </c>
    </row>
    <row r="1004">
      <c r="A1004" s="72">
        <v>5</v>
      </c>
      <c r="B1004" s="72" t="str">
        <v>진접읍 금곡리</v>
      </c>
      <c r="C1004" s="72" t="str">
        <v>상가</v>
      </c>
      <c r="D1004" s="72" t="str">
        <v>2026-07</v>
      </c>
      <c r="E1004" s="72" t="str">
        <v>집계 중</v>
      </c>
      <c r="F1004" s="72" t="str">
        <v>집계 중 월</v>
      </c>
      <c r="G1004" s="74">
        <v>10</v>
      </c>
      <c r="H1004" s="85">
        <v>0.056818181818181816</v>
      </c>
    </row>
    <row r="1005">
      <c r="A1005" s="68">
        <v>5</v>
      </c>
      <c r="B1005" s="66" t="str">
        <v>진접읍 금곡리</v>
      </c>
      <c r="C1005" s="66" t="str">
        <v>분양권</v>
      </c>
      <c r="D1005" s="66" t="str">
        <v>2025-08</v>
      </c>
      <c r="E1005" s="66" t="str">
        <v>비교 반영</v>
      </c>
      <c r="F1005" s="66" t="str">
        <v>그 외 비교 반영월</v>
      </c>
      <c r="G1005" s="68">
        <v>0</v>
      </c>
      <c r="H1005" s="79">
        <v>0</v>
      </c>
    </row>
    <row r="1006">
      <c r="A1006" s="68">
        <v>5</v>
      </c>
      <c r="B1006" s="66" t="str">
        <v>진접읍 금곡리</v>
      </c>
      <c r="C1006" s="66" t="str">
        <v>분양권</v>
      </c>
      <c r="D1006" s="66" t="str">
        <v>2025-09</v>
      </c>
      <c r="E1006" s="66" t="str">
        <v>비교 반영</v>
      </c>
      <c r="F1006" s="66" t="str">
        <v>그 외 비교 반영월</v>
      </c>
      <c r="G1006" s="68">
        <v>0</v>
      </c>
      <c r="H1006" s="79">
        <v>0</v>
      </c>
    </row>
    <row r="1007">
      <c r="A1007" s="68">
        <v>5</v>
      </c>
      <c r="B1007" s="66" t="str">
        <v>진접읍 금곡리</v>
      </c>
      <c r="C1007" s="66" t="str">
        <v>분양권</v>
      </c>
      <c r="D1007" s="66" t="str">
        <v>2025-10</v>
      </c>
      <c r="E1007" s="66" t="str">
        <v>비교 반영</v>
      </c>
      <c r="F1007" s="66" t="str">
        <v>그 외 비교 반영월</v>
      </c>
      <c r="G1007" s="68">
        <v>0</v>
      </c>
      <c r="H1007" s="79">
        <v>0</v>
      </c>
    </row>
    <row r="1008">
      <c r="A1008" s="68">
        <v>5</v>
      </c>
      <c r="B1008" s="66" t="str">
        <v>진접읍 금곡리</v>
      </c>
      <c r="C1008" s="66" t="str">
        <v>분양권</v>
      </c>
      <c r="D1008" s="66" t="str">
        <v>2025-11</v>
      </c>
      <c r="E1008" s="66" t="str">
        <v>비교 반영</v>
      </c>
      <c r="F1008" s="66" t="str">
        <v>그 외 비교 반영월</v>
      </c>
      <c r="G1008" s="68">
        <v>0</v>
      </c>
      <c r="H1008" s="79">
        <v>0</v>
      </c>
    </row>
    <row r="1009">
      <c r="A1009" s="68">
        <v>5</v>
      </c>
      <c r="B1009" s="66" t="str">
        <v>진접읍 금곡리</v>
      </c>
      <c r="C1009" s="66" t="str">
        <v>분양권</v>
      </c>
      <c r="D1009" s="66" t="str">
        <v>2025-12</v>
      </c>
      <c r="E1009" s="66" t="str">
        <v>비교 반영</v>
      </c>
      <c r="F1009" s="66" t="str">
        <v>그 외 비교 반영월</v>
      </c>
      <c r="G1009" s="68">
        <v>0</v>
      </c>
      <c r="H1009" s="79">
        <v>0</v>
      </c>
    </row>
    <row r="1010">
      <c r="A1010" s="68">
        <v>5</v>
      </c>
      <c r="B1010" s="66" t="str">
        <v>진접읍 금곡리</v>
      </c>
      <c r="C1010" s="66" t="str">
        <v>분양권</v>
      </c>
      <c r="D1010" s="66" t="str">
        <v>2026-01</v>
      </c>
      <c r="E1010" s="66" t="str">
        <v>비교 반영</v>
      </c>
      <c r="F1010" s="66" t="str">
        <v>직전 비교기간</v>
      </c>
      <c r="G1010" s="68">
        <v>0</v>
      </c>
      <c r="H1010" s="79">
        <v>0</v>
      </c>
    </row>
    <row r="1011">
      <c r="A1011" s="68">
        <v>5</v>
      </c>
      <c r="B1011" s="66" t="str">
        <v>진접읍 금곡리</v>
      </c>
      <c r="C1011" s="66" t="str">
        <v>분양권</v>
      </c>
      <c r="D1011" s="66" t="str">
        <v>2026-02</v>
      </c>
      <c r="E1011" s="66" t="str">
        <v>비교 반영</v>
      </c>
      <c r="F1011" s="66" t="str">
        <v>직전 비교기간</v>
      </c>
      <c r="G1011" s="68">
        <v>0</v>
      </c>
      <c r="H1011" s="79">
        <v>0</v>
      </c>
    </row>
    <row r="1012">
      <c r="A1012" s="68">
        <v>5</v>
      </c>
      <c r="B1012" s="66" t="str">
        <v>진접읍 금곡리</v>
      </c>
      <c r="C1012" s="66" t="str">
        <v>분양권</v>
      </c>
      <c r="D1012" s="66" t="str">
        <v>2026-03</v>
      </c>
      <c r="E1012" s="66" t="str">
        <v>비교 반영</v>
      </c>
      <c r="F1012" s="66" t="str">
        <v>직전 비교기간</v>
      </c>
      <c r="G1012" s="68">
        <v>0</v>
      </c>
      <c r="H1012" s="79">
        <v>0</v>
      </c>
    </row>
    <row r="1013">
      <c r="A1013" s="68">
        <v>5</v>
      </c>
      <c r="B1013" s="66" t="str">
        <v>진접읍 금곡리</v>
      </c>
      <c r="C1013" s="66" t="str">
        <v>분양권</v>
      </c>
      <c r="D1013" s="66" t="str">
        <v>2026-04</v>
      </c>
      <c r="E1013" s="66" t="str">
        <v>비교 반영</v>
      </c>
      <c r="F1013" s="66" t="str">
        <v>최근 비교기간</v>
      </c>
      <c r="G1013" s="68">
        <v>1</v>
      </c>
      <c r="H1013" s="79">
        <v>0.008620689655172414</v>
      </c>
    </row>
    <row r="1014">
      <c r="A1014" s="68">
        <v>5</v>
      </c>
      <c r="B1014" s="66" t="str">
        <v>진접읍 금곡리</v>
      </c>
      <c r="C1014" s="66" t="str">
        <v>분양권</v>
      </c>
      <c r="D1014" s="66" t="str">
        <v>2026-05</v>
      </c>
      <c r="E1014" s="66" t="str">
        <v>비교 반영</v>
      </c>
      <c r="F1014" s="66" t="str">
        <v>최근 비교기간</v>
      </c>
      <c r="G1014" s="68">
        <v>0</v>
      </c>
      <c r="H1014" s="79">
        <v>0</v>
      </c>
    </row>
    <row r="1015">
      <c r="A1015" s="68">
        <v>5</v>
      </c>
      <c r="B1015" s="66" t="str">
        <v>진접읍 금곡리</v>
      </c>
      <c r="C1015" s="66" t="str">
        <v>분양권</v>
      </c>
      <c r="D1015" s="66" t="str">
        <v>2026-06</v>
      </c>
      <c r="E1015" s="66" t="str">
        <v>비교 반영</v>
      </c>
      <c r="F1015" s="66" t="str">
        <v>최근 비교기간</v>
      </c>
      <c r="G1015" s="68">
        <v>0</v>
      </c>
      <c r="H1015" s="79">
        <v>0</v>
      </c>
    </row>
    <row r="1016">
      <c r="A1016" s="72">
        <v>5</v>
      </c>
      <c r="B1016" s="72" t="str">
        <v>진접읍 금곡리</v>
      </c>
      <c r="C1016" s="72" t="str">
        <v>분양권</v>
      </c>
      <c r="D1016" s="72" t="str">
        <v>2026-07</v>
      </c>
      <c r="E1016" s="72" t="str">
        <v>집계 중</v>
      </c>
      <c r="F1016" s="72" t="str">
        <v>집계 중 월</v>
      </c>
      <c r="G1016" s="74">
        <v>0</v>
      </c>
      <c r="H1016" s="85">
        <v>0</v>
      </c>
    </row>
    <row r="1017">
      <c r="A1017" s="68">
        <v>5</v>
      </c>
      <c r="B1017" s="66" t="str">
        <v>진접읍 금곡리</v>
      </c>
      <c r="C1017" s="66" t="str">
        <v>오피스텔 전월세</v>
      </c>
      <c r="D1017" s="66" t="str">
        <v>2025-08</v>
      </c>
      <c r="E1017" s="66" t="str">
        <v>비교 반영</v>
      </c>
      <c r="F1017" s="66" t="str">
        <v>그 외 비교 반영월</v>
      </c>
      <c r="G1017" s="68">
        <v>0</v>
      </c>
      <c r="H1017" s="79">
        <v>0</v>
      </c>
    </row>
    <row r="1018">
      <c r="A1018" s="68">
        <v>5</v>
      </c>
      <c r="B1018" s="66" t="str">
        <v>진접읍 금곡리</v>
      </c>
      <c r="C1018" s="66" t="str">
        <v>오피스텔 전월세</v>
      </c>
      <c r="D1018" s="66" t="str">
        <v>2025-09</v>
      </c>
      <c r="E1018" s="66" t="str">
        <v>비교 반영</v>
      </c>
      <c r="F1018" s="66" t="str">
        <v>그 외 비교 반영월</v>
      </c>
      <c r="G1018" s="68">
        <v>0</v>
      </c>
      <c r="H1018" s="79">
        <v>0</v>
      </c>
    </row>
    <row r="1019">
      <c r="A1019" s="68">
        <v>5</v>
      </c>
      <c r="B1019" s="66" t="str">
        <v>진접읍 금곡리</v>
      </c>
      <c r="C1019" s="66" t="str">
        <v>오피스텔 전월세</v>
      </c>
      <c r="D1019" s="66" t="str">
        <v>2025-10</v>
      </c>
      <c r="E1019" s="66" t="str">
        <v>비교 반영</v>
      </c>
      <c r="F1019" s="66" t="str">
        <v>그 외 비교 반영월</v>
      </c>
      <c r="G1019" s="68">
        <v>0</v>
      </c>
      <c r="H1019" s="79">
        <v>0</v>
      </c>
    </row>
    <row r="1020">
      <c r="A1020" s="68">
        <v>5</v>
      </c>
      <c r="B1020" s="66" t="str">
        <v>진접읍 금곡리</v>
      </c>
      <c r="C1020" s="66" t="str">
        <v>오피스텔 전월세</v>
      </c>
      <c r="D1020" s="66" t="str">
        <v>2025-11</v>
      </c>
      <c r="E1020" s="66" t="str">
        <v>비교 반영</v>
      </c>
      <c r="F1020" s="66" t="str">
        <v>그 외 비교 반영월</v>
      </c>
      <c r="G1020" s="68">
        <v>0</v>
      </c>
      <c r="H1020" s="79">
        <v>0</v>
      </c>
    </row>
    <row r="1021">
      <c r="A1021" s="68">
        <v>5</v>
      </c>
      <c r="B1021" s="66" t="str">
        <v>진접읍 금곡리</v>
      </c>
      <c r="C1021" s="66" t="str">
        <v>오피스텔 전월세</v>
      </c>
      <c r="D1021" s="66" t="str">
        <v>2025-12</v>
      </c>
      <c r="E1021" s="66" t="str">
        <v>비교 반영</v>
      </c>
      <c r="F1021" s="66" t="str">
        <v>그 외 비교 반영월</v>
      </c>
      <c r="G1021" s="68">
        <v>0</v>
      </c>
      <c r="H1021" s="79">
        <v>0</v>
      </c>
    </row>
    <row r="1022">
      <c r="A1022" s="68">
        <v>5</v>
      </c>
      <c r="B1022" s="66" t="str">
        <v>진접읍 금곡리</v>
      </c>
      <c r="C1022" s="66" t="str">
        <v>오피스텔 전월세</v>
      </c>
      <c r="D1022" s="66" t="str">
        <v>2026-01</v>
      </c>
      <c r="E1022" s="66" t="str">
        <v>비교 반영</v>
      </c>
      <c r="F1022" s="66" t="str">
        <v>직전 비교기간</v>
      </c>
      <c r="G1022" s="68">
        <v>0</v>
      </c>
      <c r="H1022" s="79">
        <v>0</v>
      </c>
    </row>
    <row r="1023">
      <c r="A1023" s="68">
        <v>5</v>
      </c>
      <c r="B1023" s="66" t="str">
        <v>진접읍 금곡리</v>
      </c>
      <c r="C1023" s="66" t="str">
        <v>오피스텔 전월세</v>
      </c>
      <c r="D1023" s="66" t="str">
        <v>2026-02</v>
      </c>
      <c r="E1023" s="66" t="str">
        <v>비교 반영</v>
      </c>
      <c r="F1023" s="66" t="str">
        <v>직전 비교기간</v>
      </c>
      <c r="G1023" s="68">
        <v>0</v>
      </c>
      <c r="H1023" s="79">
        <v>0</v>
      </c>
    </row>
    <row r="1024">
      <c r="A1024" s="68">
        <v>5</v>
      </c>
      <c r="B1024" s="66" t="str">
        <v>진접읍 금곡리</v>
      </c>
      <c r="C1024" s="66" t="str">
        <v>오피스텔 전월세</v>
      </c>
      <c r="D1024" s="66" t="str">
        <v>2026-03</v>
      </c>
      <c r="E1024" s="66" t="str">
        <v>비교 반영</v>
      </c>
      <c r="F1024" s="66" t="str">
        <v>직전 비교기간</v>
      </c>
      <c r="G1024" s="68">
        <v>0</v>
      </c>
      <c r="H1024" s="79">
        <v>0</v>
      </c>
    </row>
    <row r="1025">
      <c r="A1025" s="68">
        <v>5</v>
      </c>
      <c r="B1025" s="66" t="str">
        <v>진접읍 금곡리</v>
      </c>
      <c r="C1025" s="66" t="str">
        <v>오피스텔 전월세</v>
      </c>
      <c r="D1025" s="66" t="str">
        <v>2026-04</v>
      </c>
      <c r="E1025" s="66" t="str">
        <v>비교 반영</v>
      </c>
      <c r="F1025" s="66" t="str">
        <v>최근 비교기간</v>
      </c>
      <c r="G1025" s="68">
        <v>0</v>
      </c>
      <c r="H1025" s="79">
        <v>0</v>
      </c>
    </row>
    <row r="1026">
      <c r="A1026" s="68">
        <v>5</v>
      </c>
      <c r="B1026" s="66" t="str">
        <v>진접읍 금곡리</v>
      </c>
      <c r="C1026" s="66" t="str">
        <v>오피스텔 전월세</v>
      </c>
      <c r="D1026" s="66" t="str">
        <v>2026-05</v>
      </c>
      <c r="E1026" s="66" t="str">
        <v>비교 반영</v>
      </c>
      <c r="F1026" s="66" t="str">
        <v>최근 비교기간</v>
      </c>
      <c r="G1026" s="68">
        <v>0</v>
      </c>
      <c r="H1026" s="79">
        <v>0</v>
      </c>
    </row>
    <row r="1027">
      <c r="A1027" s="68">
        <v>5</v>
      </c>
      <c r="B1027" s="66" t="str">
        <v>진접읍 금곡리</v>
      </c>
      <c r="C1027" s="66" t="str">
        <v>오피스텔 전월세</v>
      </c>
      <c r="D1027" s="66" t="str">
        <v>2026-06</v>
      </c>
      <c r="E1027" s="66" t="str">
        <v>비교 반영</v>
      </c>
      <c r="F1027" s="66" t="str">
        <v>최근 비교기간</v>
      </c>
      <c r="G1027" s="68">
        <v>1</v>
      </c>
      <c r="H1027" s="79">
        <v>0.00558659217877095</v>
      </c>
    </row>
    <row r="1028">
      <c r="A1028" s="72">
        <v>5</v>
      </c>
      <c r="B1028" s="72" t="str">
        <v>진접읍 금곡리</v>
      </c>
      <c r="C1028" s="72" t="str">
        <v>오피스텔 전월세</v>
      </c>
      <c r="D1028" s="72" t="str">
        <v>2026-07</v>
      </c>
      <c r="E1028" s="72" t="str">
        <v>집계 중</v>
      </c>
      <c r="F1028" s="72" t="str">
        <v>집계 중 월</v>
      </c>
      <c r="G1028" s="74">
        <v>0</v>
      </c>
      <c r="H1028" s="85">
        <v>0</v>
      </c>
    </row>
    <row r="1029">
      <c r="A1029" s="68">
        <v>5</v>
      </c>
      <c r="B1029" s="66" t="str">
        <v>진접읍 금곡리</v>
      </c>
      <c r="C1029" s="66" t="str">
        <v>공장창고</v>
      </c>
      <c r="D1029" s="66" t="str">
        <v>2025-08</v>
      </c>
      <c r="E1029" s="66" t="str">
        <v>비교 반영</v>
      </c>
      <c r="F1029" s="66" t="str">
        <v>그 외 비교 반영월</v>
      </c>
      <c r="G1029" s="68">
        <v>1</v>
      </c>
      <c r="H1029" s="79">
        <v>0.007575757575757576</v>
      </c>
    </row>
    <row r="1030">
      <c r="A1030" s="68">
        <v>5</v>
      </c>
      <c r="B1030" s="66" t="str">
        <v>진접읍 금곡리</v>
      </c>
      <c r="C1030" s="66" t="str">
        <v>공장창고</v>
      </c>
      <c r="D1030" s="66" t="str">
        <v>2025-09</v>
      </c>
      <c r="E1030" s="66" t="str">
        <v>비교 반영</v>
      </c>
      <c r="F1030" s="66" t="str">
        <v>그 외 비교 반영월</v>
      </c>
      <c r="G1030" s="68">
        <v>0</v>
      </c>
      <c r="H1030" s="79">
        <v>0</v>
      </c>
    </row>
    <row r="1031">
      <c r="A1031" s="68">
        <v>5</v>
      </c>
      <c r="B1031" s="66" t="str">
        <v>진접읍 금곡리</v>
      </c>
      <c r="C1031" s="66" t="str">
        <v>공장창고</v>
      </c>
      <c r="D1031" s="66" t="str">
        <v>2025-10</v>
      </c>
      <c r="E1031" s="66" t="str">
        <v>비교 반영</v>
      </c>
      <c r="F1031" s="66" t="str">
        <v>그 외 비교 반영월</v>
      </c>
      <c r="G1031" s="68">
        <v>0</v>
      </c>
      <c r="H1031" s="79">
        <v>0</v>
      </c>
    </row>
    <row r="1032">
      <c r="A1032" s="68">
        <v>5</v>
      </c>
      <c r="B1032" s="66" t="str">
        <v>진접읍 금곡리</v>
      </c>
      <c r="C1032" s="66" t="str">
        <v>공장창고</v>
      </c>
      <c r="D1032" s="66" t="str">
        <v>2025-11</v>
      </c>
      <c r="E1032" s="66" t="str">
        <v>비교 반영</v>
      </c>
      <c r="F1032" s="66" t="str">
        <v>그 외 비교 반영월</v>
      </c>
      <c r="G1032" s="68">
        <v>0</v>
      </c>
      <c r="H1032" s="79">
        <v>0</v>
      </c>
    </row>
    <row r="1033">
      <c r="A1033" s="68">
        <v>5</v>
      </c>
      <c r="B1033" s="66" t="str">
        <v>진접읍 금곡리</v>
      </c>
      <c r="C1033" s="66" t="str">
        <v>공장창고</v>
      </c>
      <c r="D1033" s="66" t="str">
        <v>2025-12</v>
      </c>
      <c r="E1033" s="66" t="str">
        <v>비교 반영</v>
      </c>
      <c r="F1033" s="66" t="str">
        <v>그 외 비교 반영월</v>
      </c>
      <c r="G1033" s="68">
        <v>0</v>
      </c>
      <c r="H1033" s="79">
        <v>0</v>
      </c>
    </row>
    <row r="1034">
      <c r="A1034" s="68">
        <v>5</v>
      </c>
      <c r="B1034" s="66" t="str">
        <v>진접읍 금곡리</v>
      </c>
      <c r="C1034" s="66" t="str">
        <v>공장창고</v>
      </c>
      <c r="D1034" s="66" t="str">
        <v>2026-01</v>
      </c>
      <c r="E1034" s="66" t="str">
        <v>비교 반영</v>
      </c>
      <c r="F1034" s="66" t="str">
        <v>직전 비교기간</v>
      </c>
      <c r="G1034" s="68">
        <v>0</v>
      </c>
      <c r="H1034" s="79">
        <v>0</v>
      </c>
    </row>
    <row r="1035">
      <c r="A1035" s="68">
        <v>5</v>
      </c>
      <c r="B1035" s="66" t="str">
        <v>진접읍 금곡리</v>
      </c>
      <c r="C1035" s="66" t="str">
        <v>공장창고</v>
      </c>
      <c r="D1035" s="66" t="str">
        <v>2026-02</v>
      </c>
      <c r="E1035" s="66" t="str">
        <v>비교 반영</v>
      </c>
      <c r="F1035" s="66" t="str">
        <v>직전 비교기간</v>
      </c>
      <c r="G1035" s="68">
        <v>0</v>
      </c>
      <c r="H1035" s="79">
        <v>0</v>
      </c>
    </row>
    <row r="1036">
      <c r="A1036" s="68">
        <v>5</v>
      </c>
      <c r="B1036" s="66" t="str">
        <v>진접읍 금곡리</v>
      </c>
      <c r="C1036" s="66" t="str">
        <v>공장창고</v>
      </c>
      <c r="D1036" s="66" t="str">
        <v>2026-03</v>
      </c>
      <c r="E1036" s="66" t="str">
        <v>비교 반영</v>
      </c>
      <c r="F1036" s="66" t="str">
        <v>직전 비교기간</v>
      </c>
      <c r="G1036" s="68">
        <v>0</v>
      </c>
      <c r="H1036" s="79">
        <v>0</v>
      </c>
    </row>
    <row r="1037">
      <c r="A1037" s="68">
        <v>5</v>
      </c>
      <c r="B1037" s="66" t="str">
        <v>진접읍 금곡리</v>
      </c>
      <c r="C1037" s="66" t="str">
        <v>공장창고</v>
      </c>
      <c r="D1037" s="66" t="str">
        <v>2026-04</v>
      </c>
      <c r="E1037" s="66" t="str">
        <v>비교 반영</v>
      </c>
      <c r="F1037" s="66" t="str">
        <v>최근 비교기간</v>
      </c>
      <c r="G1037" s="68">
        <v>0</v>
      </c>
      <c r="H1037" s="79">
        <v>0</v>
      </c>
    </row>
    <row r="1038">
      <c r="A1038" s="68">
        <v>5</v>
      </c>
      <c r="B1038" s="66" t="str">
        <v>진접읍 금곡리</v>
      </c>
      <c r="C1038" s="66" t="str">
        <v>공장창고</v>
      </c>
      <c r="D1038" s="66" t="str">
        <v>2026-05</v>
      </c>
      <c r="E1038" s="66" t="str">
        <v>비교 반영</v>
      </c>
      <c r="F1038" s="66" t="str">
        <v>최근 비교기간</v>
      </c>
      <c r="G1038" s="68">
        <v>0</v>
      </c>
      <c r="H1038" s="79">
        <v>0</v>
      </c>
    </row>
    <row r="1039">
      <c r="A1039" s="68">
        <v>5</v>
      </c>
      <c r="B1039" s="66" t="str">
        <v>진접읍 금곡리</v>
      </c>
      <c r="C1039" s="66" t="str">
        <v>공장창고</v>
      </c>
      <c r="D1039" s="66" t="str">
        <v>2026-06</v>
      </c>
      <c r="E1039" s="66" t="str">
        <v>비교 반영</v>
      </c>
      <c r="F1039" s="66" t="str">
        <v>최근 비교기간</v>
      </c>
      <c r="G1039" s="68">
        <v>0</v>
      </c>
      <c r="H1039" s="79">
        <v>0</v>
      </c>
    </row>
    <row r="1040">
      <c r="A1040" s="72">
        <v>5</v>
      </c>
      <c r="B1040" s="72" t="str">
        <v>진접읍 금곡리</v>
      </c>
      <c r="C1040" s="72" t="str">
        <v>공장창고</v>
      </c>
      <c r="D1040" s="72" t="str">
        <v>2026-07</v>
      </c>
      <c r="E1040" s="72" t="str">
        <v>집계 중</v>
      </c>
      <c r="F1040" s="72" t="str">
        <v>집계 중 월</v>
      </c>
      <c r="G1040" s="74">
        <v>0</v>
      </c>
      <c r="H1040" s="85">
        <v>0</v>
      </c>
    </row>
    <row r="1041">
      <c r="A1041" s="68">
        <v>5</v>
      </c>
      <c r="B1041" s="66" t="str">
        <v>진접읍 금곡리</v>
      </c>
      <c r="C1041" s="66" t="str">
        <v>오피스텔 매매</v>
      </c>
      <c r="D1041" s="66" t="str">
        <v>2025-08</v>
      </c>
      <c r="E1041" s="66" t="str">
        <v>비교 반영</v>
      </c>
      <c r="F1041" s="66" t="str">
        <v>그 외 비교 반영월</v>
      </c>
      <c r="G1041" s="68">
        <v>0</v>
      </c>
      <c r="H1041" s="79">
        <v>0</v>
      </c>
    </row>
    <row r="1042">
      <c r="A1042" s="68">
        <v>5</v>
      </c>
      <c r="B1042" s="66" t="str">
        <v>진접읍 금곡리</v>
      </c>
      <c r="C1042" s="66" t="str">
        <v>오피스텔 매매</v>
      </c>
      <c r="D1042" s="66" t="str">
        <v>2025-09</v>
      </c>
      <c r="E1042" s="66" t="str">
        <v>비교 반영</v>
      </c>
      <c r="F1042" s="66" t="str">
        <v>그 외 비교 반영월</v>
      </c>
      <c r="G1042" s="68">
        <v>0</v>
      </c>
      <c r="H1042" s="79">
        <v>0</v>
      </c>
    </row>
    <row r="1043">
      <c r="A1043" s="68">
        <v>5</v>
      </c>
      <c r="B1043" s="66" t="str">
        <v>진접읍 금곡리</v>
      </c>
      <c r="C1043" s="66" t="str">
        <v>오피스텔 매매</v>
      </c>
      <c r="D1043" s="66" t="str">
        <v>2025-10</v>
      </c>
      <c r="E1043" s="66" t="str">
        <v>비교 반영</v>
      </c>
      <c r="F1043" s="66" t="str">
        <v>그 외 비교 반영월</v>
      </c>
      <c r="G1043" s="68">
        <v>0</v>
      </c>
      <c r="H1043" s="79">
        <v>0</v>
      </c>
    </row>
    <row r="1044">
      <c r="A1044" s="68">
        <v>5</v>
      </c>
      <c r="B1044" s="66" t="str">
        <v>진접읍 금곡리</v>
      </c>
      <c r="C1044" s="66" t="str">
        <v>오피스텔 매매</v>
      </c>
      <c r="D1044" s="66" t="str">
        <v>2025-11</v>
      </c>
      <c r="E1044" s="66" t="str">
        <v>비교 반영</v>
      </c>
      <c r="F1044" s="66" t="str">
        <v>그 외 비교 반영월</v>
      </c>
      <c r="G1044" s="68">
        <v>3</v>
      </c>
      <c r="H1044" s="79">
        <v>0.024</v>
      </c>
    </row>
    <row r="1045">
      <c r="A1045" s="68">
        <v>5</v>
      </c>
      <c r="B1045" s="66" t="str">
        <v>진접읍 금곡리</v>
      </c>
      <c r="C1045" s="66" t="str">
        <v>오피스텔 매매</v>
      </c>
      <c r="D1045" s="66" t="str">
        <v>2025-12</v>
      </c>
      <c r="E1045" s="66" t="str">
        <v>비교 반영</v>
      </c>
      <c r="F1045" s="66" t="str">
        <v>그 외 비교 반영월</v>
      </c>
      <c r="G1045" s="68">
        <v>0</v>
      </c>
      <c r="H1045" s="79">
        <v>0</v>
      </c>
    </row>
    <row r="1046">
      <c r="A1046" s="68">
        <v>5</v>
      </c>
      <c r="B1046" s="66" t="str">
        <v>진접읍 금곡리</v>
      </c>
      <c r="C1046" s="66" t="str">
        <v>오피스텔 매매</v>
      </c>
      <c r="D1046" s="66" t="str">
        <v>2026-01</v>
      </c>
      <c r="E1046" s="66" t="str">
        <v>비교 반영</v>
      </c>
      <c r="F1046" s="66" t="str">
        <v>직전 비교기간</v>
      </c>
      <c r="G1046" s="68">
        <v>1</v>
      </c>
      <c r="H1046" s="79">
        <v>0.005649717514124294</v>
      </c>
    </row>
    <row r="1047">
      <c r="A1047" s="68">
        <v>5</v>
      </c>
      <c r="B1047" s="66" t="str">
        <v>진접읍 금곡리</v>
      </c>
      <c r="C1047" s="66" t="str">
        <v>오피스텔 매매</v>
      </c>
      <c r="D1047" s="66" t="str">
        <v>2026-02</v>
      </c>
      <c r="E1047" s="66" t="str">
        <v>비교 반영</v>
      </c>
      <c r="F1047" s="66" t="str">
        <v>직전 비교기간</v>
      </c>
      <c r="G1047" s="68">
        <v>0</v>
      </c>
      <c r="H1047" s="79">
        <v>0</v>
      </c>
    </row>
    <row r="1048">
      <c r="A1048" s="68">
        <v>5</v>
      </c>
      <c r="B1048" s="66" t="str">
        <v>진접읍 금곡리</v>
      </c>
      <c r="C1048" s="66" t="str">
        <v>오피스텔 매매</v>
      </c>
      <c r="D1048" s="66" t="str">
        <v>2026-03</v>
      </c>
      <c r="E1048" s="66" t="str">
        <v>비교 반영</v>
      </c>
      <c r="F1048" s="66" t="str">
        <v>직전 비교기간</v>
      </c>
      <c r="G1048" s="68">
        <v>0</v>
      </c>
      <c r="H1048" s="79">
        <v>0</v>
      </c>
    </row>
    <row r="1049">
      <c r="A1049" s="68">
        <v>5</v>
      </c>
      <c r="B1049" s="66" t="str">
        <v>진접읍 금곡리</v>
      </c>
      <c r="C1049" s="66" t="str">
        <v>오피스텔 매매</v>
      </c>
      <c r="D1049" s="66" t="str">
        <v>2026-04</v>
      </c>
      <c r="E1049" s="66" t="str">
        <v>비교 반영</v>
      </c>
      <c r="F1049" s="66" t="str">
        <v>최근 비교기간</v>
      </c>
      <c r="G1049" s="68">
        <v>0</v>
      </c>
      <c r="H1049" s="79">
        <v>0</v>
      </c>
    </row>
    <row r="1050">
      <c r="A1050" s="68">
        <v>5</v>
      </c>
      <c r="B1050" s="66" t="str">
        <v>진접읍 금곡리</v>
      </c>
      <c r="C1050" s="66" t="str">
        <v>오피스텔 매매</v>
      </c>
      <c r="D1050" s="66" t="str">
        <v>2026-05</v>
      </c>
      <c r="E1050" s="66" t="str">
        <v>비교 반영</v>
      </c>
      <c r="F1050" s="66" t="str">
        <v>최근 비교기간</v>
      </c>
      <c r="G1050" s="68">
        <v>0</v>
      </c>
      <c r="H1050" s="79">
        <v>0</v>
      </c>
    </row>
    <row r="1051">
      <c r="A1051" s="68">
        <v>5</v>
      </c>
      <c r="B1051" s="66" t="str">
        <v>진접읍 금곡리</v>
      </c>
      <c r="C1051" s="66" t="str">
        <v>오피스텔 매매</v>
      </c>
      <c r="D1051" s="66" t="str">
        <v>2026-06</v>
      </c>
      <c r="E1051" s="66" t="str">
        <v>비교 반영</v>
      </c>
      <c r="F1051" s="66" t="str">
        <v>최근 비교기간</v>
      </c>
      <c r="G1051" s="68">
        <v>0</v>
      </c>
      <c r="H1051" s="79">
        <v>0</v>
      </c>
    </row>
    <row r="1052">
      <c r="A1052" s="72">
        <v>5</v>
      </c>
      <c r="B1052" s="72" t="str">
        <v>진접읍 금곡리</v>
      </c>
      <c r="C1052" s="72" t="str">
        <v>오피스텔 매매</v>
      </c>
      <c r="D1052" s="72" t="str">
        <v>2026-07</v>
      </c>
      <c r="E1052" s="72" t="str">
        <v>집계 중</v>
      </c>
      <c r="F1052" s="72" t="str">
        <v>집계 중 월</v>
      </c>
      <c r="G1052" s="74">
        <v>0</v>
      </c>
      <c r="H1052" s="85">
        <v>0</v>
      </c>
    </row>
    <row r="1053">
      <c r="A1053" s="68">
        <v>5</v>
      </c>
      <c r="B1053" s="66" t="str">
        <v>진접읍 금곡리</v>
      </c>
      <c r="C1053" s="66" t="str">
        <v>다가구 매매</v>
      </c>
      <c r="D1053" s="66" t="str">
        <v>2025-08</v>
      </c>
      <c r="E1053" s="66" t="str">
        <v>비교 반영</v>
      </c>
      <c r="F1053" s="66" t="str">
        <v>그 외 비교 반영월</v>
      </c>
      <c r="G1053" s="68">
        <v>0</v>
      </c>
      <c r="H1053" s="79">
        <v>0</v>
      </c>
    </row>
    <row r="1054">
      <c r="A1054" s="68">
        <v>5</v>
      </c>
      <c r="B1054" s="66" t="str">
        <v>진접읍 금곡리</v>
      </c>
      <c r="C1054" s="66" t="str">
        <v>다가구 매매</v>
      </c>
      <c r="D1054" s="66" t="str">
        <v>2025-09</v>
      </c>
      <c r="E1054" s="66" t="str">
        <v>비교 반영</v>
      </c>
      <c r="F1054" s="66" t="str">
        <v>그 외 비교 반영월</v>
      </c>
      <c r="G1054" s="68">
        <v>0</v>
      </c>
      <c r="H1054" s="79">
        <v>0</v>
      </c>
    </row>
    <row r="1055">
      <c r="A1055" s="68">
        <v>5</v>
      </c>
      <c r="B1055" s="66" t="str">
        <v>진접읍 금곡리</v>
      </c>
      <c r="C1055" s="66" t="str">
        <v>다가구 매매</v>
      </c>
      <c r="D1055" s="66" t="str">
        <v>2025-10</v>
      </c>
      <c r="E1055" s="66" t="str">
        <v>비교 반영</v>
      </c>
      <c r="F1055" s="66" t="str">
        <v>그 외 비교 반영월</v>
      </c>
      <c r="G1055" s="68">
        <v>0</v>
      </c>
      <c r="H1055" s="79">
        <v>0</v>
      </c>
    </row>
    <row r="1056">
      <c r="A1056" s="68">
        <v>5</v>
      </c>
      <c r="B1056" s="66" t="str">
        <v>진접읍 금곡리</v>
      </c>
      <c r="C1056" s="66" t="str">
        <v>다가구 매매</v>
      </c>
      <c r="D1056" s="66" t="str">
        <v>2025-11</v>
      </c>
      <c r="E1056" s="66" t="str">
        <v>비교 반영</v>
      </c>
      <c r="F1056" s="66" t="str">
        <v>그 외 비교 반영월</v>
      </c>
      <c r="G1056" s="68">
        <v>0</v>
      </c>
      <c r="H1056" s="79">
        <v>0</v>
      </c>
    </row>
    <row r="1057">
      <c r="A1057" s="68">
        <v>5</v>
      </c>
      <c r="B1057" s="66" t="str">
        <v>진접읍 금곡리</v>
      </c>
      <c r="C1057" s="66" t="str">
        <v>다가구 매매</v>
      </c>
      <c r="D1057" s="66" t="str">
        <v>2025-12</v>
      </c>
      <c r="E1057" s="66" t="str">
        <v>비교 반영</v>
      </c>
      <c r="F1057" s="66" t="str">
        <v>그 외 비교 반영월</v>
      </c>
      <c r="G1057" s="68">
        <v>0</v>
      </c>
      <c r="H1057" s="79">
        <v>0</v>
      </c>
    </row>
    <row r="1058">
      <c r="A1058" s="68">
        <v>5</v>
      </c>
      <c r="B1058" s="66" t="str">
        <v>진접읍 금곡리</v>
      </c>
      <c r="C1058" s="66" t="str">
        <v>다가구 매매</v>
      </c>
      <c r="D1058" s="66" t="str">
        <v>2026-01</v>
      </c>
      <c r="E1058" s="66" t="str">
        <v>비교 반영</v>
      </c>
      <c r="F1058" s="66" t="str">
        <v>직전 비교기간</v>
      </c>
      <c r="G1058" s="68">
        <v>1</v>
      </c>
      <c r="H1058" s="79">
        <v>0.005649717514124294</v>
      </c>
    </row>
    <row r="1059">
      <c r="A1059" s="68">
        <v>5</v>
      </c>
      <c r="B1059" s="66" t="str">
        <v>진접읍 금곡리</v>
      </c>
      <c r="C1059" s="66" t="str">
        <v>다가구 매매</v>
      </c>
      <c r="D1059" s="66" t="str">
        <v>2026-02</v>
      </c>
      <c r="E1059" s="66" t="str">
        <v>비교 반영</v>
      </c>
      <c r="F1059" s="66" t="str">
        <v>직전 비교기간</v>
      </c>
      <c r="G1059" s="68">
        <v>1</v>
      </c>
      <c r="H1059" s="79">
        <v>0.007874015748031496</v>
      </c>
    </row>
    <row r="1060">
      <c r="A1060" s="68">
        <v>5</v>
      </c>
      <c r="B1060" s="66" t="str">
        <v>진접읍 금곡리</v>
      </c>
      <c r="C1060" s="66" t="str">
        <v>다가구 매매</v>
      </c>
      <c r="D1060" s="66" t="str">
        <v>2026-03</v>
      </c>
      <c r="E1060" s="66" t="str">
        <v>비교 반영</v>
      </c>
      <c r="F1060" s="66" t="str">
        <v>직전 비교기간</v>
      </c>
      <c r="G1060" s="68">
        <v>0</v>
      </c>
      <c r="H1060" s="79">
        <v>0</v>
      </c>
    </row>
    <row r="1061">
      <c r="A1061" s="68">
        <v>5</v>
      </c>
      <c r="B1061" s="66" t="str">
        <v>진접읍 금곡리</v>
      </c>
      <c r="C1061" s="66" t="str">
        <v>다가구 매매</v>
      </c>
      <c r="D1061" s="66" t="str">
        <v>2026-04</v>
      </c>
      <c r="E1061" s="66" t="str">
        <v>비교 반영</v>
      </c>
      <c r="F1061" s="66" t="str">
        <v>최근 비교기간</v>
      </c>
      <c r="G1061" s="68">
        <v>0</v>
      </c>
      <c r="H1061" s="79">
        <v>0</v>
      </c>
    </row>
    <row r="1062">
      <c r="A1062" s="68">
        <v>5</v>
      </c>
      <c r="B1062" s="66" t="str">
        <v>진접읍 금곡리</v>
      </c>
      <c r="C1062" s="66" t="str">
        <v>다가구 매매</v>
      </c>
      <c r="D1062" s="66" t="str">
        <v>2026-05</v>
      </c>
      <c r="E1062" s="66" t="str">
        <v>비교 반영</v>
      </c>
      <c r="F1062" s="66" t="str">
        <v>최근 비교기간</v>
      </c>
      <c r="G1062" s="68">
        <v>0</v>
      </c>
      <c r="H1062" s="79">
        <v>0</v>
      </c>
    </row>
    <row r="1063">
      <c r="A1063" s="68">
        <v>5</v>
      </c>
      <c r="B1063" s="66" t="str">
        <v>진접읍 금곡리</v>
      </c>
      <c r="C1063" s="66" t="str">
        <v>다가구 매매</v>
      </c>
      <c r="D1063" s="66" t="str">
        <v>2026-06</v>
      </c>
      <c r="E1063" s="66" t="str">
        <v>비교 반영</v>
      </c>
      <c r="F1063" s="66" t="str">
        <v>최근 비교기간</v>
      </c>
      <c r="G1063" s="68">
        <v>0</v>
      </c>
      <c r="H1063" s="79">
        <v>0</v>
      </c>
    </row>
    <row r="1064">
      <c r="A1064" s="72">
        <v>5</v>
      </c>
      <c r="B1064" s="72" t="str">
        <v>진접읍 금곡리</v>
      </c>
      <c r="C1064" s="72" t="str">
        <v>다가구 매매</v>
      </c>
      <c r="D1064" s="72" t="str">
        <v>2026-07</v>
      </c>
      <c r="E1064" s="72" t="str">
        <v>집계 중</v>
      </c>
      <c r="F1064" s="72" t="str">
        <v>집계 중 월</v>
      </c>
      <c r="G1064" s="74">
        <v>3</v>
      </c>
      <c r="H1064" s="85">
        <v>0.017045454545454544</v>
      </c>
    </row>
    <row r="1065">
      <c r="A1065" s="68">
        <v>6</v>
      </c>
      <c r="B1065" s="66" t="str">
        <v>와부읍 덕소리</v>
      </c>
      <c r="C1065" s="66" t="str">
        <v>아파트 전월세</v>
      </c>
      <c r="D1065" s="66" t="str">
        <v>2025-08</v>
      </c>
      <c r="E1065" s="66" t="str">
        <v>비교 반영</v>
      </c>
      <c r="F1065" s="66" t="str">
        <v>그 외 비교 반영월</v>
      </c>
      <c r="G1065" s="68">
        <v>71</v>
      </c>
      <c r="H1065" s="79">
        <v>0.5182481751824818</v>
      </c>
    </row>
    <row r="1066">
      <c r="A1066" s="68">
        <v>6</v>
      </c>
      <c r="B1066" s="66" t="str">
        <v>와부읍 덕소리</v>
      </c>
      <c r="C1066" s="66" t="str">
        <v>아파트 전월세</v>
      </c>
      <c r="D1066" s="66" t="str">
        <v>2025-09</v>
      </c>
      <c r="E1066" s="66" t="str">
        <v>비교 반영</v>
      </c>
      <c r="F1066" s="66" t="str">
        <v>그 외 비교 반영월</v>
      </c>
      <c r="G1066" s="68">
        <v>94</v>
      </c>
      <c r="H1066" s="79">
        <v>0.562874251497006</v>
      </c>
    </row>
    <row r="1067">
      <c r="A1067" s="68">
        <v>6</v>
      </c>
      <c r="B1067" s="66" t="str">
        <v>와부읍 덕소리</v>
      </c>
      <c r="C1067" s="66" t="str">
        <v>아파트 전월세</v>
      </c>
      <c r="D1067" s="66" t="str">
        <v>2025-10</v>
      </c>
      <c r="E1067" s="66" t="str">
        <v>비교 반영</v>
      </c>
      <c r="F1067" s="66" t="str">
        <v>그 외 비교 반영월</v>
      </c>
      <c r="G1067" s="68">
        <v>91</v>
      </c>
      <c r="H1067" s="79">
        <v>0.558282208588957</v>
      </c>
    </row>
    <row r="1068">
      <c r="A1068" s="68">
        <v>6</v>
      </c>
      <c r="B1068" s="66" t="str">
        <v>와부읍 덕소리</v>
      </c>
      <c r="C1068" s="66" t="str">
        <v>아파트 전월세</v>
      </c>
      <c r="D1068" s="66" t="str">
        <v>2025-11</v>
      </c>
      <c r="E1068" s="66" t="str">
        <v>비교 반영</v>
      </c>
      <c r="F1068" s="66" t="str">
        <v>그 외 비교 반영월</v>
      </c>
      <c r="G1068" s="68">
        <v>82</v>
      </c>
      <c r="H1068" s="79">
        <v>0.5</v>
      </c>
    </row>
    <row r="1069">
      <c r="A1069" s="68">
        <v>6</v>
      </c>
      <c r="B1069" s="66" t="str">
        <v>와부읍 덕소리</v>
      </c>
      <c r="C1069" s="66" t="str">
        <v>아파트 전월세</v>
      </c>
      <c r="D1069" s="66" t="str">
        <v>2025-12</v>
      </c>
      <c r="E1069" s="66" t="str">
        <v>비교 반영</v>
      </c>
      <c r="F1069" s="66" t="str">
        <v>그 외 비교 반영월</v>
      </c>
      <c r="G1069" s="68">
        <v>95</v>
      </c>
      <c r="H1069" s="79">
        <v>0.5523255813953488</v>
      </c>
    </row>
    <row r="1070">
      <c r="A1070" s="68">
        <v>6</v>
      </c>
      <c r="B1070" s="66" t="str">
        <v>와부읍 덕소리</v>
      </c>
      <c r="C1070" s="66" t="str">
        <v>아파트 전월세</v>
      </c>
      <c r="D1070" s="66" t="str">
        <v>2026-01</v>
      </c>
      <c r="E1070" s="66" t="str">
        <v>비교 반영</v>
      </c>
      <c r="F1070" s="66" t="str">
        <v>직전 비교기간</v>
      </c>
      <c r="G1070" s="68">
        <v>86</v>
      </c>
      <c r="H1070" s="79">
        <v>0.49142857142857144</v>
      </c>
    </row>
    <row r="1071">
      <c r="A1071" s="68">
        <v>6</v>
      </c>
      <c r="B1071" s="66" t="str">
        <v>와부읍 덕소리</v>
      </c>
      <c r="C1071" s="66" t="str">
        <v>아파트 전월세</v>
      </c>
      <c r="D1071" s="66" t="str">
        <v>2026-02</v>
      </c>
      <c r="E1071" s="66" t="str">
        <v>비교 반영</v>
      </c>
      <c r="F1071" s="66" t="str">
        <v>직전 비교기간</v>
      </c>
      <c r="G1071" s="68">
        <v>94</v>
      </c>
      <c r="H1071" s="79">
        <v>0.5081081081081081</v>
      </c>
    </row>
    <row r="1072">
      <c r="A1072" s="68">
        <v>6</v>
      </c>
      <c r="B1072" s="66" t="str">
        <v>와부읍 덕소리</v>
      </c>
      <c r="C1072" s="66" t="str">
        <v>아파트 전월세</v>
      </c>
      <c r="D1072" s="66" t="str">
        <v>2026-03</v>
      </c>
      <c r="E1072" s="66" t="str">
        <v>비교 반영</v>
      </c>
      <c r="F1072" s="66" t="str">
        <v>직전 비교기간</v>
      </c>
      <c r="G1072" s="68">
        <v>79</v>
      </c>
      <c r="H1072" s="79">
        <v>0.5064102564102564</v>
      </c>
    </row>
    <row r="1073">
      <c r="A1073" s="68">
        <v>6</v>
      </c>
      <c r="B1073" s="66" t="str">
        <v>와부읍 덕소리</v>
      </c>
      <c r="C1073" s="66" t="str">
        <v>아파트 전월세</v>
      </c>
      <c r="D1073" s="66" t="str">
        <v>2026-04</v>
      </c>
      <c r="E1073" s="66" t="str">
        <v>비교 반영</v>
      </c>
      <c r="F1073" s="66" t="str">
        <v>최근 비교기간</v>
      </c>
      <c r="G1073" s="68">
        <v>61</v>
      </c>
      <c r="H1073" s="79">
        <v>0.46564885496183206</v>
      </c>
    </row>
    <row r="1074">
      <c r="A1074" s="68">
        <v>6</v>
      </c>
      <c r="B1074" s="66" t="str">
        <v>와부읍 덕소리</v>
      </c>
      <c r="C1074" s="66" t="str">
        <v>아파트 전월세</v>
      </c>
      <c r="D1074" s="66" t="str">
        <v>2026-05</v>
      </c>
      <c r="E1074" s="66" t="str">
        <v>비교 반영</v>
      </c>
      <c r="F1074" s="66" t="str">
        <v>최근 비교기간</v>
      </c>
      <c r="G1074" s="68">
        <v>86</v>
      </c>
      <c r="H1074" s="79">
        <v>0.441025641025641</v>
      </c>
    </row>
    <row r="1075">
      <c r="A1075" s="68">
        <v>6</v>
      </c>
      <c r="B1075" s="66" t="str">
        <v>와부읍 덕소리</v>
      </c>
      <c r="C1075" s="66" t="str">
        <v>아파트 전월세</v>
      </c>
      <c r="D1075" s="66" t="str">
        <v>2026-06</v>
      </c>
      <c r="E1075" s="66" t="str">
        <v>비교 반영</v>
      </c>
      <c r="F1075" s="66" t="str">
        <v>최근 비교기간</v>
      </c>
      <c r="G1075" s="68">
        <v>68</v>
      </c>
      <c r="H1075" s="79">
        <v>0.4892086330935252</v>
      </c>
    </row>
    <row r="1076">
      <c r="A1076" s="72">
        <v>6</v>
      </c>
      <c r="B1076" s="72" t="str">
        <v>와부읍 덕소리</v>
      </c>
      <c r="C1076" s="72" t="str">
        <v>아파트 전월세</v>
      </c>
      <c r="D1076" s="72" t="str">
        <v>2026-07</v>
      </c>
      <c r="E1076" s="72" t="str">
        <v>집계 중</v>
      </c>
      <c r="F1076" s="72" t="str">
        <v>집계 중 월</v>
      </c>
      <c r="G1076" s="74">
        <v>48</v>
      </c>
      <c r="H1076" s="85">
        <v>0.3057324840764331</v>
      </c>
    </row>
    <row r="1077">
      <c r="A1077" s="68">
        <v>6</v>
      </c>
      <c r="B1077" s="66" t="str">
        <v>와부읍 덕소리</v>
      </c>
      <c r="C1077" s="66" t="str">
        <v>아파트 매매</v>
      </c>
      <c r="D1077" s="66" t="str">
        <v>2025-08</v>
      </c>
      <c r="E1077" s="66" t="str">
        <v>비교 반영</v>
      </c>
      <c r="F1077" s="66" t="str">
        <v>그 외 비교 반영월</v>
      </c>
      <c r="G1077" s="68">
        <v>34</v>
      </c>
      <c r="H1077" s="79">
        <v>0.24817518248175183</v>
      </c>
    </row>
    <row r="1078">
      <c r="A1078" s="68">
        <v>6</v>
      </c>
      <c r="B1078" s="66" t="str">
        <v>와부읍 덕소리</v>
      </c>
      <c r="C1078" s="66" t="str">
        <v>아파트 매매</v>
      </c>
      <c r="D1078" s="66" t="str">
        <v>2025-09</v>
      </c>
      <c r="E1078" s="66" t="str">
        <v>비교 반영</v>
      </c>
      <c r="F1078" s="66" t="str">
        <v>그 외 비교 반영월</v>
      </c>
      <c r="G1078" s="68">
        <v>27</v>
      </c>
      <c r="H1078" s="79">
        <v>0.16167664670658682</v>
      </c>
    </row>
    <row r="1079">
      <c r="A1079" s="68">
        <v>6</v>
      </c>
      <c r="B1079" s="66" t="str">
        <v>와부읍 덕소리</v>
      </c>
      <c r="C1079" s="66" t="str">
        <v>아파트 매매</v>
      </c>
      <c r="D1079" s="66" t="str">
        <v>2025-10</v>
      </c>
      <c r="E1079" s="66" t="str">
        <v>비교 반영</v>
      </c>
      <c r="F1079" s="66" t="str">
        <v>그 외 비교 반영월</v>
      </c>
      <c r="G1079" s="68">
        <v>42</v>
      </c>
      <c r="H1079" s="79">
        <v>0.25766871165644173</v>
      </c>
    </row>
    <row r="1080">
      <c r="A1080" s="68">
        <v>6</v>
      </c>
      <c r="B1080" s="66" t="str">
        <v>와부읍 덕소리</v>
      </c>
      <c r="C1080" s="66" t="str">
        <v>아파트 매매</v>
      </c>
      <c r="D1080" s="66" t="str">
        <v>2025-11</v>
      </c>
      <c r="E1080" s="66" t="str">
        <v>비교 반영</v>
      </c>
      <c r="F1080" s="66" t="str">
        <v>그 외 비교 반영월</v>
      </c>
      <c r="G1080" s="68">
        <v>56</v>
      </c>
      <c r="H1080" s="79">
        <v>0.34146341463414637</v>
      </c>
    </row>
    <row r="1081">
      <c r="A1081" s="68">
        <v>6</v>
      </c>
      <c r="B1081" s="66" t="str">
        <v>와부읍 덕소리</v>
      </c>
      <c r="C1081" s="66" t="str">
        <v>아파트 매매</v>
      </c>
      <c r="D1081" s="66" t="str">
        <v>2025-12</v>
      </c>
      <c r="E1081" s="66" t="str">
        <v>비교 반영</v>
      </c>
      <c r="F1081" s="66" t="str">
        <v>그 외 비교 반영월</v>
      </c>
      <c r="G1081" s="68">
        <v>46</v>
      </c>
      <c r="H1081" s="79">
        <v>0.26744186046511625</v>
      </c>
    </row>
    <row r="1082">
      <c r="A1082" s="68">
        <v>6</v>
      </c>
      <c r="B1082" s="66" t="str">
        <v>와부읍 덕소리</v>
      </c>
      <c r="C1082" s="66" t="str">
        <v>아파트 매매</v>
      </c>
      <c r="D1082" s="66" t="str">
        <v>2026-01</v>
      </c>
      <c r="E1082" s="66" t="str">
        <v>비교 반영</v>
      </c>
      <c r="F1082" s="66" t="str">
        <v>직전 비교기간</v>
      </c>
      <c r="G1082" s="68">
        <v>56</v>
      </c>
      <c r="H1082" s="79">
        <v>0.32</v>
      </c>
    </row>
    <row r="1083">
      <c r="A1083" s="68">
        <v>6</v>
      </c>
      <c r="B1083" s="66" t="str">
        <v>와부읍 덕소리</v>
      </c>
      <c r="C1083" s="66" t="str">
        <v>아파트 매매</v>
      </c>
      <c r="D1083" s="66" t="str">
        <v>2026-02</v>
      </c>
      <c r="E1083" s="66" t="str">
        <v>비교 반영</v>
      </c>
      <c r="F1083" s="66" t="str">
        <v>직전 비교기간</v>
      </c>
      <c r="G1083" s="68">
        <v>55</v>
      </c>
      <c r="H1083" s="79">
        <v>0.2972972972972973</v>
      </c>
    </row>
    <row r="1084">
      <c r="A1084" s="68">
        <v>6</v>
      </c>
      <c r="B1084" s="66" t="str">
        <v>와부읍 덕소리</v>
      </c>
      <c r="C1084" s="66" t="str">
        <v>아파트 매매</v>
      </c>
      <c r="D1084" s="66" t="str">
        <v>2026-03</v>
      </c>
      <c r="E1084" s="66" t="str">
        <v>비교 반영</v>
      </c>
      <c r="F1084" s="66" t="str">
        <v>직전 비교기간</v>
      </c>
      <c r="G1084" s="68">
        <v>51</v>
      </c>
      <c r="H1084" s="79">
        <v>0.3269230769230769</v>
      </c>
    </row>
    <row r="1085">
      <c r="A1085" s="68">
        <v>6</v>
      </c>
      <c r="B1085" s="66" t="str">
        <v>와부읍 덕소리</v>
      </c>
      <c r="C1085" s="66" t="str">
        <v>아파트 매매</v>
      </c>
      <c r="D1085" s="66" t="str">
        <v>2026-04</v>
      </c>
      <c r="E1085" s="66" t="str">
        <v>비교 반영</v>
      </c>
      <c r="F1085" s="66" t="str">
        <v>최근 비교기간</v>
      </c>
      <c r="G1085" s="68">
        <v>41</v>
      </c>
      <c r="H1085" s="79">
        <v>0.31297709923664124</v>
      </c>
    </row>
    <row r="1086">
      <c r="A1086" s="68">
        <v>6</v>
      </c>
      <c r="B1086" s="66" t="str">
        <v>와부읍 덕소리</v>
      </c>
      <c r="C1086" s="66" t="str">
        <v>아파트 매매</v>
      </c>
      <c r="D1086" s="66" t="str">
        <v>2026-05</v>
      </c>
      <c r="E1086" s="66" t="str">
        <v>비교 반영</v>
      </c>
      <c r="F1086" s="66" t="str">
        <v>최근 비교기간</v>
      </c>
      <c r="G1086" s="68">
        <v>80</v>
      </c>
      <c r="H1086" s="79">
        <v>0.41025641025641024</v>
      </c>
    </row>
    <row r="1087">
      <c r="A1087" s="68">
        <v>6</v>
      </c>
      <c r="B1087" s="66" t="str">
        <v>와부읍 덕소리</v>
      </c>
      <c r="C1087" s="66" t="str">
        <v>아파트 매매</v>
      </c>
      <c r="D1087" s="66" t="str">
        <v>2026-06</v>
      </c>
      <c r="E1087" s="66" t="str">
        <v>비교 반영</v>
      </c>
      <c r="F1087" s="66" t="str">
        <v>최근 비교기간</v>
      </c>
      <c r="G1087" s="68">
        <v>54</v>
      </c>
      <c r="H1087" s="79">
        <v>0.38848920863309355</v>
      </c>
    </row>
    <row r="1088">
      <c r="A1088" s="72">
        <v>6</v>
      </c>
      <c r="B1088" s="72" t="str">
        <v>와부읍 덕소리</v>
      </c>
      <c r="C1088" s="72" t="str">
        <v>아파트 매매</v>
      </c>
      <c r="D1088" s="72" t="str">
        <v>2026-07</v>
      </c>
      <c r="E1088" s="72" t="str">
        <v>집계 중</v>
      </c>
      <c r="F1088" s="72" t="str">
        <v>집계 중 월</v>
      </c>
      <c r="G1088" s="74">
        <v>83</v>
      </c>
      <c r="H1088" s="85">
        <v>0.5286624203821656</v>
      </c>
    </row>
    <row r="1089">
      <c r="A1089" s="68">
        <v>6</v>
      </c>
      <c r="B1089" s="66" t="str">
        <v>와부읍 덕소리</v>
      </c>
      <c r="C1089" s="66" t="str">
        <v>다세대 전월세</v>
      </c>
      <c r="D1089" s="66" t="str">
        <v>2025-08</v>
      </c>
      <c r="E1089" s="66" t="str">
        <v>비교 반영</v>
      </c>
      <c r="F1089" s="66" t="str">
        <v>그 외 비교 반영월</v>
      </c>
      <c r="G1089" s="68">
        <v>11</v>
      </c>
      <c r="H1089" s="79">
        <v>0.08029197080291971</v>
      </c>
    </row>
    <row r="1090">
      <c r="A1090" s="68">
        <v>6</v>
      </c>
      <c r="B1090" s="66" t="str">
        <v>와부읍 덕소리</v>
      </c>
      <c r="C1090" s="66" t="str">
        <v>다세대 전월세</v>
      </c>
      <c r="D1090" s="66" t="str">
        <v>2025-09</v>
      </c>
      <c r="E1090" s="66" t="str">
        <v>비교 반영</v>
      </c>
      <c r="F1090" s="66" t="str">
        <v>그 외 비교 반영월</v>
      </c>
      <c r="G1090" s="68">
        <v>13</v>
      </c>
      <c r="H1090" s="79">
        <v>0.07784431137724551</v>
      </c>
    </row>
    <row r="1091">
      <c r="A1091" s="68">
        <v>6</v>
      </c>
      <c r="B1091" s="66" t="str">
        <v>와부읍 덕소리</v>
      </c>
      <c r="C1091" s="66" t="str">
        <v>다세대 전월세</v>
      </c>
      <c r="D1091" s="66" t="str">
        <v>2025-10</v>
      </c>
      <c r="E1091" s="66" t="str">
        <v>비교 반영</v>
      </c>
      <c r="F1091" s="66" t="str">
        <v>그 외 비교 반영월</v>
      </c>
      <c r="G1091" s="68">
        <v>11</v>
      </c>
      <c r="H1091" s="79">
        <v>0.06748466257668712</v>
      </c>
    </row>
    <row r="1092">
      <c r="A1092" s="68">
        <v>6</v>
      </c>
      <c r="B1092" s="66" t="str">
        <v>와부읍 덕소리</v>
      </c>
      <c r="C1092" s="66" t="str">
        <v>다세대 전월세</v>
      </c>
      <c r="D1092" s="66" t="str">
        <v>2025-11</v>
      </c>
      <c r="E1092" s="66" t="str">
        <v>비교 반영</v>
      </c>
      <c r="F1092" s="66" t="str">
        <v>그 외 비교 반영월</v>
      </c>
      <c r="G1092" s="68">
        <v>10</v>
      </c>
      <c r="H1092" s="79">
        <v>0.06097560975609756</v>
      </c>
    </row>
    <row r="1093">
      <c r="A1093" s="68">
        <v>6</v>
      </c>
      <c r="B1093" s="66" t="str">
        <v>와부읍 덕소리</v>
      </c>
      <c r="C1093" s="66" t="str">
        <v>다세대 전월세</v>
      </c>
      <c r="D1093" s="66" t="str">
        <v>2025-12</v>
      </c>
      <c r="E1093" s="66" t="str">
        <v>비교 반영</v>
      </c>
      <c r="F1093" s="66" t="str">
        <v>그 외 비교 반영월</v>
      </c>
      <c r="G1093" s="68">
        <v>12</v>
      </c>
      <c r="H1093" s="79">
        <v>0.06976744186046512</v>
      </c>
    </row>
    <row r="1094">
      <c r="A1094" s="68">
        <v>6</v>
      </c>
      <c r="B1094" s="66" t="str">
        <v>와부읍 덕소리</v>
      </c>
      <c r="C1094" s="66" t="str">
        <v>다세대 전월세</v>
      </c>
      <c r="D1094" s="66" t="str">
        <v>2026-01</v>
      </c>
      <c r="E1094" s="66" t="str">
        <v>비교 반영</v>
      </c>
      <c r="F1094" s="66" t="str">
        <v>직전 비교기간</v>
      </c>
      <c r="G1094" s="68">
        <v>8</v>
      </c>
      <c r="H1094" s="79">
        <v>0.045714285714285714</v>
      </c>
    </row>
    <row r="1095">
      <c r="A1095" s="68">
        <v>6</v>
      </c>
      <c r="B1095" s="66" t="str">
        <v>와부읍 덕소리</v>
      </c>
      <c r="C1095" s="66" t="str">
        <v>다세대 전월세</v>
      </c>
      <c r="D1095" s="66" t="str">
        <v>2026-02</v>
      </c>
      <c r="E1095" s="66" t="str">
        <v>비교 반영</v>
      </c>
      <c r="F1095" s="66" t="str">
        <v>직전 비교기간</v>
      </c>
      <c r="G1095" s="68">
        <v>6</v>
      </c>
      <c r="H1095" s="79">
        <v>0.032432432432432434</v>
      </c>
    </row>
    <row r="1096">
      <c r="A1096" s="68">
        <v>6</v>
      </c>
      <c r="B1096" s="66" t="str">
        <v>와부읍 덕소리</v>
      </c>
      <c r="C1096" s="66" t="str">
        <v>다세대 전월세</v>
      </c>
      <c r="D1096" s="66" t="str">
        <v>2026-03</v>
      </c>
      <c r="E1096" s="66" t="str">
        <v>비교 반영</v>
      </c>
      <c r="F1096" s="66" t="str">
        <v>직전 비교기간</v>
      </c>
      <c r="G1096" s="68">
        <v>12</v>
      </c>
      <c r="H1096" s="79">
        <v>0.07692307692307693</v>
      </c>
    </row>
    <row r="1097">
      <c r="A1097" s="68">
        <v>6</v>
      </c>
      <c r="B1097" s="66" t="str">
        <v>와부읍 덕소리</v>
      </c>
      <c r="C1097" s="66" t="str">
        <v>다세대 전월세</v>
      </c>
      <c r="D1097" s="66" t="str">
        <v>2026-04</v>
      </c>
      <c r="E1097" s="66" t="str">
        <v>비교 반영</v>
      </c>
      <c r="F1097" s="66" t="str">
        <v>최근 비교기간</v>
      </c>
      <c r="G1097" s="68">
        <v>5</v>
      </c>
      <c r="H1097" s="79">
        <v>0.03816793893129771</v>
      </c>
    </row>
    <row r="1098">
      <c r="A1098" s="68">
        <v>6</v>
      </c>
      <c r="B1098" s="66" t="str">
        <v>와부읍 덕소리</v>
      </c>
      <c r="C1098" s="66" t="str">
        <v>다세대 전월세</v>
      </c>
      <c r="D1098" s="66" t="str">
        <v>2026-05</v>
      </c>
      <c r="E1098" s="66" t="str">
        <v>비교 반영</v>
      </c>
      <c r="F1098" s="66" t="str">
        <v>최근 비교기간</v>
      </c>
      <c r="G1098" s="68">
        <v>9</v>
      </c>
      <c r="H1098" s="79">
        <v>0.046153846153846156</v>
      </c>
    </row>
    <row r="1099">
      <c r="A1099" s="68">
        <v>6</v>
      </c>
      <c r="B1099" s="66" t="str">
        <v>와부읍 덕소리</v>
      </c>
      <c r="C1099" s="66" t="str">
        <v>다세대 전월세</v>
      </c>
      <c r="D1099" s="66" t="str">
        <v>2026-06</v>
      </c>
      <c r="E1099" s="66" t="str">
        <v>비교 반영</v>
      </c>
      <c r="F1099" s="66" t="str">
        <v>최근 비교기간</v>
      </c>
      <c r="G1099" s="68">
        <v>4</v>
      </c>
      <c r="H1099" s="79">
        <v>0.02877697841726619</v>
      </c>
    </row>
    <row r="1100">
      <c r="A1100" s="72">
        <v>6</v>
      </c>
      <c r="B1100" s="72" t="str">
        <v>와부읍 덕소리</v>
      </c>
      <c r="C1100" s="72" t="str">
        <v>다세대 전월세</v>
      </c>
      <c r="D1100" s="72" t="str">
        <v>2026-07</v>
      </c>
      <c r="E1100" s="72" t="str">
        <v>집계 중</v>
      </c>
      <c r="F1100" s="72" t="str">
        <v>집계 중 월</v>
      </c>
      <c r="G1100" s="74">
        <v>9</v>
      </c>
      <c r="H1100" s="85">
        <v>0.05732484076433121</v>
      </c>
    </row>
    <row r="1101">
      <c r="A1101" s="68">
        <v>6</v>
      </c>
      <c r="B1101" s="66" t="str">
        <v>와부읍 덕소리</v>
      </c>
      <c r="C1101" s="66" t="str">
        <v>분양권</v>
      </c>
      <c r="D1101" s="66" t="str">
        <v>2025-08</v>
      </c>
      <c r="E1101" s="66" t="str">
        <v>비교 반영</v>
      </c>
      <c r="F1101" s="66" t="str">
        <v>그 외 비교 반영월</v>
      </c>
      <c r="G1101" s="68">
        <v>3</v>
      </c>
      <c r="H1101" s="79">
        <v>0.021897810218978103</v>
      </c>
    </row>
    <row r="1102">
      <c r="A1102" s="68">
        <v>6</v>
      </c>
      <c r="B1102" s="66" t="str">
        <v>와부읍 덕소리</v>
      </c>
      <c r="C1102" s="66" t="str">
        <v>분양권</v>
      </c>
      <c r="D1102" s="66" t="str">
        <v>2025-09</v>
      </c>
      <c r="E1102" s="66" t="str">
        <v>비교 반영</v>
      </c>
      <c r="F1102" s="66" t="str">
        <v>그 외 비교 반영월</v>
      </c>
      <c r="G1102" s="68">
        <v>4</v>
      </c>
      <c r="H1102" s="79">
        <v>0.023952095808383235</v>
      </c>
    </row>
    <row r="1103">
      <c r="A1103" s="68">
        <v>6</v>
      </c>
      <c r="B1103" s="66" t="str">
        <v>와부읍 덕소리</v>
      </c>
      <c r="C1103" s="66" t="str">
        <v>분양권</v>
      </c>
      <c r="D1103" s="66" t="str">
        <v>2025-10</v>
      </c>
      <c r="E1103" s="66" t="str">
        <v>비교 반영</v>
      </c>
      <c r="F1103" s="66" t="str">
        <v>그 외 비교 반영월</v>
      </c>
      <c r="G1103" s="68">
        <v>3</v>
      </c>
      <c r="H1103" s="79">
        <v>0.018404907975460124</v>
      </c>
    </row>
    <row r="1104">
      <c r="A1104" s="68">
        <v>6</v>
      </c>
      <c r="B1104" s="66" t="str">
        <v>와부읍 덕소리</v>
      </c>
      <c r="C1104" s="66" t="str">
        <v>분양권</v>
      </c>
      <c r="D1104" s="66" t="str">
        <v>2025-11</v>
      </c>
      <c r="E1104" s="66" t="str">
        <v>비교 반영</v>
      </c>
      <c r="F1104" s="66" t="str">
        <v>그 외 비교 반영월</v>
      </c>
      <c r="G1104" s="68">
        <v>4</v>
      </c>
      <c r="H1104" s="79">
        <v>0.024390243902439025</v>
      </c>
    </row>
    <row r="1105">
      <c r="A1105" s="68">
        <v>6</v>
      </c>
      <c r="B1105" s="66" t="str">
        <v>와부읍 덕소리</v>
      </c>
      <c r="C1105" s="66" t="str">
        <v>분양권</v>
      </c>
      <c r="D1105" s="66" t="str">
        <v>2025-12</v>
      </c>
      <c r="E1105" s="66" t="str">
        <v>비교 반영</v>
      </c>
      <c r="F1105" s="66" t="str">
        <v>그 외 비교 반영월</v>
      </c>
      <c r="G1105" s="68">
        <v>2</v>
      </c>
      <c r="H1105" s="79">
        <v>0.011627906976744186</v>
      </c>
    </row>
    <row r="1106">
      <c r="A1106" s="68">
        <v>6</v>
      </c>
      <c r="B1106" s="66" t="str">
        <v>와부읍 덕소리</v>
      </c>
      <c r="C1106" s="66" t="str">
        <v>분양권</v>
      </c>
      <c r="D1106" s="66" t="str">
        <v>2026-01</v>
      </c>
      <c r="E1106" s="66" t="str">
        <v>비교 반영</v>
      </c>
      <c r="F1106" s="66" t="str">
        <v>직전 비교기간</v>
      </c>
      <c r="G1106" s="68">
        <v>3</v>
      </c>
      <c r="H1106" s="79">
        <v>0.017142857142857144</v>
      </c>
    </row>
    <row r="1107">
      <c r="A1107" s="68">
        <v>6</v>
      </c>
      <c r="B1107" s="66" t="str">
        <v>와부읍 덕소리</v>
      </c>
      <c r="C1107" s="66" t="str">
        <v>분양권</v>
      </c>
      <c r="D1107" s="66" t="str">
        <v>2026-02</v>
      </c>
      <c r="E1107" s="66" t="str">
        <v>비교 반영</v>
      </c>
      <c r="F1107" s="66" t="str">
        <v>직전 비교기간</v>
      </c>
      <c r="G1107" s="68">
        <v>3</v>
      </c>
      <c r="H1107" s="79">
        <v>0.016216216216216217</v>
      </c>
    </row>
    <row r="1108">
      <c r="A1108" s="68">
        <v>6</v>
      </c>
      <c r="B1108" s="66" t="str">
        <v>와부읍 덕소리</v>
      </c>
      <c r="C1108" s="66" t="str">
        <v>분양권</v>
      </c>
      <c r="D1108" s="66" t="str">
        <v>2026-03</v>
      </c>
      <c r="E1108" s="66" t="str">
        <v>비교 반영</v>
      </c>
      <c r="F1108" s="66" t="str">
        <v>직전 비교기간</v>
      </c>
      <c r="G1108" s="68">
        <v>2</v>
      </c>
      <c r="H1108" s="79">
        <v>0.01282051282051282</v>
      </c>
    </row>
    <row r="1109">
      <c r="A1109" s="68">
        <v>6</v>
      </c>
      <c r="B1109" s="66" t="str">
        <v>와부읍 덕소리</v>
      </c>
      <c r="C1109" s="66" t="str">
        <v>분양권</v>
      </c>
      <c r="D1109" s="66" t="str">
        <v>2026-04</v>
      </c>
      <c r="E1109" s="66" t="str">
        <v>비교 반영</v>
      </c>
      <c r="F1109" s="66" t="str">
        <v>최근 비교기간</v>
      </c>
      <c r="G1109" s="68">
        <v>6</v>
      </c>
      <c r="H1109" s="79">
        <v>0.04580152671755725</v>
      </c>
    </row>
    <row r="1110">
      <c r="A1110" s="68">
        <v>6</v>
      </c>
      <c r="B1110" s="66" t="str">
        <v>와부읍 덕소리</v>
      </c>
      <c r="C1110" s="66" t="str">
        <v>분양권</v>
      </c>
      <c r="D1110" s="66" t="str">
        <v>2026-05</v>
      </c>
      <c r="E1110" s="66" t="str">
        <v>비교 반영</v>
      </c>
      <c r="F1110" s="66" t="str">
        <v>최근 비교기간</v>
      </c>
      <c r="G1110" s="68">
        <v>5</v>
      </c>
      <c r="H1110" s="79">
        <v>0.02564102564102564</v>
      </c>
    </row>
    <row r="1111">
      <c r="A1111" s="68">
        <v>6</v>
      </c>
      <c r="B1111" s="66" t="str">
        <v>와부읍 덕소리</v>
      </c>
      <c r="C1111" s="66" t="str">
        <v>분양권</v>
      </c>
      <c r="D1111" s="66" t="str">
        <v>2026-06</v>
      </c>
      <c r="E1111" s="66" t="str">
        <v>비교 반영</v>
      </c>
      <c r="F1111" s="66" t="str">
        <v>최근 비교기간</v>
      </c>
      <c r="G1111" s="68">
        <v>3</v>
      </c>
      <c r="H1111" s="79">
        <v>0.02158273381294964</v>
      </c>
    </row>
    <row r="1112">
      <c r="A1112" s="72">
        <v>6</v>
      </c>
      <c r="B1112" s="72" t="str">
        <v>와부읍 덕소리</v>
      </c>
      <c r="C1112" s="72" t="str">
        <v>분양권</v>
      </c>
      <c r="D1112" s="72" t="str">
        <v>2026-07</v>
      </c>
      <c r="E1112" s="72" t="str">
        <v>집계 중</v>
      </c>
      <c r="F1112" s="72" t="str">
        <v>집계 중 월</v>
      </c>
      <c r="G1112" s="74">
        <v>7</v>
      </c>
      <c r="H1112" s="85">
        <v>0.044585987261146494</v>
      </c>
    </row>
    <row r="1113">
      <c r="A1113" s="68">
        <v>6</v>
      </c>
      <c r="B1113" s="66" t="str">
        <v>와부읍 덕소리</v>
      </c>
      <c r="C1113" s="66" t="str">
        <v>다세대 매매</v>
      </c>
      <c r="D1113" s="66" t="str">
        <v>2025-08</v>
      </c>
      <c r="E1113" s="66" t="str">
        <v>비교 반영</v>
      </c>
      <c r="F1113" s="66" t="str">
        <v>그 외 비교 반영월</v>
      </c>
      <c r="G1113" s="68">
        <v>4</v>
      </c>
      <c r="H1113" s="79">
        <v>0.029197080291970802</v>
      </c>
    </row>
    <row r="1114">
      <c r="A1114" s="68">
        <v>6</v>
      </c>
      <c r="B1114" s="66" t="str">
        <v>와부읍 덕소리</v>
      </c>
      <c r="C1114" s="66" t="str">
        <v>다세대 매매</v>
      </c>
      <c r="D1114" s="66" t="str">
        <v>2025-09</v>
      </c>
      <c r="E1114" s="66" t="str">
        <v>비교 반영</v>
      </c>
      <c r="F1114" s="66" t="str">
        <v>그 외 비교 반영월</v>
      </c>
      <c r="G1114" s="68">
        <v>3</v>
      </c>
      <c r="H1114" s="79">
        <v>0.017964071856287425</v>
      </c>
    </row>
    <row r="1115">
      <c r="A1115" s="68">
        <v>6</v>
      </c>
      <c r="B1115" s="66" t="str">
        <v>와부읍 덕소리</v>
      </c>
      <c r="C1115" s="66" t="str">
        <v>다세대 매매</v>
      </c>
      <c r="D1115" s="66" t="str">
        <v>2025-10</v>
      </c>
      <c r="E1115" s="66" t="str">
        <v>비교 반영</v>
      </c>
      <c r="F1115" s="66" t="str">
        <v>그 외 비교 반영월</v>
      </c>
      <c r="G1115" s="68">
        <v>1</v>
      </c>
      <c r="H1115" s="79">
        <v>0.006134969325153374</v>
      </c>
    </row>
    <row r="1116">
      <c r="A1116" s="68">
        <v>6</v>
      </c>
      <c r="B1116" s="66" t="str">
        <v>와부읍 덕소리</v>
      </c>
      <c r="C1116" s="66" t="str">
        <v>다세대 매매</v>
      </c>
      <c r="D1116" s="66" t="str">
        <v>2025-11</v>
      </c>
      <c r="E1116" s="66" t="str">
        <v>비교 반영</v>
      </c>
      <c r="F1116" s="66" t="str">
        <v>그 외 비교 반영월</v>
      </c>
      <c r="G1116" s="68">
        <v>4</v>
      </c>
      <c r="H1116" s="79">
        <v>0.024390243902439025</v>
      </c>
    </row>
    <row r="1117">
      <c r="A1117" s="68">
        <v>6</v>
      </c>
      <c r="B1117" s="66" t="str">
        <v>와부읍 덕소리</v>
      </c>
      <c r="C1117" s="66" t="str">
        <v>다세대 매매</v>
      </c>
      <c r="D1117" s="66" t="str">
        <v>2025-12</v>
      </c>
      <c r="E1117" s="66" t="str">
        <v>비교 반영</v>
      </c>
      <c r="F1117" s="66" t="str">
        <v>그 외 비교 반영월</v>
      </c>
      <c r="G1117" s="68">
        <v>7</v>
      </c>
      <c r="H1117" s="79">
        <v>0.040697674418604654</v>
      </c>
    </row>
    <row r="1118">
      <c r="A1118" s="68">
        <v>6</v>
      </c>
      <c r="B1118" s="66" t="str">
        <v>와부읍 덕소리</v>
      </c>
      <c r="C1118" s="66" t="str">
        <v>다세대 매매</v>
      </c>
      <c r="D1118" s="66" t="str">
        <v>2026-01</v>
      </c>
      <c r="E1118" s="66" t="str">
        <v>비교 반영</v>
      </c>
      <c r="F1118" s="66" t="str">
        <v>직전 비교기간</v>
      </c>
      <c r="G1118" s="68">
        <v>6</v>
      </c>
      <c r="H1118" s="79">
        <v>0.03428571428571429</v>
      </c>
    </row>
    <row r="1119">
      <c r="A1119" s="68">
        <v>6</v>
      </c>
      <c r="B1119" s="66" t="str">
        <v>와부읍 덕소리</v>
      </c>
      <c r="C1119" s="66" t="str">
        <v>다세대 매매</v>
      </c>
      <c r="D1119" s="66" t="str">
        <v>2026-02</v>
      </c>
      <c r="E1119" s="66" t="str">
        <v>비교 반영</v>
      </c>
      <c r="F1119" s="66" t="str">
        <v>직전 비교기간</v>
      </c>
      <c r="G1119" s="68">
        <v>4</v>
      </c>
      <c r="H1119" s="79">
        <v>0.021621621621621623</v>
      </c>
    </row>
    <row r="1120">
      <c r="A1120" s="68">
        <v>6</v>
      </c>
      <c r="B1120" s="66" t="str">
        <v>와부읍 덕소리</v>
      </c>
      <c r="C1120" s="66" t="str">
        <v>다세대 매매</v>
      </c>
      <c r="D1120" s="66" t="str">
        <v>2026-03</v>
      </c>
      <c r="E1120" s="66" t="str">
        <v>비교 반영</v>
      </c>
      <c r="F1120" s="66" t="str">
        <v>직전 비교기간</v>
      </c>
      <c r="G1120" s="68">
        <v>3</v>
      </c>
      <c r="H1120" s="79">
        <v>0.019230769230769232</v>
      </c>
    </row>
    <row r="1121">
      <c r="A1121" s="68">
        <v>6</v>
      </c>
      <c r="B1121" s="66" t="str">
        <v>와부읍 덕소리</v>
      </c>
      <c r="C1121" s="66" t="str">
        <v>다세대 매매</v>
      </c>
      <c r="D1121" s="66" t="str">
        <v>2026-04</v>
      </c>
      <c r="E1121" s="66" t="str">
        <v>비교 반영</v>
      </c>
      <c r="F1121" s="66" t="str">
        <v>최근 비교기간</v>
      </c>
      <c r="G1121" s="68">
        <v>9</v>
      </c>
      <c r="H1121" s="79">
        <v>0.06870229007633588</v>
      </c>
    </row>
    <row r="1122">
      <c r="A1122" s="68">
        <v>6</v>
      </c>
      <c r="B1122" s="66" t="str">
        <v>와부읍 덕소리</v>
      </c>
      <c r="C1122" s="66" t="str">
        <v>다세대 매매</v>
      </c>
      <c r="D1122" s="66" t="str">
        <v>2026-05</v>
      </c>
      <c r="E1122" s="66" t="str">
        <v>비교 반영</v>
      </c>
      <c r="F1122" s="66" t="str">
        <v>최근 비교기간</v>
      </c>
      <c r="G1122" s="68">
        <v>2</v>
      </c>
      <c r="H1122" s="79">
        <v>0.010256410256410256</v>
      </c>
    </row>
    <row r="1123">
      <c r="A1123" s="68">
        <v>6</v>
      </c>
      <c r="B1123" s="66" t="str">
        <v>와부읍 덕소리</v>
      </c>
      <c r="C1123" s="66" t="str">
        <v>다세대 매매</v>
      </c>
      <c r="D1123" s="66" t="str">
        <v>2026-06</v>
      </c>
      <c r="E1123" s="66" t="str">
        <v>비교 반영</v>
      </c>
      <c r="F1123" s="66" t="str">
        <v>최근 비교기간</v>
      </c>
      <c r="G1123" s="68">
        <v>3</v>
      </c>
      <c r="H1123" s="79">
        <v>0.02158273381294964</v>
      </c>
    </row>
    <row r="1124">
      <c r="A1124" s="72">
        <v>6</v>
      </c>
      <c r="B1124" s="72" t="str">
        <v>와부읍 덕소리</v>
      </c>
      <c r="C1124" s="72" t="str">
        <v>다세대 매매</v>
      </c>
      <c r="D1124" s="72" t="str">
        <v>2026-07</v>
      </c>
      <c r="E1124" s="72" t="str">
        <v>집계 중</v>
      </c>
      <c r="F1124" s="72" t="str">
        <v>집계 중 월</v>
      </c>
      <c r="G1124" s="74">
        <v>5</v>
      </c>
      <c r="H1124" s="85">
        <v>0.03184713375796178</v>
      </c>
    </row>
    <row r="1125">
      <c r="A1125" s="68">
        <v>6</v>
      </c>
      <c r="B1125" s="66" t="str">
        <v>와부읍 덕소리</v>
      </c>
      <c r="C1125" s="66" t="str">
        <v>다가구 전월세</v>
      </c>
      <c r="D1125" s="66" t="str">
        <v>2025-08</v>
      </c>
      <c r="E1125" s="66" t="str">
        <v>비교 반영</v>
      </c>
      <c r="F1125" s="66" t="str">
        <v>그 외 비교 반영월</v>
      </c>
      <c r="G1125" s="68">
        <v>4</v>
      </c>
      <c r="H1125" s="79">
        <v>0.029197080291970802</v>
      </c>
    </row>
    <row r="1126">
      <c r="A1126" s="68">
        <v>6</v>
      </c>
      <c r="B1126" s="66" t="str">
        <v>와부읍 덕소리</v>
      </c>
      <c r="C1126" s="66" t="str">
        <v>다가구 전월세</v>
      </c>
      <c r="D1126" s="66" t="str">
        <v>2025-09</v>
      </c>
      <c r="E1126" s="66" t="str">
        <v>비교 반영</v>
      </c>
      <c r="F1126" s="66" t="str">
        <v>그 외 비교 반영월</v>
      </c>
      <c r="G1126" s="68">
        <v>7</v>
      </c>
      <c r="H1126" s="79">
        <v>0.041916167664670656</v>
      </c>
    </row>
    <row r="1127">
      <c r="A1127" s="68">
        <v>6</v>
      </c>
      <c r="B1127" s="66" t="str">
        <v>와부읍 덕소리</v>
      </c>
      <c r="C1127" s="66" t="str">
        <v>다가구 전월세</v>
      </c>
      <c r="D1127" s="66" t="str">
        <v>2025-10</v>
      </c>
      <c r="E1127" s="66" t="str">
        <v>비교 반영</v>
      </c>
      <c r="F1127" s="66" t="str">
        <v>그 외 비교 반영월</v>
      </c>
      <c r="G1127" s="68">
        <v>2</v>
      </c>
      <c r="H1127" s="79">
        <v>0.012269938650306749</v>
      </c>
    </row>
    <row r="1128">
      <c r="A1128" s="68">
        <v>6</v>
      </c>
      <c r="B1128" s="66" t="str">
        <v>와부읍 덕소리</v>
      </c>
      <c r="C1128" s="66" t="str">
        <v>다가구 전월세</v>
      </c>
      <c r="D1128" s="66" t="str">
        <v>2025-11</v>
      </c>
      <c r="E1128" s="66" t="str">
        <v>비교 반영</v>
      </c>
      <c r="F1128" s="66" t="str">
        <v>그 외 비교 반영월</v>
      </c>
      <c r="G1128" s="68">
        <v>4</v>
      </c>
      <c r="H1128" s="79">
        <v>0.024390243902439025</v>
      </c>
    </row>
    <row r="1129">
      <c r="A1129" s="68">
        <v>6</v>
      </c>
      <c r="B1129" s="66" t="str">
        <v>와부읍 덕소리</v>
      </c>
      <c r="C1129" s="66" t="str">
        <v>다가구 전월세</v>
      </c>
      <c r="D1129" s="66" t="str">
        <v>2025-12</v>
      </c>
      <c r="E1129" s="66" t="str">
        <v>비교 반영</v>
      </c>
      <c r="F1129" s="66" t="str">
        <v>그 외 비교 반영월</v>
      </c>
      <c r="G1129" s="68">
        <v>2</v>
      </c>
      <c r="H1129" s="79">
        <v>0.011627906976744186</v>
      </c>
    </row>
    <row r="1130">
      <c r="A1130" s="68">
        <v>6</v>
      </c>
      <c r="B1130" s="66" t="str">
        <v>와부읍 덕소리</v>
      </c>
      <c r="C1130" s="66" t="str">
        <v>다가구 전월세</v>
      </c>
      <c r="D1130" s="66" t="str">
        <v>2026-01</v>
      </c>
      <c r="E1130" s="66" t="str">
        <v>비교 반영</v>
      </c>
      <c r="F1130" s="66" t="str">
        <v>직전 비교기간</v>
      </c>
      <c r="G1130" s="68">
        <v>2</v>
      </c>
      <c r="H1130" s="79">
        <v>0.011428571428571429</v>
      </c>
    </row>
    <row r="1131">
      <c r="A1131" s="68">
        <v>6</v>
      </c>
      <c r="B1131" s="66" t="str">
        <v>와부읍 덕소리</v>
      </c>
      <c r="C1131" s="66" t="str">
        <v>다가구 전월세</v>
      </c>
      <c r="D1131" s="66" t="str">
        <v>2026-02</v>
      </c>
      <c r="E1131" s="66" t="str">
        <v>비교 반영</v>
      </c>
      <c r="F1131" s="66" t="str">
        <v>직전 비교기간</v>
      </c>
      <c r="G1131" s="68">
        <v>1</v>
      </c>
      <c r="H1131" s="79">
        <v>0.005405405405405406</v>
      </c>
    </row>
    <row r="1132">
      <c r="A1132" s="68">
        <v>6</v>
      </c>
      <c r="B1132" s="66" t="str">
        <v>와부읍 덕소리</v>
      </c>
      <c r="C1132" s="66" t="str">
        <v>다가구 전월세</v>
      </c>
      <c r="D1132" s="66" t="str">
        <v>2026-03</v>
      </c>
      <c r="E1132" s="66" t="str">
        <v>비교 반영</v>
      </c>
      <c r="F1132" s="66" t="str">
        <v>직전 비교기간</v>
      </c>
      <c r="G1132" s="68">
        <v>2</v>
      </c>
      <c r="H1132" s="79">
        <v>0.01282051282051282</v>
      </c>
    </row>
    <row r="1133">
      <c r="A1133" s="68">
        <v>6</v>
      </c>
      <c r="B1133" s="66" t="str">
        <v>와부읍 덕소리</v>
      </c>
      <c r="C1133" s="66" t="str">
        <v>다가구 전월세</v>
      </c>
      <c r="D1133" s="66" t="str">
        <v>2026-04</v>
      </c>
      <c r="E1133" s="66" t="str">
        <v>비교 반영</v>
      </c>
      <c r="F1133" s="66" t="str">
        <v>최근 비교기간</v>
      </c>
      <c r="G1133" s="68">
        <v>4</v>
      </c>
      <c r="H1133" s="79">
        <v>0.030534351145038167</v>
      </c>
    </row>
    <row r="1134">
      <c r="A1134" s="68">
        <v>6</v>
      </c>
      <c r="B1134" s="66" t="str">
        <v>와부읍 덕소리</v>
      </c>
      <c r="C1134" s="66" t="str">
        <v>다가구 전월세</v>
      </c>
      <c r="D1134" s="66" t="str">
        <v>2026-05</v>
      </c>
      <c r="E1134" s="66" t="str">
        <v>비교 반영</v>
      </c>
      <c r="F1134" s="66" t="str">
        <v>최근 비교기간</v>
      </c>
      <c r="G1134" s="68">
        <v>3</v>
      </c>
      <c r="H1134" s="79">
        <v>0.015384615384615385</v>
      </c>
    </row>
    <row r="1135">
      <c r="A1135" s="68">
        <v>6</v>
      </c>
      <c r="B1135" s="66" t="str">
        <v>와부읍 덕소리</v>
      </c>
      <c r="C1135" s="66" t="str">
        <v>다가구 전월세</v>
      </c>
      <c r="D1135" s="66" t="str">
        <v>2026-06</v>
      </c>
      <c r="E1135" s="66" t="str">
        <v>비교 반영</v>
      </c>
      <c r="F1135" s="66" t="str">
        <v>최근 비교기간</v>
      </c>
      <c r="G1135" s="68">
        <v>4</v>
      </c>
      <c r="H1135" s="79">
        <v>0.02877697841726619</v>
      </c>
    </row>
    <row r="1136">
      <c r="A1136" s="72">
        <v>6</v>
      </c>
      <c r="B1136" s="72" t="str">
        <v>와부읍 덕소리</v>
      </c>
      <c r="C1136" s="72" t="str">
        <v>다가구 전월세</v>
      </c>
      <c r="D1136" s="72" t="str">
        <v>2026-07</v>
      </c>
      <c r="E1136" s="72" t="str">
        <v>집계 중</v>
      </c>
      <c r="F1136" s="72" t="str">
        <v>집계 중 월</v>
      </c>
      <c r="G1136" s="74">
        <v>1</v>
      </c>
      <c r="H1136" s="85">
        <v>0.006369426751592357</v>
      </c>
    </row>
    <row r="1137">
      <c r="A1137" s="68">
        <v>6</v>
      </c>
      <c r="B1137" s="66" t="str">
        <v>와부읍 덕소리</v>
      </c>
      <c r="C1137" s="66" t="str">
        <v>상가</v>
      </c>
      <c r="D1137" s="66" t="str">
        <v>2025-08</v>
      </c>
      <c r="E1137" s="66" t="str">
        <v>비교 반영</v>
      </c>
      <c r="F1137" s="66" t="str">
        <v>그 외 비교 반영월</v>
      </c>
      <c r="G1137" s="68">
        <v>3</v>
      </c>
      <c r="H1137" s="79">
        <v>0.021897810218978103</v>
      </c>
    </row>
    <row r="1138">
      <c r="A1138" s="68">
        <v>6</v>
      </c>
      <c r="B1138" s="66" t="str">
        <v>와부읍 덕소리</v>
      </c>
      <c r="C1138" s="66" t="str">
        <v>상가</v>
      </c>
      <c r="D1138" s="66" t="str">
        <v>2025-09</v>
      </c>
      <c r="E1138" s="66" t="str">
        <v>비교 반영</v>
      </c>
      <c r="F1138" s="66" t="str">
        <v>그 외 비교 반영월</v>
      </c>
      <c r="G1138" s="68">
        <v>4</v>
      </c>
      <c r="H1138" s="79">
        <v>0.023952095808383235</v>
      </c>
    </row>
    <row r="1139">
      <c r="A1139" s="68">
        <v>6</v>
      </c>
      <c r="B1139" s="66" t="str">
        <v>와부읍 덕소리</v>
      </c>
      <c r="C1139" s="66" t="str">
        <v>상가</v>
      </c>
      <c r="D1139" s="66" t="str">
        <v>2025-10</v>
      </c>
      <c r="E1139" s="66" t="str">
        <v>비교 반영</v>
      </c>
      <c r="F1139" s="66" t="str">
        <v>그 외 비교 반영월</v>
      </c>
      <c r="G1139" s="68">
        <v>4</v>
      </c>
      <c r="H1139" s="79">
        <v>0.024539877300613498</v>
      </c>
    </row>
    <row r="1140">
      <c r="A1140" s="68">
        <v>6</v>
      </c>
      <c r="B1140" s="66" t="str">
        <v>와부읍 덕소리</v>
      </c>
      <c r="C1140" s="66" t="str">
        <v>상가</v>
      </c>
      <c r="D1140" s="66" t="str">
        <v>2025-11</v>
      </c>
      <c r="E1140" s="66" t="str">
        <v>비교 반영</v>
      </c>
      <c r="F1140" s="66" t="str">
        <v>그 외 비교 반영월</v>
      </c>
      <c r="G1140" s="68">
        <v>1</v>
      </c>
      <c r="H1140" s="79">
        <v>0.006097560975609756</v>
      </c>
    </row>
    <row r="1141">
      <c r="A1141" s="68">
        <v>6</v>
      </c>
      <c r="B1141" s="66" t="str">
        <v>와부읍 덕소리</v>
      </c>
      <c r="C1141" s="66" t="str">
        <v>상가</v>
      </c>
      <c r="D1141" s="66" t="str">
        <v>2025-12</v>
      </c>
      <c r="E1141" s="66" t="str">
        <v>비교 반영</v>
      </c>
      <c r="F1141" s="66" t="str">
        <v>그 외 비교 반영월</v>
      </c>
      <c r="G1141" s="68">
        <v>4</v>
      </c>
      <c r="H1141" s="79">
        <v>0.023255813953488372</v>
      </c>
    </row>
    <row r="1142">
      <c r="A1142" s="68">
        <v>6</v>
      </c>
      <c r="B1142" s="66" t="str">
        <v>와부읍 덕소리</v>
      </c>
      <c r="C1142" s="66" t="str">
        <v>상가</v>
      </c>
      <c r="D1142" s="66" t="str">
        <v>2026-01</v>
      </c>
      <c r="E1142" s="66" t="str">
        <v>비교 반영</v>
      </c>
      <c r="F1142" s="66" t="str">
        <v>직전 비교기간</v>
      </c>
      <c r="G1142" s="68">
        <v>6</v>
      </c>
      <c r="H1142" s="79">
        <v>0.03428571428571429</v>
      </c>
    </row>
    <row r="1143">
      <c r="A1143" s="68">
        <v>6</v>
      </c>
      <c r="B1143" s="66" t="str">
        <v>와부읍 덕소리</v>
      </c>
      <c r="C1143" s="66" t="str">
        <v>상가</v>
      </c>
      <c r="D1143" s="66" t="str">
        <v>2026-02</v>
      </c>
      <c r="E1143" s="66" t="str">
        <v>비교 반영</v>
      </c>
      <c r="F1143" s="66" t="str">
        <v>직전 비교기간</v>
      </c>
      <c r="G1143" s="68">
        <v>7</v>
      </c>
      <c r="H1143" s="79">
        <v>0.03783783783783784</v>
      </c>
    </row>
    <row r="1144">
      <c r="A1144" s="68">
        <v>6</v>
      </c>
      <c r="B1144" s="66" t="str">
        <v>와부읍 덕소리</v>
      </c>
      <c r="C1144" s="66" t="str">
        <v>상가</v>
      </c>
      <c r="D1144" s="66" t="str">
        <v>2026-03</v>
      </c>
      <c r="E1144" s="66" t="str">
        <v>비교 반영</v>
      </c>
      <c r="F1144" s="66" t="str">
        <v>직전 비교기간</v>
      </c>
      <c r="G1144" s="68">
        <v>2</v>
      </c>
      <c r="H1144" s="79">
        <v>0.01282051282051282</v>
      </c>
    </row>
    <row r="1145">
      <c r="A1145" s="68">
        <v>6</v>
      </c>
      <c r="B1145" s="66" t="str">
        <v>와부읍 덕소리</v>
      </c>
      <c r="C1145" s="66" t="str">
        <v>상가</v>
      </c>
      <c r="D1145" s="66" t="str">
        <v>2026-04</v>
      </c>
      <c r="E1145" s="66" t="str">
        <v>비교 반영</v>
      </c>
      <c r="F1145" s="66" t="str">
        <v>최근 비교기간</v>
      </c>
      <c r="G1145" s="68">
        <v>5</v>
      </c>
      <c r="H1145" s="79">
        <v>0.03816793893129771</v>
      </c>
    </row>
    <row r="1146">
      <c r="A1146" s="68">
        <v>6</v>
      </c>
      <c r="B1146" s="66" t="str">
        <v>와부읍 덕소리</v>
      </c>
      <c r="C1146" s="66" t="str">
        <v>상가</v>
      </c>
      <c r="D1146" s="66" t="str">
        <v>2026-05</v>
      </c>
      <c r="E1146" s="66" t="str">
        <v>비교 반영</v>
      </c>
      <c r="F1146" s="66" t="str">
        <v>최근 비교기간</v>
      </c>
      <c r="G1146" s="68">
        <v>5</v>
      </c>
      <c r="H1146" s="79">
        <v>0.02564102564102564</v>
      </c>
    </row>
    <row r="1147">
      <c r="A1147" s="68">
        <v>6</v>
      </c>
      <c r="B1147" s="66" t="str">
        <v>와부읍 덕소리</v>
      </c>
      <c r="C1147" s="66" t="str">
        <v>상가</v>
      </c>
      <c r="D1147" s="66" t="str">
        <v>2026-06</v>
      </c>
      <c r="E1147" s="66" t="str">
        <v>비교 반영</v>
      </c>
      <c r="F1147" s="66" t="str">
        <v>최근 비교기간</v>
      </c>
      <c r="G1147" s="68">
        <v>0</v>
      </c>
      <c r="H1147" s="79">
        <v>0</v>
      </c>
    </row>
    <row r="1148">
      <c r="A1148" s="72">
        <v>6</v>
      </c>
      <c r="B1148" s="72" t="str">
        <v>와부읍 덕소리</v>
      </c>
      <c r="C1148" s="72" t="str">
        <v>상가</v>
      </c>
      <c r="D1148" s="72" t="str">
        <v>2026-07</v>
      </c>
      <c r="E1148" s="72" t="str">
        <v>집계 중</v>
      </c>
      <c r="F1148" s="72" t="str">
        <v>집계 중 월</v>
      </c>
      <c r="G1148" s="74">
        <v>0</v>
      </c>
      <c r="H1148" s="85">
        <v>0</v>
      </c>
    </row>
    <row r="1149">
      <c r="A1149" s="68">
        <v>6</v>
      </c>
      <c r="B1149" s="66" t="str">
        <v>와부읍 덕소리</v>
      </c>
      <c r="C1149" s="66" t="str">
        <v>토지</v>
      </c>
      <c r="D1149" s="66" t="str">
        <v>2025-08</v>
      </c>
      <c r="E1149" s="66" t="str">
        <v>비교 반영</v>
      </c>
      <c r="F1149" s="66" t="str">
        <v>그 외 비교 반영월</v>
      </c>
      <c r="G1149" s="68">
        <v>7</v>
      </c>
      <c r="H1149" s="79">
        <v>0.051094890510948905</v>
      </c>
    </row>
    <row r="1150">
      <c r="A1150" s="68">
        <v>6</v>
      </c>
      <c r="B1150" s="66" t="str">
        <v>와부읍 덕소리</v>
      </c>
      <c r="C1150" s="66" t="str">
        <v>토지</v>
      </c>
      <c r="D1150" s="66" t="str">
        <v>2025-09</v>
      </c>
      <c r="E1150" s="66" t="str">
        <v>비교 반영</v>
      </c>
      <c r="F1150" s="66" t="str">
        <v>그 외 비교 반영월</v>
      </c>
      <c r="G1150" s="68">
        <v>12</v>
      </c>
      <c r="H1150" s="79">
        <v>0.0718562874251497</v>
      </c>
    </row>
    <row r="1151">
      <c r="A1151" s="68">
        <v>6</v>
      </c>
      <c r="B1151" s="66" t="str">
        <v>와부읍 덕소리</v>
      </c>
      <c r="C1151" s="66" t="str">
        <v>토지</v>
      </c>
      <c r="D1151" s="66" t="str">
        <v>2025-10</v>
      </c>
      <c r="E1151" s="66" t="str">
        <v>비교 반영</v>
      </c>
      <c r="F1151" s="66" t="str">
        <v>그 외 비교 반영월</v>
      </c>
      <c r="G1151" s="68">
        <v>5</v>
      </c>
      <c r="H1151" s="79">
        <v>0.03067484662576687</v>
      </c>
    </row>
    <row r="1152">
      <c r="A1152" s="68">
        <v>6</v>
      </c>
      <c r="B1152" s="66" t="str">
        <v>와부읍 덕소리</v>
      </c>
      <c r="C1152" s="66" t="str">
        <v>토지</v>
      </c>
      <c r="D1152" s="66" t="str">
        <v>2025-11</v>
      </c>
      <c r="E1152" s="66" t="str">
        <v>비교 반영</v>
      </c>
      <c r="F1152" s="66" t="str">
        <v>그 외 비교 반영월</v>
      </c>
      <c r="G1152" s="68">
        <v>3</v>
      </c>
      <c r="H1152" s="79">
        <v>0.018292682926829267</v>
      </c>
    </row>
    <row r="1153">
      <c r="A1153" s="68">
        <v>6</v>
      </c>
      <c r="B1153" s="66" t="str">
        <v>와부읍 덕소리</v>
      </c>
      <c r="C1153" s="66" t="str">
        <v>토지</v>
      </c>
      <c r="D1153" s="66" t="str">
        <v>2025-12</v>
      </c>
      <c r="E1153" s="66" t="str">
        <v>비교 반영</v>
      </c>
      <c r="F1153" s="66" t="str">
        <v>그 외 비교 반영월</v>
      </c>
      <c r="G1153" s="68">
        <v>0</v>
      </c>
      <c r="H1153" s="79">
        <v>0</v>
      </c>
    </row>
    <row r="1154">
      <c r="A1154" s="68">
        <v>6</v>
      </c>
      <c r="B1154" s="66" t="str">
        <v>와부읍 덕소리</v>
      </c>
      <c r="C1154" s="66" t="str">
        <v>토지</v>
      </c>
      <c r="D1154" s="66" t="str">
        <v>2026-01</v>
      </c>
      <c r="E1154" s="66" t="str">
        <v>비교 반영</v>
      </c>
      <c r="F1154" s="66" t="str">
        <v>직전 비교기간</v>
      </c>
      <c r="G1154" s="68">
        <v>4</v>
      </c>
      <c r="H1154" s="79">
        <v>0.022857142857142857</v>
      </c>
    </row>
    <row r="1155">
      <c r="A1155" s="68">
        <v>6</v>
      </c>
      <c r="B1155" s="66" t="str">
        <v>와부읍 덕소리</v>
      </c>
      <c r="C1155" s="66" t="str">
        <v>토지</v>
      </c>
      <c r="D1155" s="66" t="str">
        <v>2026-02</v>
      </c>
      <c r="E1155" s="66" t="str">
        <v>비교 반영</v>
      </c>
      <c r="F1155" s="66" t="str">
        <v>직전 비교기간</v>
      </c>
      <c r="G1155" s="68">
        <v>6</v>
      </c>
      <c r="H1155" s="79">
        <v>0.032432432432432434</v>
      </c>
    </row>
    <row r="1156">
      <c r="A1156" s="68">
        <v>6</v>
      </c>
      <c r="B1156" s="66" t="str">
        <v>와부읍 덕소리</v>
      </c>
      <c r="C1156" s="66" t="str">
        <v>토지</v>
      </c>
      <c r="D1156" s="66" t="str">
        <v>2026-03</v>
      </c>
      <c r="E1156" s="66" t="str">
        <v>비교 반영</v>
      </c>
      <c r="F1156" s="66" t="str">
        <v>직전 비교기간</v>
      </c>
      <c r="G1156" s="68">
        <v>5</v>
      </c>
      <c r="H1156" s="79">
        <v>0.03205128205128205</v>
      </c>
    </row>
    <row r="1157">
      <c r="A1157" s="68">
        <v>6</v>
      </c>
      <c r="B1157" s="66" t="str">
        <v>와부읍 덕소리</v>
      </c>
      <c r="C1157" s="66" t="str">
        <v>토지</v>
      </c>
      <c r="D1157" s="66" t="str">
        <v>2026-04</v>
      </c>
      <c r="E1157" s="66" t="str">
        <v>비교 반영</v>
      </c>
      <c r="F1157" s="66" t="str">
        <v>최근 비교기간</v>
      </c>
      <c r="G1157" s="68">
        <v>0</v>
      </c>
      <c r="H1157" s="79">
        <v>0</v>
      </c>
    </row>
    <row r="1158">
      <c r="A1158" s="68">
        <v>6</v>
      </c>
      <c r="B1158" s="66" t="str">
        <v>와부읍 덕소리</v>
      </c>
      <c r="C1158" s="66" t="str">
        <v>토지</v>
      </c>
      <c r="D1158" s="66" t="str">
        <v>2026-05</v>
      </c>
      <c r="E1158" s="66" t="str">
        <v>비교 반영</v>
      </c>
      <c r="F1158" s="66" t="str">
        <v>최근 비교기간</v>
      </c>
      <c r="G1158" s="68">
        <v>2</v>
      </c>
      <c r="H1158" s="79">
        <v>0.010256410256410256</v>
      </c>
    </row>
    <row r="1159">
      <c r="A1159" s="68">
        <v>6</v>
      </c>
      <c r="B1159" s="66" t="str">
        <v>와부읍 덕소리</v>
      </c>
      <c r="C1159" s="66" t="str">
        <v>토지</v>
      </c>
      <c r="D1159" s="66" t="str">
        <v>2026-06</v>
      </c>
      <c r="E1159" s="66" t="str">
        <v>비교 반영</v>
      </c>
      <c r="F1159" s="66" t="str">
        <v>최근 비교기간</v>
      </c>
      <c r="G1159" s="68">
        <v>2</v>
      </c>
      <c r="H1159" s="79">
        <v>0.014388489208633094</v>
      </c>
    </row>
    <row r="1160">
      <c r="A1160" s="72">
        <v>6</v>
      </c>
      <c r="B1160" s="72" t="str">
        <v>와부읍 덕소리</v>
      </c>
      <c r="C1160" s="72" t="str">
        <v>토지</v>
      </c>
      <c r="D1160" s="72" t="str">
        <v>2026-07</v>
      </c>
      <c r="E1160" s="72" t="str">
        <v>집계 중</v>
      </c>
      <c r="F1160" s="72" t="str">
        <v>집계 중 월</v>
      </c>
      <c r="G1160" s="74">
        <v>2</v>
      </c>
      <c r="H1160" s="85">
        <v>0.012738853503184714</v>
      </c>
    </row>
    <row r="1161">
      <c r="A1161" s="68">
        <v>6</v>
      </c>
      <c r="B1161" s="66" t="str">
        <v>와부읍 덕소리</v>
      </c>
      <c r="C1161" s="66" t="str">
        <v>오피스텔 전월세</v>
      </c>
      <c r="D1161" s="66" t="str">
        <v>2025-08</v>
      </c>
      <c r="E1161" s="66" t="str">
        <v>비교 반영</v>
      </c>
      <c r="F1161" s="66" t="str">
        <v>그 외 비교 반영월</v>
      </c>
      <c r="G1161" s="68">
        <v>0</v>
      </c>
      <c r="H1161" s="79">
        <v>0</v>
      </c>
    </row>
    <row r="1162">
      <c r="A1162" s="68">
        <v>6</v>
      </c>
      <c r="B1162" s="66" t="str">
        <v>와부읍 덕소리</v>
      </c>
      <c r="C1162" s="66" t="str">
        <v>오피스텔 전월세</v>
      </c>
      <c r="D1162" s="66" t="str">
        <v>2025-09</v>
      </c>
      <c r="E1162" s="66" t="str">
        <v>비교 반영</v>
      </c>
      <c r="F1162" s="66" t="str">
        <v>그 외 비교 반영월</v>
      </c>
      <c r="G1162" s="68">
        <v>2</v>
      </c>
      <c r="H1162" s="79">
        <v>0.011976047904191617</v>
      </c>
    </row>
    <row r="1163">
      <c r="A1163" s="68">
        <v>6</v>
      </c>
      <c r="B1163" s="66" t="str">
        <v>와부읍 덕소리</v>
      </c>
      <c r="C1163" s="66" t="str">
        <v>오피스텔 전월세</v>
      </c>
      <c r="D1163" s="66" t="str">
        <v>2025-10</v>
      </c>
      <c r="E1163" s="66" t="str">
        <v>비교 반영</v>
      </c>
      <c r="F1163" s="66" t="str">
        <v>그 외 비교 반영월</v>
      </c>
      <c r="G1163" s="68">
        <v>4</v>
      </c>
      <c r="H1163" s="79">
        <v>0.024539877300613498</v>
      </c>
    </row>
    <row r="1164">
      <c r="A1164" s="68">
        <v>6</v>
      </c>
      <c r="B1164" s="66" t="str">
        <v>와부읍 덕소리</v>
      </c>
      <c r="C1164" s="66" t="str">
        <v>오피스텔 전월세</v>
      </c>
      <c r="D1164" s="66" t="str">
        <v>2025-11</v>
      </c>
      <c r="E1164" s="66" t="str">
        <v>비교 반영</v>
      </c>
      <c r="F1164" s="66" t="str">
        <v>그 외 비교 반영월</v>
      </c>
      <c r="G1164" s="68">
        <v>0</v>
      </c>
      <c r="H1164" s="79">
        <v>0</v>
      </c>
    </row>
    <row r="1165">
      <c r="A1165" s="68">
        <v>6</v>
      </c>
      <c r="B1165" s="66" t="str">
        <v>와부읍 덕소리</v>
      </c>
      <c r="C1165" s="66" t="str">
        <v>오피스텔 전월세</v>
      </c>
      <c r="D1165" s="66" t="str">
        <v>2025-12</v>
      </c>
      <c r="E1165" s="66" t="str">
        <v>비교 반영</v>
      </c>
      <c r="F1165" s="66" t="str">
        <v>그 외 비교 반영월</v>
      </c>
      <c r="G1165" s="68">
        <v>1</v>
      </c>
      <c r="H1165" s="79">
        <v>0.005813953488372093</v>
      </c>
    </row>
    <row r="1166">
      <c r="A1166" s="68">
        <v>6</v>
      </c>
      <c r="B1166" s="66" t="str">
        <v>와부읍 덕소리</v>
      </c>
      <c r="C1166" s="66" t="str">
        <v>오피스텔 전월세</v>
      </c>
      <c r="D1166" s="66" t="str">
        <v>2026-01</v>
      </c>
      <c r="E1166" s="66" t="str">
        <v>비교 반영</v>
      </c>
      <c r="F1166" s="66" t="str">
        <v>직전 비교기간</v>
      </c>
      <c r="G1166" s="68">
        <v>3</v>
      </c>
      <c r="H1166" s="79">
        <v>0.017142857142857144</v>
      </c>
    </row>
    <row r="1167">
      <c r="A1167" s="68">
        <v>6</v>
      </c>
      <c r="B1167" s="66" t="str">
        <v>와부읍 덕소리</v>
      </c>
      <c r="C1167" s="66" t="str">
        <v>오피스텔 전월세</v>
      </c>
      <c r="D1167" s="66" t="str">
        <v>2026-02</v>
      </c>
      <c r="E1167" s="66" t="str">
        <v>비교 반영</v>
      </c>
      <c r="F1167" s="66" t="str">
        <v>직전 비교기간</v>
      </c>
      <c r="G1167" s="68">
        <v>6</v>
      </c>
      <c r="H1167" s="79">
        <v>0.032432432432432434</v>
      </c>
    </row>
    <row r="1168">
      <c r="A1168" s="68">
        <v>6</v>
      </c>
      <c r="B1168" s="66" t="str">
        <v>와부읍 덕소리</v>
      </c>
      <c r="C1168" s="66" t="str">
        <v>오피스텔 전월세</v>
      </c>
      <c r="D1168" s="66" t="str">
        <v>2026-03</v>
      </c>
      <c r="E1168" s="66" t="str">
        <v>비교 반영</v>
      </c>
      <c r="F1168" s="66" t="str">
        <v>직전 비교기간</v>
      </c>
      <c r="G1168" s="68">
        <v>0</v>
      </c>
      <c r="H1168" s="79">
        <v>0</v>
      </c>
    </row>
    <row r="1169">
      <c r="A1169" s="68">
        <v>6</v>
      </c>
      <c r="B1169" s="66" t="str">
        <v>와부읍 덕소리</v>
      </c>
      <c r="C1169" s="66" t="str">
        <v>오피스텔 전월세</v>
      </c>
      <c r="D1169" s="66" t="str">
        <v>2026-04</v>
      </c>
      <c r="E1169" s="66" t="str">
        <v>비교 반영</v>
      </c>
      <c r="F1169" s="66" t="str">
        <v>최근 비교기간</v>
      </c>
      <c r="G1169" s="68">
        <v>0</v>
      </c>
      <c r="H1169" s="79">
        <v>0</v>
      </c>
    </row>
    <row r="1170">
      <c r="A1170" s="68">
        <v>6</v>
      </c>
      <c r="B1170" s="66" t="str">
        <v>와부읍 덕소리</v>
      </c>
      <c r="C1170" s="66" t="str">
        <v>오피스텔 전월세</v>
      </c>
      <c r="D1170" s="66" t="str">
        <v>2026-05</v>
      </c>
      <c r="E1170" s="66" t="str">
        <v>비교 반영</v>
      </c>
      <c r="F1170" s="66" t="str">
        <v>최근 비교기간</v>
      </c>
      <c r="G1170" s="68">
        <v>2</v>
      </c>
      <c r="H1170" s="79">
        <v>0.010256410256410256</v>
      </c>
    </row>
    <row r="1171">
      <c r="A1171" s="68">
        <v>6</v>
      </c>
      <c r="B1171" s="66" t="str">
        <v>와부읍 덕소리</v>
      </c>
      <c r="C1171" s="66" t="str">
        <v>오피스텔 전월세</v>
      </c>
      <c r="D1171" s="66" t="str">
        <v>2026-06</v>
      </c>
      <c r="E1171" s="66" t="str">
        <v>비교 반영</v>
      </c>
      <c r="F1171" s="66" t="str">
        <v>최근 비교기간</v>
      </c>
      <c r="G1171" s="68">
        <v>1</v>
      </c>
      <c r="H1171" s="79">
        <v>0.007194244604316547</v>
      </c>
    </row>
    <row r="1172">
      <c r="A1172" s="72">
        <v>6</v>
      </c>
      <c r="B1172" s="72" t="str">
        <v>와부읍 덕소리</v>
      </c>
      <c r="C1172" s="72" t="str">
        <v>오피스텔 전월세</v>
      </c>
      <c r="D1172" s="72" t="str">
        <v>2026-07</v>
      </c>
      <c r="E1172" s="72" t="str">
        <v>집계 중</v>
      </c>
      <c r="F1172" s="72" t="str">
        <v>집계 중 월</v>
      </c>
      <c r="G1172" s="74">
        <v>2</v>
      </c>
      <c r="H1172" s="85">
        <v>0.012738853503184714</v>
      </c>
    </row>
    <row r="1173">
      <c r="A1173" s="68">
        <v>6</v>
      </c>
      <c r="B1173" s="66" t="str">
        <v>와부읍 덕소리</v>
      </c>
      <c r="C1173" s="66" t="str">
        <v>다가구 매매</v>
      </c>
      <c r="D1173" s="66" t="str">
        <v>2025-08</v>
      </c>
      <c r="E1173" s="66" t="str">
        <v>비교 반영</v>
      </c>
      <c r="F1173" s="66" t="str">
        <v>그 외 비교 반영월</v>
      </c>
      <c r="G1173" s="68">
        <v>0</v>
      </c>
      <c r="H1173" s="79">
        <v>0</v>
      </c>
    </row>
    <row r="1174">
      <c r="A1174" s="68">
        <v>6</v>
      </c>
      <c r="B1174" s="66" t="str">
        <v>와부읍 덕소리</v>
      </c>
      <c r="C1174" s="66" t="str">
        <v>다가구 매매</v>
      </c>
      <c r="D1174" s="66" t="str">
        <v>2025-09</v>
      </c>
      <c r="E1174" s="66" t="str">
        <v>비교 반영</v>
      </c>
      <c r="F1174" s="66" t="str">
        <v>그 외 비교 반영월</v>
      </c>
      <c r="G1174" s="68">
        <v>0</v>
      </c>
      <c r="H1174" s="79">
        <v>0</v>
      </c>
    </row>
    <row r="1175">
      <c r="A1175" s="68">
        <v>6</v>
      </c>
      <c r="B1175" s="66" t="str">
        <v>와부읍 덕소리</v>
      </c>
      <c r="C1175" s="66" t="str">
        <v>다가구 매매</v>
      </c>
      <c r="D1175" s="66" t="str">
        <v>2025-10</v>
      </c>
      <c r="E1175" s="66" t="str">
        <v>비교 반영</v>
      </c>
      <c r="F1175" s="66" t="str">
        <v>그 외 비교 반영월</v>
      </c>
      <c r="G1175" s="68">
        <v>0</v>
      </c>
      <c r="H1175" s="79">
        <v>0</v>
      </c>
    </row>
    <row r="1176">
      <c r="A1176" s="68">
        <v>6</v>
      </c>
      <c r="B1176" s="66" t="str">
        <v>와부읍 덕소리</v>
      </c>
      <c r="C1176" s="66" t="str">
        <v>다가구 매매</v>
      </c>
      <c r="D1176" s="66" t="str">
        <v>2025-11</v>
      </c>
      <c r="E1176" s="66" t="str">
        <v>비교 반영</v>
      </c>
      <c r="F1176" s="66" t="str">
        <v>그 외 비교 반영월</v>
      </c>
      <c r="G1176" s="68">
        <v>0</v>
      </c>
      <c r="H1176" s="79">
        <v>0</v>
      </c>
    </row>
    <row r="1177">
      <c r="A1177" s="68">
        <v>6</v>
      </c>
      <c r="B1177" s="66" t="str">
        <v>와부읍 덕소리</v>
      </c>
      <c r="C1177" s="66" t="str">
        <v>다가구 매매</v>
      </c>
      <c r="D1177" s="66" t="str">
        <v>2025-12</v>
      </c>
      <c r="E1177" s="66" t="str">
        <v>비교 반영</v>
      </c>
      <c r="F1177" s="66" t="str">
        <v>그 외 비교 반영월</v>
      </c>
      <c r="G1177" s="68">
        <v>2</v>
      </c>
      <c r="H1177" s="79">
        <v>0.011627906976744186</v>
      </c>
    </row>
    <row r="1178">
      <c r="A1178" s="68">
        <v>6</v>
      </c>
      <c r="B1178" s="66" t="str">
        <v>와부읍 덕소리</v>
      </c>
      <c r="C1178" s="66" t="str">
        <v>다가구 매매</v>
      </c>
      <c r="D1178" s="66" t="str">
        <v>2026-01</v>
      </c>
      <c r="E1178" s="66" t="str">
        <v>비교 반영</v>
      </c>
      <c r="F1178" s="66" t="str">
        <v>직전 비교기간</v>
      </c>
      <c r="G1178" s="68">
        <v>0</v>
      </c>
      <c r="H1178" s="79">
        <v>0</v>
      </c>
    </row>
    <row r="1179">
      <c r="A1179" s="68">
        <v>6</v>
      </c>
      <c r="B1179" s="66" t="str">
        <v>와부읍 덕소리</v>
      </c>
      <c r="C1179" s="66" t="str">
        <v>다가구 매매</v>
      </c>
      <c r="D1179" s="66" t="str">
        <v>2026-02</v>
      </c>
      <c r="E1179" s="66" t="str">
        <v>비교 반영</v>
      </c>
      <c r="F1179" s="66" t="str">
        <v>직전 비교기간</v>
      </c>
      <c r="G1179" s="68">
        <v>1</v>
      </c>
      <c r="H1179" s="79">
        <v>0.005405405405405406</v>
      </c>
    </row>
    <row r="1180">
      <c r="A1180" s="68">
        <v>6</v>
      </c>
      <c r="B1180" s="66" t="str">
        <v>와부읍 덕소리</v>
      </c>
      <c r="C1180" s="66" t="str">
        <v>다가구 매매</v>
      </c>
      <c r="D1180" s="66" t="str">
        <v>2026-03</v>
      </c>
      <c r="E1180" s="66" t="str">
        <v>비교 반영</v>
      </c>
      <c r="F1180" s="66" t="str">
        <v>직전 비교기간</v>
      </c>
      <c r="G1180" s="68">
        <v>0</v>
      </c>
      <c r="H1180" s="79">
        <v>0</v>
      </c>
    </row>
    <row r="1181">
      <c r="A1181" s="68">
        <v>6</v>
      </c>
      <c r="B1181" s="66" t="str">
        <v>와부읍 덕소리</v>
      </c>
      <c r="C1181" s="66" t="str">
        <v>다가구 매매</v>
      </c>
      <c r="D1181" s="66" t="str">
        <v>2026-04</v>
      </c>
      <c r="E1181" s="66" t="str">
        <v>비교 반영</v>
      </c>
      <c r="F1181" s="66" t="str">
        <v>최근 비교기간</v>
      </c>
      <c r="G1181" s="68">
        <v>0</v>
      </c>
      <c r="H1181" s="79">
        <v>0</v>
      </c>
    </row>
    <row r="1182">
      <c r="A1182" s="68">
        <v>6</v>
      </c>
      <c r="B1182" s="66" t="str">
        <v>와부읍 덕소리</v>
      </c>
      <c r="C1182" s="66" t="str">
        <v>다가구 매매</v>
      </c>
      <c r="D1182" s="66" t="str">
        <v>2026-05</v>
      </c>
      <c r="E1182" s="66" t="str">
        <v>비교 반영</v>
      </c>
      <c r="F1182" s="66" t="str">
        <v>최근 비교기간</v>
      </c>
      <c r="G1182" s="68">
        <v>1</v>
      </c>
      <c r="H1182" s="79">
        <v>0.005128205128205128</v>
      </c>
    </row>
    <row r="1183">
      <c r="A1183" s="68">
        <v>6</v>
      </c>
      <c r="B1183" s="66" t="str">
        <v>와부읍 덕소리</v>
      </c>
      <c r="C1183" s="66" t="str">
        <v>다가구 매매</v>
      </c>
      <c r="D1183" s="66" t="str">
        <v>2026-06</v>
      </c>
      <c r="E1183" s="66" t="str">
        <v>비교 반영</v>
      </c>
      <c r="F1183" s="66" t="str">
        <v>최근 비교기간</v>
      </c>
      <c r="G1183" s="68">
        <v>0</v>
      </c>
      <c r="H1183" s="79">
        <v>0</v>
      </c>
    </row>
    <row r="1184">
      <c r="A1184" s="72">
        <v>6</v>
      </c>
      <c r="B1184" s="72" t="str">
        <v>와부읍 덕소리</v>
      </c>
      <c r="C1184" s="72" t="str">
        <v>다가구 매매</v>
      </c>
      <c r="D1184" s="72" t="str">
        <v>2026-07</v>
      </c>
      <c r="E1184" s="72" t="str">
        <v>집계 중</v>
      </c>
      <c r="F1184" s="72" t="str">
        <v>집계 중 월</v>
      </c>
      <c r="G1184" s="74">
        <v>0</v>
      </c>
      <c r="H1184" s="85">
        <v>0</v>
      </c>
    </row>
    <row r="1185">
      <c r="A1185" s="68">
        <v>6</v>
      </c>
      <c r="B1185" s="66" t="str">
        <v>와부읍 덕소리</v>
      </c>
      <c r="C1185" s="66" t="str">
        <v>오피스텔 매매</v>
      </c>
      <c r="D1185" s="66" t="str">
        <v>2025-08</v>
      </c>
      <c r="E1185" s="66" t="str">
        <v>비교 반영</v>
      </c>
      <c r="F1185" s="66" t="str">
        <v>그 외 비교 반영월</v>
      </c>
      <c r="G1185" s="68">
        <v>0</v>
      </c>
      <c r="H1185" s="79">
        <v>0</v>
      </c>
    </row>
    <row r="1186">
      <c r="A1186" s="68">
        <v>6</v>
      </c>
      <c r="B1186" s="66" t="str">
        <v>와부읍 덕소리</v>
      </c>
      <c r="C1186" s="66" t="str">
        <v>오피스텔 매매</v>
      </c>
      <c r="D1186" s="66" t="str">
        <v>2025-09</v>
      </c>
      <c r="E1186" s="66" t="str">
        <v>비교 반영</v>
      </c>
      <c r="F1186" s="66" t="str">
        <v>그 외 비교 반영월</v>
      </c>
      <c r="G1186" s="68">
        <v>1</v>
      </c>
      <c r="H1186" s="79">
        <v>0.005988023952095809</v>
      </c>
    </row>
    <row r="1187">
      <c r="A1187" s="68">
        <v>6</v>
      </c>
      <c r="B1187" s="66" t="str">
        <v>와부읍 덕소리</v>
      </c>
      <c r="C1187" s="66" t="str">
        <v>오피스텔 매매</v>
      </c>
      <c r="D1187" s="66" t="str">
        <v>2025-10</v>
      </c>
      <c r="E1187" s="66" t="str">
        <v>비교 반영</v>
      </c>
      <c r="F1187" s="66" t="str">
        <v>그 외 비교 반영월</v>
      </c>
      <c r="G1187" s="68">
        <v>0</v>
      </c>
      <c r="H1187" s="79">
        <v>0</v>
      </c>
    </row>
    <row r="1188">
      <c r="A1188" s="68">
        <v>6</v>
      </c>
      <c r="B1188" s="66" t="str">
        <v>와부읍 덕소리</v>
      </c>
      <c r="C1188" s="66" t="str">
        <v>오피스텔 매매</v>
      </c>
      <c r="D1188" s="66" t="str">
        <v>2025-11</v>
      </c>
      <c r="E1188" s="66" t="str">
        <v>비교 반영</v>
      </c>
      <c r="F1188" s="66" t="str">
        <v>그 외 비교 반영월</v>
      </c>
      <c r="G1188" s="68">
        <v>0</v>
      </c>
      <c r="H1188" s="79">
        <v>0</v>
      </c>
    </row>
    <row r="1189">
      <c r="A1189" s="68">
        <v>6</v>
      </c>
      <c r="B1189" s="66" t="str">
        <v>와부읍 덕소리</v>
      </c>
      <c r="C1189" s="66" t="str">
        <v>오피스텔 매매</v>
      </c>
      <c r="D1189" s="66" t="str">
        <v>2025-12</v>
      </c>
      <c r="E1189" s="66" t="str">
        <v>비교 반영</v>
      </c>
      <c r="F1189" s="66" t="str">
        <v>그 외 비교 반영월</v>
      </c>
      <c r="G1189" s="68">
        <v>1</v>
      </c>
      <c r="H1189" s="79">
        <v>0.005813953488372093</v>
      </c>
    </row>
    <row r="1190">
      <c r="A1190" s="68">
        <v>6</v>
      </c>
      <c r="B1190" s="66" t="str">
        <v>와부읍 덕소리</v>
      </c>
      <c r="C1190" s="66" t="str">
        <v>오피스텔 매매</v>
      </c>
      <c r="D1190" s="66" t="str">
        <v>2026-01</v>
      </c>
      <c r="E1190" s="66" t="str">
        <v>비교 반영</v>
      </c>
      <c r="F1190" s="66" t="str">
        <v>직전 비교기간</v>
      </c>
      <c r="G1190" s="68">
        <v>0</v>
      </c>
      <c r="H1190" s="79">
        <v>0</v>
      </c>
    </row>
    <row r="1191">
      <c r="A1191" s="68">
        <v>6</v>
      </c>
      <c r="B1191" s="66" t="str">
        <v>와부읍 덕소리</v>
      </c>
      <c r="C1191" s="66" t="str">
        <v>오피스텔 매매</v>
      </c>
      <c r="D1191" s="66" t="str">
        <v>2026-02</v>
      </c>
      <c r="E1191" s="66" t="str">
        <v>비교 반영</v>
      </c>
      <c r="F1191" s="66" t="str">
        <v>직전 비교기간</v>
      </c>
      <c r="G1191" s="68">
        <v>1</v>
      </c>
      <c r="H1191" s="79">
        <v>0.005405405405405406</v>
      </c>
    </row>
    <row r="1192">
      <c r="A1192" s="68">
        <v>6</v>
      </c>
      <c r="B1192" s="66" t="str">
        <v>와부읍 덕소리</v>
      </c>
      <c r="C1192" s="66" t="str">
        <v>오피스텔 매매</v>
      </c>
      <c r="D1192" s="66" t="str">
        <v>2026-03</v>
      </c>
      <c r="E1192" s="66" t="str">
        <v>비교 반영</v>
      </c>
      <c r="F1192" s="66" t="str">
        <v>직전 비교기간</v>
      </c>
      <c r="G1192" s="68">
        <v>0</v>
      </c>
      <c r="H1192" s="79">
        <v>0</v>
      </c>
    </row>
    <row r="1193">
      <c r="A1193" s="68">
        <v>6</v>
      </c>
      <c r="B1193" s="66" t="str">
        <v>와부읍 덕소리</v>
      </c>
      <c r="C1193" s="66" t="str">
        <v>오피스텔 매매</v>
      </c>
      <c r="D1193" s="66" t="str">
        <v>2026-04</v>
      </c>
      <c r="E1193" s="66" t="str">
        <v>비교 반영</v>
      </c>
      <c r="F1193" s="66" t="str">
        <v>최근 비교기간</v>
      </c>
      <c r="G1193" s="68">
        <v>0</v>
      </c>
      <c r="H1193" s="79">
        <v>0</v>
      </c>
    </row>
    <row r="1194">
      <c r="A1194" s="68">
        <v>6</v>
      </c>
      <c r="B1194" s="66" t="str">
        <v>와부읍 덕소리</v>
      </c>
      <c r="C1194" s="66" t="str">
        <v>오피스텔 매매</v>
      </c>
      <c r="D1194" s="66" t="str">
        <v>2026-05</v>
      </c>
      <c r="E1194" s="66" t="str">
        <v>비교 반영</v>
      </c>
      <c r="F1194" s="66" t="str">
        <v>최근 비교기간</v>
      </c>
      <c r="G1194" s="68">
        <v>0</v>
      </c>
      <c r="H1194" s="79">
        <v>0</v>
      </c>
    </row>
    <row r="1195">
      <c r="A1195" s="68">
        <v>6</v>
      </c>
      <c r="B1195" s="66" t="str">
        <v>와부읍 덕소리</v>
      </c>
      <c r="C1195" s="66" t="str">
        <v>오피스텔 매매</v>
      </c>
      <c r="D1195" s="66" t="str">
        <v>2026-06</v>
      </c>
      <c r="E1195" s="66" t="str">
        <v>비교 반영</v>
      </c>
      <c r="F1195" s="66" t="str">
        <v>최근 비교기간</v>
      </c>
      <c r="G1195" s="68">
        <v>0</v>
      </c>
      <c r="H1195" s="79">
        <v>0</v>
      </c>
    </row>
    <row r="1196">
      <c r="A1196" s="72">
        <v>6</v>
      </c>
      <c r="B1196" s="72" t="str">
        <v>와부읍 덕소리</v>
      </c>
      <c r="C1196" s="72" t="str">
        <v>오피스텔 매매</v>
      </c>
      <c r="D1196" s="72" t="str">
        <v>2026-07</v>
      </c>
      <c r="E1196" s="72" t="str">
        <v>집계 중</v>
      </c>
      <c r="F1196" s="72" t="str">
        <v>집계 중 월</v>
      </c>
      <c r="G1196" s="74">
        <v>0</v>
      </c>
      <c r="H1196" s="85">
        <v>0</v>
      </c>
    </row>
    <row r="1197">
      <c r="A1197" s="68">
        <v>6</v>
      </c>
      <c r="B1197" s="66" t="str">
        <v>와부읍 덕소리</v>
      </c>
      <c r="C1197" s="66" t="str">
        <v>공장창고</v>
      </c>
      <c r="D1197" s="66" t="str">
        <v>2025-08</v>
      </c>
      <c r="E1197" s="66" t="str">
        <v>비교 반영</v>
      </c>
      <c r="F1197" s="66" t="str">
        <v>그 외 비교 반영월</v>
      </c>
      <c r="G1197" s="68">
        <v>0</v>
      </c>
      <c r="H1197" s="79">
        <v>0</v>
      </c>
    </row>
    <row r="1198">
      <c r="A1198" s="68">
        <v>6</v>
      </c>
      <c r="B1198" s="66" t="str">
        <v>와부읍 덕소리</v>
      </c>
      <c r="C1198" s="66" t="str">
        <v>공장창고</v>
      </c>
      <c r="D1198" s="66" t="str">
        <v>2025-09</v>
      </c>
      <c r="E1198" s="66" t="str">
        <v>비교 반영</v>
      </c>
      <c r="F1198" s="66" t="str">
        <v>그 외 비교 반영월</v>
      </c>
      <c r="G1198" s="68">
        <v>0</v>
      </c>
      <c r="H1198" s="79">
        <v>0</v>
      </c>
    </row>
    <row r="1199">
      <c r="A1199" s="68">
        <v>6</v>
      </c>
      <c r="B1199" s="66" t="str">
        <v>와부읍 덕소리</v>
      </c>
      <c r="C1199" s="66" t="str">
        <v>공장창고</v>
      </c>
      <c r="D1199" s="66" t="str">
        <v>2025-10</v>
      </c>
      <c r="E1199" s="66" t="str">
        <v>비교 반영</v>
      </c>
      <c r="F1199" s="66" t="str">
        <v>그 외 비교 반영월</v>
      </c>
      <c r="G1199" s="68">
        <v>0</v>
      </c>
      <c r="H1199" s="79">
        <v>0</v>
      </c>
    </row>
    <row r="1200">
      <c r="A1200" s="68">
        <v>6</v>
      </c>
      <c r="B1200" s="66" t="str">
        <v>와부읍 덕소리</v>
      </c>
      <c r="C1200" s="66" t="str">
        <v>공장창고</v>
      </c>
      <c r="D1200" s="66" t="str">
        <v>2025-11</v>
      </c>
      <c r="E1200" s="66" t="str">
        <v>비교 반영</v>
      </c>
      <c r="F1200" s="66" t="str">
        <v>그 외 비교 반영월</v>
      </c>
      <c r="G1200" s="68">
        <v>0</v>
      </c>
      <c r="H1200" s="79">
        <v>0</v>
      </c>
    </row>
    <row r="1201">
      <c r="A1201" s="68">
        <v>6</v>
      </c>
      <c r="B1201" s="66" t="str">
        <v>와부읍 덕소리</v>
      </c>
      <c r="C1201" s="66" t="str">
        <v>공장창고</v>
      </c>
      <c r="D1201" s="66" t="str">
        <v>2025-12</v>
      </c>
      <c r="E1201" s="66" t="str">
        <v>비교 반영</v>
      </c>
      <c r="F1201" s="66" t="str">
        <v>그 외 비교 반영월</v>
      </c>
      <c r="G1201" s="68">
        <v>0</v>
      </c>
      <c r="H1201" s="79">
        <v>0</v>
      </c>
    </row>
    <row r="1202">
      <c r="A1202" s="68">
        <v>6</v>
      </c>
      <c r="B1202" s="66" t="str">
        <v>와부읍 덕소리</v>
      </c>
      <c r="C1202" s="66" t="str">
        <v>공장창고</v>
      </c>
      <c r="D1202" s="66" t="str">
        <v>2026-01</v>
      </c>
      <c r="E1202" s="66" t="str">
        <v>비교 반영</v>
      </c>
      <c r="F1202" s="66" t="str">
        <v>직전 비교기간</v>
      </c>
      <c r="G1202" s="68">
        <v>1</v>
      </c>
      <c r="H1202" s="79">
        <v>0.005714285714285714</v>
      </c>
    </row>
    <row r="1203">
      <c r="A1203" s="68">
        <v>6</v>
      </c>
      <c r="B1203" s="66" t="str">
        <v>와부읍 덕소리</v>
      </c>
      <c r="C1203" s="66" t="str">
        <v>공장창고</v>
      </c>
      <c r="D1203" s="66" t="str">
        <v>2026-02</v>
      </c>
      <c r="E1203" s="66" t="str">
        <v>비교 반영</v>
      </c>
      <c r="F1203" s="66" t="str">
        <v>직전 비교기간</v>
      </c>
      <c r="G1203" s="68">
        <v>1</v>
      </c>
      <c r="H1203" s="79">
        <v>0.005405405405405406</v>
      </c>
    </row>
    <row r="1204">
      <c r="A1204" s="68">
        <v>6</v>
      </c>
      <c r="B1204" s="66" t="str">
        <v>와부읍 덕소리</v>
      </c>
      <c r="C1204" s="66" t="str">
        <v>공장창고</v>
      </c>
      <c r="D1204" s="66" t="str">
        <v>2026-03</v>
      </c>
      <c r="E1204" s="66" t="str">
        <v>비교 반영</v>
      </c>
      <c r="F1204" s="66" t="str">
        <v>직전 비교기간</v>
      </c>
      <c r="G1204" s="68">
        <v>0</v>
      </c>
      <c r="H1204" s="79">
        <v>0</v>
      </c>
    </row>
    <row r="1205">
      <c r="A1205" s="68">
        <v>6</v>
      </c>
      <c r="B1205" s="66" t="str">
        <v>와부읍 덕소리</v>
      </c>
      <c r="C1205" s="66" t="str">
        <v>공장창고</v>
      </c>
      <c r="D1205" s="66" t="str">
        <v>2026-04</v>
      </c>
      <c r="E1205" s="66" t="str">
        <v>비교 반영</v>
      </c>
      <c r="F1205" s="66" t="str">
        <v>최근 비교기간</v>
      </c>
      <c r="G1205" s="68">
        <v>0</v>
      </c>
      <c r="H1205" s="79">
        <v>0</v>
      </c>
    </row>
    <row r="1206">
      <c r="A1206" s="68">
        <v>6</v>
      </c>
      <c r="B1206" s="66" t="str">
        <v>와부읍 덕소리</v>
      </c>
      <c r="C1206" s="66" t="str">
        <v>공장창고</v>
      </c>
      <c r="D1206" s="66" t="str">
        <v>2026-05</v>
      </c>
      <c r="E1206" s="66" t="str">
        <v>비교 반영</v>
      </c>
      <c r="F1206" s="66" t="str">
        <v>최근 비교기간</v>
      </c>
      <c r="G1206" s="68">
        <v>0</v>
      </c>
      <c r="H1206" s="79">
        <v>0</v>
      </c>
    </row>
    <row r="1207">
      <c r="A1207" s="68">
        <v>6</v>
      </c>
      <c r="B1207" s="66" t="str">
        <v>와부읍 덕소리</v>
      </c>
      <c r="C1207" s="66" t="str">
        <v>공장창고</v>
      </c>
      <c r="D1207" s="66" t="str">
        <v>2026-06</v>
      </c>
      <c r="E1207" s="66" t="str">
        <v>비교 반영</v>
      </c>
      <c r="F1207" s="66" t="str">
        <v>최근 비교기간</v>
      </c>
      <c r="G1207" s="68">
        <v>0</v>
      </c>
      <c r="H1207" s="79">
        <v>0</v>
      </c>
    </row>
    <row r="1208">
      <c r="A1208" s="72">
        <v>6</v>
      </c>
      <c r="B1208" s="72" t="str">
        <v>와부읍 덕소리</v>
      </c>
      <c r="C1208" s="72" t="str">
        <v>공장창고</v>
      </c>
      <c r="D1208" s="72" t="str">
        <v>2026-07</v>
      </c>
      <c r="E1208" s="72" t="str">
        <v>집계 중</v>
      </c>
      <c r="F1208" s="72" t="str">
        <v>집계 중 월</v>
      </c>
      <c r="G1208" s="74">
        <v>0</v>
      </c>
      <c r="H1208" s="85">
        <v>0</v>
      </c>
    </row>
    <row r="1209">
      <c r="A1209" s="68">
        <v>7</v>
      </c>
      <c r="B1209" s="66" t="str">
        <v>오남읍 오남리</v>
      </c>
      <c r="C1209" s="66" t="str">
        <v>아파트 전월세</v>
      </c>
      <c r="D1209" s="66" t="str">
        <v>2025-08</v>
      </c>
      <c r="E1209" s="66" t="str">
        <v>비교 반영</v>
      </c>
      <c r="F1209" s="66" t="str">
        <v>그 외 비교 반영월</v>
      </c>
      <c r="G1209" s="68">
        <v>90</v>
      </c>
      <c r="H1209" s="79">
        <v>0.625</v>
      </c>
    </row>
    <row r="1210">
      <c r="A1210" s="68">
        <v>7</v>
      </c>
      <c r="B1210" s="66" t="str">
        <v>오남읍 오남리</v>
      </c>
      <c r="C1210" s="66" t="str">
        <v>아파트 전월세</v>
      </c>
      <c r="D1210" s="66" t="str">
        <v>2025-09</v>
      </c>
      <c r="E1210" s="66" t="str">
        <v>비교 반영</v>
      </c>
      <c r="F1210" s="66" t="str">
        <v>그 외 비교 반영월</v>
      </c>
      <c r="G1210" s="68">
        <v>92</v>
      </c>
      <c r="H1210" s="79">
        <v>0.6133333333333333</v>
      </c>
    </row>
    <row r="1211">
      <c r="A1211" s="68">
        <v>7</v>
      </c>
      <c r="B1211" s="66" t="str">
        <v>오남읍 오남리</v>
      </c>
      <c r="C1211" s="66" t="str">
        <v>아파트 전월세</v>
      </c>
      <c r="D1211" s="66" t="str">
        <v>2025-10</v>
      </c>
      <c r="E1211" s="66" t="str">
        <v>비교 반영</v>
      </c>
      <c r="F1211" s="66" t="str">
        <v>그 외 비교 반영월</v>
      </c>
      <c r="G1211" s="68">
        <v>78</v>
      </c>
      <c r="H1211" s="79">
        <v>0.65</v>
      </c>
    </row>
    <row r="1212">
      <c r="A1212" s="68">
        <v>7</v>
      </c>
      <c r="B1212" s="66" t="str">
        <v>오남읍 오남리</v>
      </c>
      <c r="C1212" s="66" t="str">
        <v>아파트 전월세</v>
      </c>
      <c r="D1212" s="66" t="str">
        <v>2025-11</v>
      </c>
      <c r="E1212" s="66" t="str">
        <v>비교 반영</v>
      </c>
      <c r="F1212" s="66" t="str">
        <v>그 외 비교 반영월</v>
      </c>
      <c r="G1212" s="68">
        <v>66</v>
      </c>
      <c r="H1212" s="79">
        <v>0.5365853658536586</v>
      </c>
    </row>
    <row r="1213">
      <c r="A1213" s="68">
        <v>7</v>
      </c>
      <c r="B1213" s="66" t="str">
        <v>오남읍 오남리</v>
      </c>
      <c r="C1213" s="66" t="str">
        <v>아파트 전월세</v>
      </c>
      <c r="D1213" s="66" t="str">
        <v>2025-12</v>
      </c>
      <c r="E1213" s="66" t="str">
        <v>비교 반영</v>
      </c>
      <c r="F1213" s="66" t="str">
        <v>그 외 비교 반영월</v>
      </c>
      <c r="G1213" s="68">
        <v>63</v>
      </c>
      <c r="H1213" s="79">
        <v>0.5625</v>
      </c>
    </row>
    <row r="1214">
      <c r="A1214" s="68">
        <v>7</v>
      </c>
      <c r="B1214" s="66" t="str">
        <v>오남읍 오남리</v>
      </c>
      <c r="C1214" s="66" t="str">
        <v>아파트 전월세</v>
      </c>
      <c r="D1214" s="66" t="str">
        <v>2026-01</v>
      </c>
      <c r="E1214" s="66" t="str">
        <v>비교 반영</v>
      </c>
      <c r="F1214" s="66" t="str">
        <v>직전 비교기간</v>
      </c>
      <c r="G1214" s="68">
        <v>50</v>
      </c>
      <c r="H1214" s="79">
        <v>0.4424778761061947</v>
      </c>
    </row>
    <row r="1215">
      <c r="A1215" s="68">
        <v>7</v>
      </c>
      <c r="B1215" s="66" t="str">
        <v>오남읍 오남리</v>
      </c>
      <c r="C1215" s="66" t="str">
        <v>아파트 전월세</v>
      </c>
      <c r="D1215" s="66" t="str">
        <v>2026-02</v>
      </c>
      <c r="E1215" s="66" t="str">
        <v>비교 반영</v>
      </c>
      <c r="F1215" s="66" t="str">
        <v>직전 비교기간</v>
      </c>
      <c r="G1215" s="68">
        <v>53</v>
      </c>
      <c r="H1215" s="79">
        <v>0.5145631067961165</v>
      </c>
    </row>
    <row r="1216">
      <c r="A1216" s="68">
        <v>7</v>
      </c>
      <c r="B1216" s="66" t="str">
        <v>오남읍 오남리</v>
      </c>
      <c r="C1216" s="66" t="str">
        <v>아파트 전월세</v>
      </c>
      <c r="D1216" s="66" t="str">
        <v>2026-03</v>
      </c>
      <c r="E1216" s="66" t="str">
        <v>비교 반영</v>
      </c>
      <c r="F1216" s="66" t="str">
        <v>직전 비교기간</v>
      </c>
      <c r="G1216" s="68">
        <v>95</v>
      </c>
      <c r="H1216" s="79">
        <v>0.510752688172043</v>
      </c>
    </row>
    <row r="1217">
      <c r="A1217" s="68">
        <v>7</v>
      </c>
      <c r="B1217" s="66" t="str">
        <v>오남읍 오남리</v>
      </c>
      <c r="C1217" s="66" t="str">
        <v>아파트 전월세</v>
      </c>
      <c r="D1217" s="66" t="str">
        <v>2026-04</v>
      </c>
      <c r="E1217" s="66" t="str">
        <v>비교 반영</v>
      </c>
      <c r="F1217" s="66" t="str">
        <v>최근 비교기간</v>
      </c>
      <c r="G1217" s="68">
        <v>61</v>
      </c>
      <c r="H1217" s="79">
        <v>0.39869281045751637</v>
      </c>
    </row>
    <row r="1218">
      <c r="A1218" s="68">
        <v>7</v>
      </c>
      <c r="B1218" s="66" t="str">
        <v>오남읍 오남리</v>
      </c>
      <c r="C1218" s="66" t="str">
        <v>아파트 전월세</v>
      </c>
      <c r="D1218" s="66" t="str">
        <v>2026-05</v>
      </c>
      <c r="E1218" s="66" t="str">
        <v>비교 반영</v>
      </c>
      <c r="F1218" s="66" t="str">
        <v>최근 비교기간</v>
      </c>
      <c r="G1218" s="68">
        <v>61</v>
      </c>
      <c r="H1218" s="79">
        <v>0.4066666666666667</v>
      </c>
    </row>
    <row r="1219">
      <c r="A1219" s="68">
        <v>7</v>
      </c>
      <c r="B1219" s="66" t="str">
        <v>오남읍 오남리</v>
      </c>
      <c r="C1219" s="66" t="str">
        <v>아파트 전월세</v>
      </c>
      <c r="D1219" s="66" t="str">
        <v>2026-06</v>
      </c>
      <c r="E1219" s="66" t="str">
        <v>비교 반영</v>
      </c>
      <c r="F1219" s="66" t="str">
        <v>최근 비교기간</v>
      </c>
      <c r="G1219" s="68">
        <v>64</v>
      </c>
      <c r="H1219" s="79">
        <v>0.460431654676259</v>
      </c>
    </row>
    <row r="1220">
      <c r="A1220" s="72">
        <v>7</v>
      </c>
      <c r="B1220" s="72" t="str">
        <v>오남읍 오남리</v>
      </c>
      <c r="C1220" s="72" t="str">
        <v>아파트 전월세</v>
      </c>
      <c r="D1220" s="72" t="str">
        <v>2026-07</v>
      </c>
      <c r="E1220" s="72" t="str">
        <v>집계 중</v>
      </c>
      <c r="F1220" s="72" t="str">
        <v>집계 중 월</v>
      </c>
      <c r="G1220" s="74">
        <v>51</v>
      </c>
      <c r="H1220" s="85">
        <v>0.4180327868852459</v>
      </c>
    </row>
    <row r="1221">
      <c r="A1221" s="68">
        <v>7</v>
      </c>
      <c r="B1221" s="66" t="str">
        <v>오남읍 오남리</v>
      </c>
      <c r="C1221" s="66" t="str">
        <v>아파트 매매</v>
      </c>
      <c r="D1221" s="66" t="str">
        <v>2025-08</v>
      </c>
      <c r="E1221" s="66" t="str">
        <v>비교 반영</v>
      </c>
      <c r="F1221" s="66" t="str">
        <v>그 외 비교 반영월</v>
      </c>
      <c r="G1221" s="68">
        <v>29</v>
      </c>
      <c r="H1221" s="79">
        <v>0.2013888888888889</v>
      </c>
    </row>
    <row r="1222">
      <c r="A1222" s="68">
        <v>7</v>
      </c>
      <c r="B1222" s="66" t="str">
        <v>오남읍 오남리</v>
      </c>
      <c r="C1222" s="66" t="str">
        <v>아파트 매매</v>
      </c>
      <c r="D1222" s="66" t="str">
        <v>2025-09</v>
      </c>
      <c r="E1222" s="66" t="str">
        <v>비교 반영</v>
      </c>
      <c r="F1222" s="66" t="str">
        <v>그 외 비교 반영월</v>
      </c>
      <c r="G1222" s="68">
        <v>30</v>
      </c>
      <c r="H1222" s="79">
        <v>0.2</v>
      </c>
    </row>
    <row r="1223">
      <c r="A1223" s="68">
        <v>7</v>
      </c>
      <c r="B1223" s="66" t="str">
        <v>오남읍 오남리</v>
      </c>
      <c r="C1223" s="66" t="str">
        <v>아파트 매매</v>
      </c>
      <c r="D1223" s="66" t="str">
        <v>2025-10</v>
      </c>
      <c r="E1223" s="66" t="str">
        <v>비교 반영</v>
      </c>
      <c r="F1223" s="66" t="str">
        <v>그 외 비교 반영월</v>
      </c>
      <c r="G1223" s="68">
        <v>24</v>
      </c>
      <c r="H1223" s="79">
        <v>0.2</v>
      </c>
    </row>
    <row r="1224">
      <c r="A1224" s="68">
        <v>7</v>
      </c>
      <c r="B1224" s="66" t="str">
        <v>오남읍 오남리</v>
      </c>
      <c r="C1224" s="66" t="str">
        <v>아파트 매매</v>
      </c>
      <c r="D1224" s="66" t="str">
        <v>2025-11</v>
      </c>
      <c r="E1224" s="66" t="str">
        <v>비교 반영</v>
      </c>
      <c r="F1224" s="66" t="str">
        <v>그 외 비교 반영월</v>
      </c>
      <c r="G1224" s="68">
        <v>34</v>
      </c>
      <c r="H1224" s="79">
        <v>0.2764227642276423</v>
      </c>
    </row>
    <row r="1225">
      <c r="A1225" s="68">
        <v>7</v>
      </c>
      <c r="B1225" s="66" t="str">
        <v>오남읍 오남리</v>
      </c>
      <c r="C1225" s="66" t="str">
        <v>아파트 매매</v>
      </c>
      <c r="D1225" s="66" t="str">
        <v>2025-12</v>
      </c>
      <c r="E1225" s="66" t="str">
        <v>비교 반영</v>
      </c>
      <c r="F1225" s="66" t="str">
        <v>그 외 비교 반영월</v>
      </c>
      <c r="G1225" s="68">
        <v>25</v>
      </c>
      <c r="H1225" s="79">
        <v>0.22321428571428573</v>
      </c>
    </row>
    <row r="1226">
      <c r="A1226" s="68">
        <v>7</v>
      </c>
      <c r="B1226" s="66" t="str">
        <v>오남읍 오남리</v>
      </c>
      <c r="C1226" s="66" t="str">
        <v>아파트 매매</v>
      </c>
      <c r="D1226" s="66" t="str">
        <v>2026-01</v>
      </c>
      <c r="E1226" s="66" t="str">
        <v>비교 반영</v>
      </c>
      <c r="F1226" s="66" t="str">
        <v>직전 비교기간</v>
      </c>
      <c r="G1226" s="68">
        <v>38</v>
      </c>
      <c r="H1226" s="79">
        <v>0.336283185840708</v>
      </c>
    </row>
    <row r="1227">
      <c r="A1227" s="68">
        <v>7</v>
      </c>
      <c r="B1227" s="66" t="str">
        <v>오남읍 오남리</v>
      </c>
      <c r="C1227" s="66" t="str">
        <v>아파트 매매</v>
      </c>
      <c r="D1227" s="66" t="str">
        <v>2026-02</v>
      </c>
      <c r="E1227" s="66" t="str">
        <v>비교 반영</v>
      </c>
      <c r="F1227" s="66" t="str">
        <v>직전 비교기간</v>
      </c>
      <c r="G1227" s="68">
        <v>19</v>
      </c>
      <c r="H1227" s="79">
        <v>0.18446601941747573</v>
      </c>
    </row>
    <row r="1228">
      <c r="A1228" s="68">
        <v>7</v>
      </c>
      <c r="B1228" s="66" t="str">
        <v>오남읍 오남리</v>
      </c>
      <c r="C1228" s="66" t="str">
        <v>아파트 매매</v>
      </c>
      <c r="D1228" s="66" t="str">
        <v>2026-03</v>
      </c>
      <c r="E1228" s="66" t="str">
        <v>비교 반영</v>
      </c>
      <c r="F1228" s="66" t="str">
        <v>직전 비교기간</v>
      </c>
      <c r="G1228" s="68">
        <v>56</v>
      </c>
      <c r="H1228" s="79">
        <v>0.3010752688172043</v>
      </c>
    </row>
    <row r="1229">
      <c r="A1229" s="68">
        <v>7</v>
      </c>
      <c r="B1229" s="66" t="str">
        <v>오남읍 오남리</v>
      </c>
      <c r="C1229" s="66" t="str">
        <v>아파트 매매</v>
      </c>
      <c r="D1229" s="66" t="str">
        <v>2026-04</v>
      </c>
      <c r="E1229" s="66" t="str">
        <v>비교 반영</v>
      </c>
      <c r="F1229" s="66" t="str">
        <v>최근 비교기간</v>
      </c>
      <c r="G1229" s="68">
        <v>50</v>
      </c>
      <c r="H1229" s="79">
        <v>0.32679738562091504</v>
      </c>
    </row>
    <row r="1230">
      <c r="A1230" s="68">
        <v>7</v>
      </c>
      <c r="B1230" s="66" t="str">
        <v>오남읍 오남리</v>
      </c>
      <c r="C1230" s="66" t="str">
        <v>아파트 매매</v>
      </c>
      <c r="D1230" s="66" t="str">
        <v>2026-05</v>
      </c>
      <c r="E1230" s="66" t="str">
        <v>비교 반영</v>
      </c>
      <c r="F1230" s="66" t="str">
        <v>최근 비교기간</v>
      </c>
      <c r="G1230" s="68">
        <v>41</v>
      </c>
      <c r="H1230" s="79">
        <v>0.2733333333333333</v>
      </c>
    </row>
    <row r="1231">
      <c r="A1231" s="68">
        <v>7</v>
      </c>
      <c r="B1231" s="66" t="str">
        <v>오남읍 오남리</v>
      </c>
      <c r="C1231" s="66" t="str">
        <v>아파트 매매</v>
      </c>
      <c r="D1231" s="66" t="str">
        <v>2026-06</v>
      </c>
      <c r="E1231" s="66" t="str">
        <v>비교 반영</v>
      </c>
      <c r="F1231" s="66" t="str">
        <v>최근 비교기간</v>
      </c>
      <c r="G1231" s="68">
        <v>43</v>
      </c>
      <c r="H1231" s="79">
        <v>0.30935251798561153</v>
      </c>
    </row>
    <row r="1232">
      <c r="A1232" s="72">
        <v>7</v>
      </c>
      <c r="B1232" s="72" t="str">
        <v>오남읍 오남리</v>
      </c>
      <c r="C1232" s="72" t="str">
        <v>아파트 매매</v>
      </c>
      <c r="D1232" s="72" t="str">
        <v>2026-07</v>
      </c>
      <c r="E1232" s="72" t="str">
        <v>집계 중</v>
      </c>
      <c r="F1232" s="72" t="str">
        <v>집계 중 월</v>
      </c>
      <c r="G1232" s="74">
        <v>47</v>
      </c>
      <c r="H1232" s="85">
        <v>0.38524590163934425</v>
      </c>
    </row>
    <row r="1233">
      <c r="A1233" s="68">
        <v>7</v>
      </c>
      <c r="B1233" s="66" t="str">
        <v>오남읍 오남리</v>
      </c>
      <c r="C1233" s="66" t="str">
        <v>다가구 전월세</v>
      </c>
      <c r="D1233" s="66" t="str">
        <v>2025-08</v>
      </c>
      <c r="E1233" s="66" t="str">
        <v>비교 반영</v>
      </c>
      <c r="F1233" s="66" t="str">
        <v>그 외 비교 반영월</v>
      </c>
      <c r="G1233" s="68">
        <v>15</v>
      </c>
      <c r="H1233" s="79">
        <v>0.10416666666666667</v>
      </c>
    </row>
    <row r="1234">
      <c r="A1234" s="68">
        <v>7</v>
      </c>
      <c r="B1234" s="66" t="str">
        <v>오남읍 오남리</v>
      </c>
      <c r="C1234" s="66" t="str">
        <v>다가구 전월세</v>
      </c>
      <c r="D1234" s="66" t="str">
        <v>2025-09</v>
      </c>
      <c r="E1234" s="66" t="str">
        <v>비교 반영</v>
      </c>
      <c r="F1234" s="66" t="str">
        <v>그 외 비교 반영월</v>
      </c>
      <c r="G1234" s="68">
        <v>13</v>
      </c>
      <c r="H1234" s="79">
        <v>0.08666666666666667</v>
      </c>
    </row>
    <row r="1235">
      <c r="A1235" s="68">
        <v>7</v>
      </c>
      <c r="B1235" s="66" t="str">
        <v>오남읍 오남리</v>
      </c>
      <c r="C1235" s="66" t="str">
        <v>다가구 전월세</v>
      </c>
      <c r="D1235" s="66" t="str">
        <v>2025-10</v>
      </c>
      <c r="E1235" s="66" t="str">
        <v>비교 반영</v>
      </c>
      <c r="F1235" s="66" t="str">
        <v>그 외 비교 반영월</v>
      </c>
      <c r="G1235" s="68">
        <v>7</v>
      </c>
      <c r="H1235" s="79">
        <v>0.058333333333333334</v>
      </c>
    </row>
    <row r="1236">
      <c r="A1236" s="68">
        <v>7</v>
      </c>
      <c r="B1236" s="66" t="str">
        <v>오남읍 오남리</v>
      </c>
      <c r="C1236" s="66" t="str">
        <v>다가구 전월세</v>
      </c>
      <c r="D1236" s="66" t="str">
        <v>2025-11</v>
      </c>
      <c r="E1236" s="66" t="str">
        <v>비교 반영</v>
      </c>
      <c r="F1236" s="66" t="str">
        <v>그 외 비교 반영월</v>
      </c>
      <c r="G1236" s="68">
        <v>12</v>
      </c>
      <c r="H1236" s="79">
        <v>0.0975609756097561</v>
      </c>
    </row>
    <row r="1237">
      <c r="A1237" s="68">
        <v>7</v>
      </c>
      <c r="B1237" s="66" t="str">
        <v>오남읍 오남리</v>
      </c>
      <c r="C1237" s="66" t="str">
        <v>다가구 전월세</v>
      </c>
      <c r="D1237" s="66" t="str">
        <v>2025-12</v>
      </c>
      <c r="E1237" s="66" t="str">
        <v>비교 반영</v>
      </c>
      <c r="F1237" s="66" t="str">
        <v>그 외 비교 반영월</v>
      </c>
      <c r="G1237" s="68">
        <v>9</v>
      </c>
      <c r="H1237" s="79">
        <v>0.08035714285714286</v>
      </c>
    </row>
    <row r="1238">
      <c r="A1238" s="68">
        <v>7</v>
      </c>
      <c r="B1238" s="66" t="str">
        <v>오남읍 오남리</v>
      </c>
      <c r="C1238" s="66" t="str">
        <v>다가구 전월세</v>
      </c>
      <c r="D1238" s="66" t="str">
        <v>2026-01</v>
      </c>
      <c r="E1238" s="66" t="str">
        <v>비교 반영</v>
      </c>
      <c r="F1238" s="66" t="str">
        <v>직전 비교기간</v>
      </c>
      <c r="G1238" s="68">
        <v>18</v>
      </c>
      <c r="H1238" s="79">
        <v>0.1592920353982301</v>
      </c>
    </row>
    <row r="1239">
      <c r="A1239" s="68">
        <v>7</v>
      </c>
      <c r="B1239" s="66" t="str">
        <v>오남읍 오남리</v>
      </c>
      <c r="C1239" s="66" t="str">
        <v>다가구 전월세</v>
      </c>
      <c r="D1239" s="66" t="str">
        <v>2026-02</v>
      </c>
      <c r="E1239" s="66" t="str">
        <v>비교 반영</v>
      </c>
      <c r="F1239" s="66" t="str">
        <v>직전 비교기간</v>
      </c>
      <c r="G1239" s="68">
        <v>12</v>
      </c>
      <c r="H1239" s="79">
        <v>0.11650485436893204</v>
      </c>
    </row>
    <row r="1240">
      <c r="A1240" s="68">
        <v>7</v>
      </c>
      <c r="B1240" s="66" t="str">
        <v>오남읍 오남리</v>
      </c>
      <c r="C1240" s="66" t="str">
        <v>다가구 전월세</v>
      </c>
      <c r="D1240" s="66" t="str">
        <v>2026-03</v>
      </c>
      <c r="E1240" s="66" t="str">
        <v>비교 반영</v>
      </c>
      <c r="F1240" s="66" t="str">
        <v>직전 비교기간</v>
      </c>
      <c r="G1240" s="68">
        <v>24</v>
      </c>
      <c r="H1240" s="79">
        <v>0.12903225806451613</v>
      </c>
    </row>
    <row r="1241">
      <c r="A1241" s="68">
        <v>7</v>
      </c>
      <c r="B1241" s="66" t="str">
        <v>오남읍 오남리</v>
      </c>
      <c r="C1241" s="66" t="str">
        <v>다가구 전월세</v>
      </c>
      <c r="D1241" s="66" t="str">
        <v>2026-04</v>
      </c>
      <c r="E1241" s="66" t="str">
        <v>비교 반영</v>
      </c>
      <c r="F1241" s="66" t="str">
        <v>최근 비교기간</v>
      </c>
      <c r="G1241" s="68">
        <v>14</v>
      </c>
      <c r="H1241" s="79">
        <v>0.0915032679738562</v>
      </c>
    </row>
    <row r="1242">
      <c r="A1242" s="68">
        <v>7</v>
      </c>
      <c r="B1242" s="66" t="str">
        <v>오남읍 오남리</v>
      </c>
      <c r="C1242" s="66" t="str">
        <v>다가구 전월세</v>
      </c>
      <c r="D1242" s="66" t="str">
        <v>2026-05</v>
      </c>
      <c r="E1242" s="66" t="str">
        <v>비교 반영</v>
      </c>
      <c r="F1242" s="66" t="str">
        <v>최근 비교기간</v>
      </c>
      <c r="G1242" s="68">
        <v>21</v>
      </c>
      <c r="H1242" s="79">
        <v>0.14</v>
      </c>
    </row>
    <row r="1243">
      <c r="A1243" s="68">
        <v>7</v>
      </c>
      <c r="B1243" s="66" t="str">
        <v>오남읍 오남리</v>
      </c>
      <c r="C1243" s="66" t="str">
        <v>다가구 전월세</v>
      </c>
      <c r="D1243" s="66" t="str">
        <v>2026-06</v>
      </c>
      <c r="E1243" s="66" t="str">
        <v>비교 반영</v>
      </c>
      <c r="F1243" s="66" t="str">
        <v>최근 비교기간</v>
      </c>
      <c r="G1243" s="68">
        <v>9</v>
      </c>
      <c r="H1243" s="79">
        <v>0.06474820143884892</v>
      </c>
    </row>
    <row r="1244">
      <c r="A1244" s="72">
        <v>7</v>
      </c>
      <c r="B1244" s="72" t="str">
        <v>오남읍 오남리</v>
      </c>
      <c r="C1244" s="72" t="str">
        <v>다가구 전월세</v>
      </c>
      <c r="D1244" s="72" t="str">
        <v>2026-07</v>
      </c>
      <c r="E1244" s="72" t="str">
        <v>집계 중</v>
      </c>
      <c r="F1244" s="72" t="str">
        <v>집계 중 월</v>
      </c>
      <c r="G1244" s="74">
        <v>5</v>
      </c>
      <c r="H1244" s="85">
        <v>0.040983606557377046</v>
      </c>
    </row>
    <row r="1245">
      <c r="A1245" s="68">
        <v>7</v>
      </c>
      <c r="B1245" s="66" t="str">
        <v>오남읍 오남리</v>
      </c>
      <c r="C1245" s="66" t="str">
        <v>토지</v>
      </c>
      <c r="D1245" s="66" t="str">
        <v>2025-08</v>
      </c>
      <c r="E1245" s="66" t="str">
        <v>비교 반영</v>
      </c>
      <c r="F1245" s="66" t="str">
        <v>그 외 비교 반영월</v>
      </c>
      <c r="G1245" s="68">
        <v>0</v>
      </c>
      <c r="H1245" s="79">
        <v>0</v>
      </c>
    </row>
    <row r="1246">
      <c r="A1246" s="68">
        <v>7</v>
      </c>
      <c r="B1246" s="66" t="str">
        <v>오남읍 오남리</v>
      </c>
      <c r="C1246" s="66" t="str">
        <v>토지</v>
      </c>
      <c r="D1246" s="66" t="str">
        <v>2025-09</v>
      </c>
      <c r="E1246" s="66" t="str">
        <v>비교 반영</v>
      </c>
      <c r="F1246" s="66" t="str">
        <v>그 외 비교 반영월</v>
      </c>
      <c r="G1246" s="68">
        <v>3</v>
      </c>
      <c r="H1246" s="79">
        <v>0.02</v>
      </c>
    </row>
    <row r="1247">
      <c r="A1247" s="68">
        <v>7</v>
      </c>
      <c r="B1247" s="66" t="str">
        <v>오남읍 오남리</v>
      </c>
      <c r="C1247" s="66" t="str">
        <v>토지</v>
      </c>
      <c r="D1247" s="66" t="str">
        <v>2025-10</v>
      </c>
      <c r="E1247" s="66" t="str">
        <v>비교 반영</v>
      </c>
      <c r="F1247" s="66" t="str">
        <v>그 외 비교 반영월</v>
      </c>
      <c r="G1247" s="68">
        <v>1</v>
      </c>
      <c r="H1247" s="79">
        <v>0.008333333333333333</v>
      </c>
    </row>
    <row r="1248">
      <c r="A1248" s="68">
        <v>7</v>
      </c>
      <c r="B1248" s="66" t="str">
        <v>오남읍 오남리</v>
      </c>
      <c r="C1248" s="66" t="str">
        <v>토지</v>
      </c>
      <c r="D1248" s="66" t="str">
        <v>2025-11</v>
      </c>
      <c r="E1248" s="66" t="str">
        <v>비교 반영</v>
      </c>
      <c r="F1248" s="66" t="str">
        <v>그 외 비교 반영월</v>
      </c>
      <c r="G1248" s="68">
        <v>3</v>
      </c>
      <c r="H1248" s="79">
        <v>0.024390243902439025</v>
      </c>
    </row>
    <row r="1249">
      <c r="A1249" s="68">
        <v>7</v>
      </c>
      <c r="B1249" s="66" t="str">
        <v>오남읍 오남리</v>
      </c>
      <c r="C1249" s="66" t="str">
        <v>토지</v>
      </c>
      <c r="D1249" s="66" t="str">
        <v>2025-12</v>
      </c>
      <c r="E1249" s="66" t="str">
        <v>비교 반영</v>
      </c>
      <c r="F1249" s="66" t="str">
        <v>그 외 비교 반영월</v>
      </c>
      <c r="G1249" s="68">
        <v>6</v>
      </c>
      <c r="H1249" s="79">
        <v>0.05357142857142857</v>
      </c>
    </row>
    <row r="1250">
      <c r="A1250" s="68">
        <v>7</v>
      </c>
      <c r="B1250" s="66" t="str">
        <v>오남읍 오남리</v>
      </c>
      <c r="C1250" s="66" t="str">
        <v>토지</v>
      </c>
      <c r="D1250" s="66" t="str">
        <v>2026-01</v>
      </c>
      <c r="E1250" s="66" t="str">
        <v>비교 반영</v>
      </c>
      <c r="F1250" s="66" t="str">
        <v>직전 비교기간</v>
      </c>
      <c r="G1250" s="68">
        <v>4</v>
      </c>
      <c r="H1250" s="79">
        <v>0.035398230088495575</v>
      </c>
    </row>
    <row r="1251">
      <c r="A1251" s="68">
        <v>7</v>
      </c>
      <c r="B1251" s="66" t="str">
        <v>오남읍 오남리</v>
      </c>
      <c r="C1251" s="66" t="str">
        <v>토지</v>
      </c>
      <c r="D1251" s="66" t="str">
        <v>2026-02</v>
      </c>
      <c r="E1251" s="66" t="str">
        <v>비교 반영</v>
      </c>
      <c r="F1251" s="66" t="str">
        <v>직전 비교기간</v>
      </c>
      <c r="G1251" s="68">
        <v>7</v>
      </c>
      <c r="H1251" s="79">
        <v>0.06796116504854369</v>
      </c>
    </row>
    <row r="1252">
      <c r="A1252" s="68">
        <v>7</v>
      </c>
      <c r="B1252" s="66" t="str">
        <v>오남읍 오남리</v>
      </c>
      <c r="C1252" s="66" t="str">
        <v>토지</v>
      </c>
      <c r="D1252" s="66" t="str">
        <v>2026-03</v>
      </c>
      <c r="E1252" s="66" t="str">
        <v>비교 반영</v>
      </c>
      <c r="F1252" s="66" t="str">
        <v>직전 비교기간</v>
      </c>
      <c r="G1252" s="68">
        <v>0</v>
      </c>
      <c r="H1252" s="79">
        <v>0</v>
      </c>
    </row>
    <row r="1253">
      <c r="A1253" s="68">
        <v>7</v>
      </c>
      <c r="B1253" s="66" t="str">
        <v>오남읍 오남리</v>
      </c>
      <c r="C1253" s="66" t="str">
        <v>토지</v>
      </c>
      <c r="D1253" s="66" t="str">
        <v>2026-04</v>
      </c>
      <c r="E1253" s="66" t="str">
        <v>비교 반영</v>
      </c>
      <c r="F1253" s="66" t="str">
        <v>최근 비교기간</v>
      </c>
      <c r="G1253" s="68">
        <v>7</v>
      </c>
      <c r="H1253" s="79">
        <v>0.0457516339869281</v>
      </c>
    </row>
    <row r="1254">
      <c r="A1254" s="68">
        <v>7</v>
      </c>
      <c r="B1254" s="66" t="str">
        <v>오남읍 오남리</v>
      </c>
      <c r="C1254" s="66" t="str">
        <v>토지</v>
      </c>
      <c r="D1254" s="66" t="str">
        <v>2026-05</v>
      </c>
      <c r="E1254" s="66" t="str">
        <v>비교 반영</v>
      </c>
      <c r="F1254" s="66" t="str">
        <v>최근 비교기간</v>
      </c>
      <c r="G1254" s="68">
        <v>14</v>
      </c>
      <c r="H1254" s="79">
        <v>0.09333333333333334</v>
      </c>
    </row>
    <row r="1255">
      <c r="A1255" s="68">
        <v>7</v>
      </c>
      <c r="B1255" s="66" t="str">
        <v>오남읍 오남리</v>
      </c>
      <c r="C1255" s="66" t="str">
        <v>토지</v>
      </c>
      <c r="D1255" s="66" t="str">
        <v>2026-06</v>
      </c>
      <c r="E1255" s="66" t="str">
        <v>비교 반영</v>
      </c>
      <c r="F1255" s="66" t="str">
        <v>최근 비교기간</v>
      </c>
      <c r="G1255" s="68">
        <v>12</v>
      </c>
      <c r="H1255" s="79">
        <v>0.08633093525179857</v>
      </c>
    </row>
    <row r="1256">
      <c r="A1256" s="72">
        <v>7</v>
      </c>
      <c r="B1256" s="72" t="str">
        <v>오남읍 오남리</v>
      </c>
      <c r="C1256" s="72" t="str">
        <v>토지</v>
      </c>
      <c r="D1256" s="72" t="str">
        <v>2026-07</v>
      </c>
      <c r="E1256" s="72" t="str">
        <v>집계 중</v>
      </c>
      <c r="F1256" s="72" t="str">
        <v>집계 중 월</v>
      </c>
      <c r="G1256" s="74">
        <v>8</v>
      </c>
      <c r="H1256" s="85">
        <v>0.06557377049180328</v>
      </c>
    </row>
    <row r="1257">
      <c r="A1257" s="68">
        <v>7</v>
      </c>
      <c r="B1257" s="66" t="str">
        <v>오남읍 오남리</v>
      </c>
      <c r="C1257" s="66" t="str">
        <v>다세대 전월세</v>
      </c>
      <c r="D1257" s="66" t="str">
        <v>2025-08</v>
      </c>
      <c r="E1257" s="66" t="str">
        <v>비교 반영</v>
      </c>
      <c r="F1257" s="66" t="str">
        <v>그 외 비교 반영월</v>
      </c>
      <c r="G1257" s="68">
        <v>8</v>
      </c>
      <c r="H1257" s="79">
        <v>0.05555555555555555</v>
      </c>
    </row>
    <row r="1258">
      <c r="A1258" s="68">
        <v>7</v>
      </c>
      <c r="B1258" s="66" t="str">
        <v>오남읍 오남리</v>
      </c>
      <c r="C1258" s="66" t="str">
        <v>다세대 전월세</v>
      </c>
      <c r="D1258" s="66" t="str">
        <v>2025-09</v>
      </c>
      <c r="E1258" s="66" t="str">
        <v>비교 반영</v>
      </c>
      <c r="F1258" s="66" t="str">
        <v>그 외 비교 반영월</v>
      </c>
      <c r="G1258" s="68">
        <v>12</v>
      </c>
      <c r="H1258" s="79">
        <v>0.08</v>
      </c>
    </row>
    <row r="1259">
      <c r="A1259" s="68">
        <v>7</v>
      </c>
      <c r="B1259" s="66" t="str">
        <v>오남읍 오남리</v>
      </c>
      <c r="C1259" s="66" t="str">
        <v>다세대 전월세</v>
      </c>
      <c r="D1259" s="66" t="str">
        <v>2025-10</v>
      </c>
      <c r="E1259" s="66" t="str">
        <v>비교 반영</v>
      </c>
      <c r="F1259" s="66" t="str">
        <v>그 외 비교 반영월</v>
      </c>
      <c r="G1259" s="68">
        <v>8</v>
      </c>
      <c r="H1259" s="79">
        <v>0.06666666666666667</v>
      </c>
    </row>
    <row r="1260">
      <c r="A1260" s="68">
        <v>7</v>
      </c>
      <c r="B1260" s="66" t="str">
        <v>오남읍 오남리</v>
      </c>
      <c r="C1260" s="66" t="str">
        <v>다세대 전월세</v>
      </c>
      <c r="D1260" s="66" t="str">
        <v>2025-11</v>
      </c>
      <c r="E1260" s="66" t="str">
        <v>비교 반영</v>
      </c>
      <c r="F1260" s="66" t="str">
        <v>그 외 비교 반영월</v>
      </c>
      <c r="G1260" s="68">
        <v>4</v>
      </c>
      <c r="H1260" s="79">
        <v>0.032520325203252036</v>
      </c>
    </row>
    <row r="1261">
      <c r="A1261" s="68">
        <v>7</v>
      </c>
      <c r="B1261" s="66" t="str">
        <v>오남읍 오남리</v>
      </c>
      <c r="C1261" s="66" t="str">
        <v>다세대 전월세</v>
      </c>
      <c r="D1261" s="66" t="str">
        <v>2025-12</v>
      </c>
      <c r="E1261" s="66" t="str">
        <v>비교 반영</v>
      </c>
      <c r="F1261" s="66" t="str">
        <v>그 외 비교 반영월</v>
      </c>
      <c r="G1261" s="68">
        <v>8</v>
      </c>
      <c r="H1261" s="79">
        <v>0.07142857142857142</v>
      </c>
    </row>
    <row r="1262">
      <c r="A1262" s="68">
        <v>7</v>
      </c>
      <c r="B1262" s="66" t="str">
        <v>오남읍 오남리</v>
      </c>
      <c r="C1262" s="66" t="str">
        <v>다세대 전월세</v>
      </c>
      <c r="D1262" s="66" t="str">
        <v>2026-01</v>
      </c>
      <c r="E1262" s="66" t="str">
        <v>비교 반영</v>
      </c>
      <c r="F1262" s="66" t="str">
        <v>직전 비교기간</v>
      </c>
      <c r="G1262" s="68">
        <v>2</v>
      </c>
      <c r="H1262" s="79">
        <v>0.017699115044247787</v>
      </c>
    </row>
    <row r="1263">
      <c r="A1263" s="68">
        <v>7</v>
      </c>
      <c r="B1263" s="66" t="str">
        <v>오남읍 오남리</v>
      </c>
      <c r="C1263" s="66" t="str">
        <v>다세대 전월세</v>
      </c>
      <c r="D1263" s="66" t="str">
        <v>2026-02</v>
      </c>
      <c r="E1263" s="66" t="str">
        <v>비교 반영</v>
      </c>
      <c r="F1263" s="66" t="str">
        <v>직전 비교기간</v>
      </c>
      <c r="G1263" s="68">
        <v>4</v>
      </c>
      <c r="H1263" s="79">
        <v>0.038834951456310676</v>
      </c>
    </row>
    <row r="1264">
      <c r="A1264" s="68">
        <v>7</v>
      </c>
      <c r="B1264" s="66" t="str">
        <v>오남읍 오남리</v>
      </c>
      <c r="C1264" s="66" t="str">
        <v>다세대 전월세</v>
      </c>
      <c r="D1264" s="66" t="str">
        <v>2026-03</v>
      </c>
      <c r="E1264" s="66" t="str">
        <v>비교 반영</v>
      </c>
      <c r="F1264" s="66" t="str">
        <v>직전 비교기간</v>
      </c>
      <c r="G1264" s="68">
        <v>9</v>
      </c>
      <c r="H1264" s="79">
        <v>0.04838709677419355</v>
      </c>
    </row>
    <row r="1265">
      <c r="A1265" s="68">
        <v>7</v>
      </c>
      <c r="B1265" s="66" t="str">
        <v>오남읍 오남리</v>
      </c>
      <c r="C1265" s="66" t="str">
        <v>다세대 전월세</v>
      </c>
      <c r="D1265" s="66" t="str">
        <v>2026-04</v>
      </c>
      <c r="E1265" s="66" t="str">
        <v>비교 반영</v>
      </c>
      <c r="F1265" s="66" t="str">
        <v>최근 비교기간</v>
      </c>
      <c r="G1265" s="68">
        <v>11</v>
      </c>
      <c r="H1265" s="79">
        <v>0.0718954248366013</v>
      </c>
    </row>
    <row r="1266">
      <c r="A1266" s="68">
        <v>7</v>
      </c>
      <c r="B1266" s="66" t="str">
        <v>오남읍 오남리</v>
      </c>
      <c r="C1266" s="66" t="str">
        <v>다세대 전월세</v>
      </c>
      <c r="D1266" s="66" t="str">
        <v>2026-05</v>
      </c>
      <c r="E1266" s="66" t="str">
        <v>비교 반영</v>
      </c>
      <c r="F1266" s="66" t="str">
        <v>최근 비교기간</v>
      </c>
      <c r="G1266" s="68">
        <v>8</v>
      </c>
      <c r="H1266" s="79">
        <v>0.05333333333333334</v>
      </c>
    </row>
    <row r="1267">
      <c r="A1267" s="68">
        <v>7</v>
      </c>
      <c r="B1267" s="66" t="str">
        <v>오남읍 오남리</v>
      </c>
      <c r="C1267" s="66" t="str">
        <v>다세대 전월세</v>
      </c>
      <c r="D1267" s="66" t="str">
        <v>2026-06</v>
      </c>
      <c r="E1267" s="66" t="str">
        <v>비교 반영</v>
      </c>
      <c r="F1267" s="66" t="str">
        <v>최근 비교기간</v>
      </c>
      <c r="G1267" s="68">
        <v>6</v>
      </c>
      <c r="H1267" s="79">
        <v>0.04316546762589928</v>
      </c>
    </row>
    <row r="1268">
      <c r="A1268" s="72">
        <v>7</v>
      </c>
      <c r="B1268" s="72" t="str">
        <v>오남읍 오남리</v>
      </c>
      <c r="C1268" s="72" t="str">
        <v>다세대 전월세</v>
      </c>
      <c r="D1268" s="72" t="str">
        <v>2026-07</v>
      </c>
      <c r="E1268" s="72" t="str">
        <v>집계 중</v>
      </c>
      <c r="F1268" s="72" t="str">
        <v>집계 중 월</v>
      </c>
      <c r="G1268" s="74">
        <v>5</v>
      </c>
      <c r="H1268" s="85">
        <v>0.040983606557377046</v>
      </c>
    </row>
    <row r="1269">
      <c r="A1269" s="68">
        <v>7</v>
      </c>
      <c r="B1269" s="66" t="str">
        <v>오남읍 오남리</v>
      </c>
      <c r="C1269" s="66" t="str">
        <v>다세대 매매</v>
      </c>
      <c r="D1269" s="66" t="str">
        <v>2025-08</v>
      </c>
      <c r="E1269" s="66" t="str">
        <v>비교 반영</v>
      </c>
      <c r="F1269" s="66" t="str">
        <v>그 외 비교 반영월</v>
      </c>
      <c r="G1269" s="68">
        <v>1</v>
      </c>
      <c r="H1269" s="79">
        <v>0.006944444444444444</v>
      </c>
    </row>
    <row r="1270">
      <c r="A1270" s="68">
        <v>7</v>
      </c>
      <c r="B1270" s="66" t="str">
        <v>오남읍 오남리</v>
      </c>
      <c r="C1270" s="66" t="str">
        <v>다세대 매매</v>
      </c>
      <c r="D1270" s="66" t="str">
        <v>2025-09</v>
      </c>
      <c r="E1270" s="66" t="str">
        <v>비교 반영</v>
      </c>
      <c r="F1270" s="66" t="str">
        <v>그 외 비교 반영월</v>
      </c>
      <c r="G1270" s="68">
        <v>0</v>
      </c>
      <c r="H1270" s="79">
        <v>0</v>
      </c>
    </row>
    <row r="1271">
      <c r="A1271" s="68">
        <v>7</v>
      </c>
      <c r="B1271" s="66" t="str">
        <v>오남읍 오남리</v>
      </c>
      <c r="C1271" s="66" t="str">
        <v>다세대 매매</v>
      </c>
      <c r="D1271" s="66" t="str">
        <v>2025-10</v>
      </c>
      <c r="E1271" s="66" t="str">
        <v>비교 반영</v>
      </c>
      <c r="F1271" s="66" t="str">
        <v>그 외 비교 반영월</v>
      </c>
      <c r="G1271" s="68">
        <v>1</v>
      </c>
      <c r="H1271" s="79">
        <v>0.008333333333333333</v>
      </c>
    </row>
    <row r="1272">
      <c r="A1272" s="68">
        <v>7</v>
      </c>
      <c r="B1272" s="66" t="str">
        <v>오남읍 오남리</v>
      </c>
      <c r="C1272" s="66" t="str">
        <v>다세대 매매</v>
      </c>
      <c r="D1272" s="66" t="str">
        <v>2025-11</v>
      </c>
      <c r="E1272" s="66" t="str">
        <v>비교 반영</v>
      </c>
      <c r="F1272" s="66" t="str">
        <v>그 외 비교 반영월</v>
      </c>
      <c r="G1272" s="68">
        <v>0</v>
      </c>
      <c r="H1272" s="79">
        <v>0</v>
      </c>
    </row>
    <row r="1273">
      <c r="A1273" s="68">
        <v>7</v>
      </c>
      <c r="B1273" s="66" t="str">
        <v>오남읍 오남리</v>
      </c>
      <c r="C1273" s="66" t="str">
        <v>다세대 매매</v>
      </c>
      <c r="D1273" s="66" t="str">
        <v>2025-12</v>
      </c>
      <c r="E1273" s="66" t="str">
        <v>비교 반영</v>
      </c>
      <c r="F1273" s="66" t="str">
        <v>그 외 비교 반영월</v>
      </c>
      <c r="G1273" s="68">
        <v>0</v>
      </c>
      <c r="H1273" s="79">
        <v>0</v>
      </c>
    </row>
    <row r="1274">
      <c r="A1274" s="68">
        <v>7</v>
      </c>
      <c r="B1274" s="66" t="str">
        <v>오남읍 오남리</v>
      </c>
      <c r="C1274" s="66" t="str">
        <v>다세대 매매</v>
      </c>
      <c r="D1274" s="66" t="str">
        <v>2026-01</v>
      </c>
      <c r="E1274" s="66" t="str">
        <v>비교 반영</v>
      </c>
      <c r="F1274" s="66" t="str">
        <v>직전 비교기간</v>
      </c>
      <c r="G1274" s="68">
        <v>0</v>
      </c>
      <c r="H1274" s="79">
        <v>0</v>
      </c>
    </row>
    <row r="1275">
      <c r="A1275" s="68">
        <v>7</v>
      </c>
      <c r="B1275" s="66" t="str">
        <v>오남읍 오남리</v>
      </c>
      <c r="C1275" s="66" t="str">
        <v>다세대 매매</v>
      </c>
      <c r="D1275" s="66" t="str">
        <v>2026-02</v>
      </c>
      <c r="E1275" s="66" t="str">
        <v>비교 반영</v>
      </c>
      <c r="F1275" s="66" t="str">
        <v>직전 비교기간</v>
      </c>
      <c r="G1275" s="68">
        <v>3</v>
      </c>
      <c r="H1275" s="79">
        <v>0.02912621359223301</v>
      </c>
    </row>
    <row r="1276">
      <c r="A1276" s="68">
        <v>7</v>
      </c>
      <c r="B1276" s="66" t="str">
        <v>오남읍 오남리</v>
      </c>
      <c r="C1276" s="66" t="str">
        <v>다세대 매매</v>
      </c>
      <c r="D1276" s="66" t="str">
        <v>2026-03</v>
      </c>
      <c r="E1276" s="66" t="str">
        <v>비교 반영</v>
      </c>
      <c r="F1276" s="66" t="str">
        <v>직전 비교기간</v>
      </c>
      <c r="G1276" s="68">
        <v>0</v>
      </c>
      <c r="H1276" s="79">
        <v>0</v>
      </c>
    </row>
    <row r="1277">
      <c r="A1277" s="68">
        <v>7</v>
      </c>
      <c r="B1277" s="66" t="str">
        <v>오남읍 오남리</v>
      </c>
      <c r="C1277" s="66" t="str">
        <v>다세대 매매</v>
      </c>
      <c r="D1277" s="66" t="str">
        <v>2026-04</v>
      </c>
      <c r="E1277" s="66" t="str">
        <v>비교 반영</v>
      </c>
      <c r="F1277" s="66" t="str">
        <v>최근 비교기간</v>
      </c>
      <c r="G1277" s="68">
        <v>6</v>
      </c>
      <c r="H1277" s="79">
        <v>0.0392156862745098</v>
      </c>
    </row>
    <row r="1278">
      <c r="A1278" s="68">
        <v>7</v>
      </c>
      <c r="B1278" s="66" t="str">
        <v>오남읍 오남리</v>
      </c>
      <c r="C1278" s="66" t="str">
        <v>다세대 매매</v>
      </c>
      <c r="D1278" s="66" t="str">
        <v>2026-05</v>
      </c>
      <c r="E1278" s="66" t="str">
        <v>비교 반영</v>
      </c>
      <c r="F1278" s="66" t="str">
        <v>최근 비교기간</v>
      </c>
      <c r="G1278" s="68">
        <v>1</v>
      </c>
      <c r="H1278" s="79">
        <v>0.006666666666666667</v>
      </c>
    </row>
    <row r="1279">
      <c r="A1279" s="68">
        <v>7</v>
      </c>
      <c r="B1279" s="66" t="str">
        <v>오남읍 오남리</v>
      </c>
      <c r="C1279" s="66" t="str">
        <v>다세대 매매</v>
      </c>
      <c r="D1279" s="66" t="str">
        <v>2026-06</v>
      </c>
      <c r="E1279" s="66" t="str">
        <v>비교 반영</v>
      </c>
      <c r="F1279" s="66" t="str">
        <v>최근 비교기간</v>
      </c>
      <c r="G1279" s="68">
        <v>2</v>
      </c>
      <c r="H1279" s="79">
        <v>0.014388489208633094</v>
      </c>
    </row>
    <row r="1280">
      <c r="A1280" s="72">
        <v>7</v>
      </c>
      <c r="B1280" s="72" t="str">
        <v>오남읍 오남리</v>
      </c>
      <c r="C1280" s="72" t="str">
        <v>다세대 매매</v>
      </c>
      <c r="D1280" s="72" t="str">
        <v>2026-07</v>
      </c>
      <c r="E1280" s="72" t="str">
        <v>집계 중</v>
      </c>
      <c r="F1280" s="72" t="str">
        <v>집계 중 월</v>
      </c>
      <c r="G1280" s="74">
        <v>1</v>
      </c>
      <c r="H1280" s="85">
        <v>0.00819672131147541</v>
      </c>
    </row>
    <row r="1281">
      <c r="A1281" s="68">
        <v>7</v>
      </c>
      <c r="B1281" s="66" t="str">
        <v>오남읍 오남리</v>
      </c>
      <c r="C1281" s="66" t="str">
        <v>상가</v>
      </c>
      <c r="D1281" s="66" t="str">
        <v>2025-08</v>
      </c>
      <c r="E1281" s="66" t="str">
        <v>비교 반영</v>
      </c>
      <c r="F1281" s="66" t="str">
        <v>그 외 비교 반영월</v>
      </c>
      <c r="G1281" s="68">
        <v>0</v>
      </c>
      <c r="H1281" s="79">
        <v>0</v>
      </c>
    </row>
    <row r="1282">
      <c r="A1282" s="68">
        <v>7</v>
      </c>
      <c r="B1282" s="66" t="str">
        <v>오남읍 오남리</v>
      </c>
      <c r="C1282" s="66" t="str">
        <v>상가</v>
      </c>
      <c r="D1282" s="66" t="str">
        <v>2025-09</v>
      </c>
      <c r="E1282" s="66" t="str">
        <v>비교 반영</v>
      </c>
      <c r="F1282" s="66" t="str">
        <v>그 외 비교 반영월</v>
      </c>
      <c r="G1282" s="68">
        <v>0</v>
      </c>
      <c r="H1282" s="79">
        <v>0</v>
      </c>
    </row>
    <row r="1283">
      <c r="A1283" s="68">
        <v>7</v>
      </c>
      <c r="B1283" s="66" t="str">
        <v>오남읍 오남리</v>
      </c>
      <c r="C1283" s="66" t="str">
        <v>상가</v>
      </c>
      <c r="D1283" s="66" t="str">
        <v>2025-10</v>
      </c>
      <c r="E1283" s="66" t="str">
        <v>비교 반영</v>
      </c>
      <c r="F1283" s="66" t="str">
        <v>그 외 비교 반영월</v>
      </c>
      <c r="G1283" s="68">
        <v>0</v>
      </c>
      <c r="H1283" s="79">
        <v>0</v>
      </c>
    </row>
    <row r="1284">
      <c r="A1284" s="68">
        <v>7</v>
      </c>
      <c r="B1284" s="66" t="str">
        <v>오남읍 오남리</v>
      </c>
      <c r="C1284" s="66" t="str">
        <v>상가</v>
      </c>
      <c r="D1284" s="66" t="str">
        <v>2025-11</v>
      </c>
      <c r="E1284" s="66" t="str">
        <v>비교 반영</v>
      </c>
      <c r="F1284" s="66" t="str">
        <v>그 외 비교 반영월</v>
      </c>
      <c r="G1284" s="68">
        <v>1</v>
      </c>
      <c r="H1284" s="79">
        <v>0.008130081300813009</v>
      </c>
    </row>
    <row r="1285">
      <c r="A1285" s="68">
        <v>7</v>
      </c>
      <c r="B1285" s="66" t="str">
        <v>오남읍 오남리</v>
      </c>
      <c r="C1285" s="66" t="str">
        <v>상가</v>
      </c>
      <c r="D1285" s="66" t="str">
        <v>2025-12</v>
      </c>
      <c r="E1285" s="66" t="str">
        <v>비교 반영</v>
      </c>
      <c r="F1285" s="66" t="str">
        <v>그 외 비교 반영월</v>
      </c>
      <c r="G1285" s="68">
        <v>0</v>
      </c>
      <c r="H1285" s="79">
        <v>0</v>
      </c>
    </row>
    <row r="1286">
      <c r="A1286" s="68">
        <v>7</v>
      </c>
      <c r="B1286" s="66" t="str">
        <v>오남읍 오남리</v>
      </c>
      <c r="C1286" s="66" t="str">
        <v>상가</v>
      </c>
      <c r="D1286" s="66" t="str">
        <v>2026-01</v>
      </c>
      <c r="E1286" s="66" t="str">
        <v>비교 반영</v>
      </c>
      <c r="F1286" s="66" t="str">
        <v>직전 비교기간</v>
      </c>
      <c r="G1286" s="68">
        <v>0</v>
      </c>
      <c r="H1286" s="79">
        <v>0</v>
      </c>
    </row>
    <row r="1287">
      <c r="A1287" s="68">
        <v>7</v>
      </c>
      <c r="B1287" s="66" t="str">
        <v>오남읍 오남리</v>
      </c>
      <c r="C1287" s="66" t="str">
        <v>상가</v>
      </c>
      <c r="D1287" s="66" t="str">
        <v>2026-02</v>
      </c>
      <c r="E1287" s="66" t="str">
        <v>비교 반영</v>
      </c>
      <c r="F1287" s="66" t="str">
        <v>직전 비교기간</v>
      </c>
      <c r="G1287" s="68">
        <v>1</v>
      </c>
      <c r="H1287" s="79">
        <v>0.009708737864077669</v>
      </c>
    </row>
    <row r="1288">
      <c r="A1288" s="68">
        <v>7</v>
      </c>
      <c r="B1288" s="66" t="str">
        <v>오남읍 오남리</v>
      </c>
      <c r="C1288" s="66" t="str">
        <v>상가</v>
      </c>
      <c r="D1288" s="66" t="str">
        <v>2026-03</v>
      </c>
      <c r="E1288" s="66" t="str">
        <v>비교 반영</v>
      </c>
      <c r="F1288" s="66" t="str">
        <v>직전 비교기간</v>
      </c>
      <c r="G1288" s="68">
        <v>0</v>
      </c>
      <c r="H1288" s="79">
        <v>0</v>
      </c>
    </row>
    <row r="1289">
      <c r="A1289" s="68">
        <v>7</v>
      </c>
      <c r="B1289" s="66" t="str">
        <v>오남읍 오남리</v>
      </c>
      <c r="C1289" s="66" t="str">
        <v>상가</v>
      </c>
      <c r="D1289" s="66" t="str">
        <v>2026-04</v>
      </c>
      <c r="E1289" s="66" t="str">
        <v>비교 반영</v>
      </c>
      <c r="F1289" s="66" t="str">
        <v>최근 비교기간</v>
      </c>
      <c r="G1289" s="68">
        <v>4</v>
      </c>
      <c r="H1289" s="79">
        <v>0.026143790849673203</v>
      </c>
    </row>
    <row r="1290">
      <c r="A1290" s="68">
        <v>7</v>
      </c>
      <c r="B1290" s="66" t="str">
        <v>오남읍 오남리</v>
      </c>
      <c r="C1290" s="66" t="str">
        <v>상가</v>
      </c>
      <c r="D1290" s="66" t="str">
        <v>2026-05</v>
      </c>
      <c r="E1290" s="66" t="str">
        <v>비교 반영</v>
      </c>
      <c r="F1290" s="66" t="str">
        <v>최근 비교기간</v>
      </c>
      <c r="G1290" s="68">
        <v>2</v>
      </c>
      <c r="H1290" s="79">
        <v>0.013333333333333334</v>
      </c>
    </row>
    <row r="1291">
      <c r="A1291" s="68">
        <v>7</v>
      </c>
      <c r="B1291" s="66" t="str">
        <v>오남읍 오남리</v>
      </c>
      <c r="C1291" s="66" t="str">
        <v>상가</v>
      </c>
      <c r="D1291" s="66" t="str">
        <v>2026-06</v>
      </c>
      <c r="E1291" s="66" t="str">
        <v>비교 반영</v>
      </c>
      <c r="F1291" s="66" t="str">
        <v>최근 비교기간</v>
      </c>
      <c r="G1291" s="68">
        <v>2</v>
      </c>
      <c r="H1291" s="79">
        <v>0.014388489208633094</v>
      </c>
    </row>
    <row r="1292">
      <c r="A1292" s="72">
        <v>7</v>
      </c>
      <c r="B1292" s="72" t="str">
        <v>오남읍 오남리</v>
      </c>
      <c r="C1292" s="72" t="str">
        <v>상가</v>
      </c>
      <c r="D1292" s="72" t="str">
        <v>2026-07</v>
      </c>
      <c r="E1292" s="72" t="str">
        <v>집계 중</v>
      </c>
      <c r="F1292" s="72" t="str">
        <v>집계 중 월</v>
      </c>
      <c r="G1292" s="74">
        <v>3</v>
      </c>
      <c r="H1292" s="85">
        <v>0.02459016393442623</v>
      </c>
    </row>
    <row r="1293">
      <c r="A1293" s="68">
        <v>7</v>
      </c>
      <c r="B1293" s="66" t="str">
        <v>오남읍 오남리</v>
      </c>
      <c r="C1293" s="66" t="str">
        <v>오피스텔 전월세</v>
      </c>
      <c r="D1293" s="66" t="str">
        <v>2025-08</v>
      </c>
      <c r="E1293" s="66" t="str">
        <v>비교 반영</v>
      </c>
      <c r="F1293" s="66" t="str">
        <v>그 외 비교 반영월</v>
      </c>
      <c r="G1293" s="68">
        <v>0</v>
      </c>
      <c r="H1293" s="79">
        <v>0</v>
      </c>
    </row>
    <row r="1294">
      <c r="A1294" s="68">
        <v>7</v>
      </c>
      <c r="B1294" s="66" t="str">
        <v>오남읍 오남리</v>
      </c>
      <c r="C1294" s="66" t="str">
        <v>오피스텔 전월세</v>
      </c>
      <c r="D1294" s="66" t="str">
        <v>2025-09</v>
      </c>
      <c r="E1294" s="66" t="str">
        <v>비교 반영</v>
      </c>
      <c r="F1294" s="66" t="str">
        <v>그 외 비교 반영월</v>
      </c>
      <c r="G1294" s="68">
        <v>0</v>
      </c>
      <c r="H1294" s="79">
        <v>0</v>
      </c>
    </row>
    <row r="1295">
      <c r="A1295" s="68">
        <v>7</v>
      </c>
      <c r="B1295" s="66" t="str">
        <v>오남읍 오남리</v>
      </c>
      <c r="C1295" s="66" t="str">
        <v>오피스텔 전월세</v>
      </c>
      <c r="D1295" s="66" t="str">
        <v>2025-10</v>
      </c>
      <c r="E1295" s="66" t="str">
        <v>비교 반영</v>
      </c>
      <c r="F1295" s="66" t="str">
        <v>그 외 비교 반영월</v>
      </c>
      <c r="G1295" s="68">
        <v>1</v>
      </c>
      <c r="H1295" s="79">
        <v>0.008333333333333333</v>
      </c>
    </row>
    <row r="1296">
      <c r="A1296" s="68">
        <v>7</v>
      </c>
      <c r="B1296" s="66" t="str">
        <v>오남읍 오남리</v>
      </c>
      <c r="C1296" s="66" t="str">
        <v>오피스텔 전월세</v>
      </c>
      <c r="D1296" s="66" t="str">
        <v>2025-11</v>
      </c>
      <c r="E1296" s="66" t="str">
        <v>비교 반영</v>
      </c>
      <c r="F1296" s="66" t="str">
        <v>그 외 비교 반영월</v>
      </c>
      <c r="G1296" s="68">
        <v>2</v>
      </c>
      <c r="H1296" s="79">
        <v>0.016260162601626018</v>
      </c>
    </row>
    <row r="1297">
      <c r="A1297" s="68">
        <v>7</v>
      </c>
      <c r="B1297" s="66" t="str">
        <v>오남읍 오남리</v>
      </c>
      <c r="C1297" s="66" t="str">
        <v>오피스텔 전월세</v>
      </c>
      <c r="D1297" s="66" t="str">
        <v>2025-12</v>
      </c>
      <c r="E1297" s="66" t="str">
        <v>비교 반영</v>
      </c>
      <c r="F1297" s="66" t="str">
        <v>그 외 비교 반영월</v>
      </c>
      <c r="G1297" s="68">
        <v>1</v>
      </c>
      <c r="H1297" s="79">
        <v>0.008928571428571428</v>
      </c>
    </row>
    <row r="1298">
      <c r="A1298" s="68">
        <v>7</v>
      </c>
      <c r="B1298" s="66" t="str">
        <v>오남읍 오남리</v>
      </c>
      <c r="C1298" s="66" t="str">
        <v>오피스텔 전월세</v>
      </c>
      <c r="D1298" s="66" t="str">
        <v>2026-01</v>
      </c>
      <c r="E1298" s="66" t="str">
        <v>비교 반영</v>
      </c>
      <c r="F1298" s="66" t="str">
        <v>직전 비교기간</v>
      </c>
      <c r="G1298" s="68">
        <v>1</v>
      </c>
      <c r="H1298" s="79">
        <v>0.008849557522123894</v>
      </c>
    </row>
    <row r="1299">
      <c r="A1299" s="68">
        <v>7</v>
      </c>
      <c r="B1299" s="66" t="str">
        <v>오남읍 오남리</v>
      </c>
      <c r="C1299" s="66" t="str">
        <v>오피스텔 전월세</v>
      </c>
      <c r="D1299" s="66" t="str">
        <v>2026-02</v>
      </c>
      <c r="E1299" s="66" t="str">
        <v>비교 반영</v>
      </c>
      <c r="F1299" s="66" t="str">
        <v>직전 비교기간</v>
      </c>
      <c r="G1299" s="68">
        <v>4</v>
      </c>
      <c r="H1299" s="79">
        <v>0.038834951456310676</v>
      </c>
    </row>
    <row r="1300">
      <c r="A1300" s="68">
        <v>7</v>
      </c>
      <c r="B1300" s="66" t="str">
        <v>오남읍 오남리</v>
      </c>
      <c r="C1300" s="66" t="str">
        <v>오피스텔 전월세</v>
      </c>
      <c r="D1300" s="66" t="str">
        <v>2026-03</v>
      </c>
      <c r="E1300" s="66" t="str">
        <v>비교 반영</v>
      </c>
      <c r="F1300" s="66" t="str">
        <v>직전 비교기간</v>
      </c>
      <c r="G1300" s="68">
        <v>2</v>
      </c>
      <c r="H1300" s="79">
        <v>0.010752688172043012</v>
      </c>
    </row>
    <row r="1301">
      <c r="A1301" s="68">
        <v>7</v>
      </c>
      <c r="B1301" s="66" t="str">
        <v>오남읍 오남리</v>
      </c>
      <c r="C1301" s="66" t="str">
        <v>오피스텔 전월세</v>
      </c>
      <c r="D1301" s="66" t="str">
        <v>2026-04</v>
      </c>
      <c r="E1301" s="66" t="str">
        <v>비교 반영</v>
      </c>
      <c r="F1301" s="66" t="str">
        <v>최근 비교기간</v>
      </c>
      <c r="G1301" s="68">
        <v>0</v>
      </c>
      <c r="H1301" s="79">
        <v>0</v>
      </c>
    </row>
    <row r="1302">
      <c r="A1302" s="68">
        <v>7</v>
      </c>
      <c r="B1302" s="66" t="str">
        <v>오남읍 오남리</v>
      </c>
      <c r="C1302" s="66" t="str">
        <v>오피스텔 전월세</v>
      </c>
      <c r="D1302" s="66" t="str">
        <v>2026-05</v>
      </c>
      <c r="E1302" s="66" t="str">
        <v>비교 반영</v>
      </c>
      <c r="F1302" s="66" t="str">
        <v>최근 비교기간</v>
      </c>
      <c r="G1302" s="68">
        <v>1</v>
      </c>
      <c r="H1302" s="79">
        <v>0.006666666666666667</v>
      </c>
    </row>
    <row r="1303">
      <c r="A1303" s="68">
        <v>7</v>
      </c>
      <c r="B1303" s="66" t="str">
        <v>오남읍 오남리</v>
      </c>
      <c r="C1303" s="66" t="str">
        <v>오피스텔 전월세</v>
      </c>
      <c r="D1303" s="66" t="str">
        <v>2026-06</v>
      </c>
      <c r="E1303" s="66" t="str">
        <v>비교 반영</v>
      </c>
      <c r="F1303" s="66" t="str">
        <v>최근 비교기간</v>
      </c>
      <c r="G1303" s="68">
        <v>1</v>
      </c>
      <c r="H1303" s="79">
        <v>0.007194244604316547</v>
      </c>
    </row>
    <row r="1304">
      <c r="A1304" s="72">
        <v>7</v>
      </c>
      <c r="B1304" s="72" t="str">
        <v>오남읍 오남리</v>
      </c>
      <c r="C1304" s="72" t="str">
        <v>오피스텔 전월세</v>
      </c>
      <c r="D1304" s="72" t="str">
        <v>2026-07</v>
      </c>
      <c r="E1304" s="72" t="str">
        <v>집계 중</v>
      </c>
      <c r="F1304" s="72" t="str">
        <v>집계 중 월</v>
      </c>
      <c r="G1304" s="74">
        <v>1</v>
      </c>
      <c r="H1304" s="85">
        <v>0.00819672131147541</v>
      </c>
    </row>
    <row r="1305">
      <c r="A1305" s="68">
        <v>7</v>
      </c>
      <c r="B1305" s="66" t="str">
        <v>오남읍 오남리</v>
      </c>
      <c r="C1305" s="66" t="str">
        <v>다가구 매매</v>
      </c>
      <c r="D1305" s="66" t="str">
        <v>2025-08</v>
      </c>
      <c r="E1305" s="66" t="str">
        <v>비교 반영</v>
      </c>
      <c r="F1305" s="66" t="str">
        <v>그 외 비교 반영월</v>
      </c>
      <c r="G1305" s="68">
        <v>0</v>
      </c>
      <c r="H1305" s="79">
        <v>0</v>
      </c>
    </row>
    <row r="1306">
      <c r="A1306" s="68">
        <v>7</v>
      </c>
      <c r="B1306" s="66" t="str">
        <v>오남읍 오남리</v>
      </c>
      <c r="C1306" s="66" t="str">
        <v>다가구 매매</v>
      </c>
      <c r="D1306" s="66" t="str">
        <v>2025-09</v>
      </c>
      <c r="E1306" s="66" t="str">
        <v>비교 반영</v>
      </c>
      <c r="F1306" s="66" t="str">
        <v>그 외 비교 반영월</v>
      </c>
      <c r="G1306" s="68">
        <v>0</v>
      </c>
      <c r="H1306" s="79">
        <v>0</v>
      </c>
    </row>
    <row r="1307">
      <c r="A1307" s="68">
        <v>7</v>
      </c>
      <c r="B1307" s="66" t="str">
        <v>오남읍 오남리</v>
      </c>
      <c r="C1307" s="66" t="str">
        <v>다가구 매매</v>
      </c>
      <c r="D1307" s="66" t="str">
        <v>2025-10</v>
      </c>
      <c r="E1307" s="66" t="str">
        <v>비교 반영</v>
      </c>
      <c r="F1307" s="66" t="str">
        <v>그 외 비교 반영월</v>
      </c>
      <c r="G1307" s="68">
        <v>0</v>
      </c>
      <c r="H1307" s="79">
        <v>0</v>
      </c>
    </row>
    <row r="1308">
      <c r="A1308" s="68">
        <v>7</v>
      </c>
      <c r="B1308" s="66" t="str">
        <v>오남읍 오남리</v>
      </c>
      <c r="C1308" s="66" t="str">
        <v>다가구 매매</v>
      </c>
      <c r="D1308" s="66" t="str">
        <v>2025-11</v>
      </c>
      <c r="E1308" s="66" t="str">
        <v>비교 반영</v>
      </c>
      <c r="F1308" s="66" t="str">
        <v>그 외 비교 반영월</v>
      </c>
      <c r="G1308" s="68">
        <v>1</v>
      </c>
      <c r="H1308" s="79">
        <v>0.008130081300813009</v>
      </c>
    </row>
    <row r="1309">
      <c r="A1309" s="68">
        <v>7</v>
      </c>
      <c r="B1309" s="66" t="str">
        <v>오남읍 오남리</v>
      </c>
      <c r="C1309" s="66" t="str">
        <v>다가구 매매</v>
      </c>
      <c r="D1309" s="66" t="str">
        <v>2025-12</v>
      </c>
      <c r="E1309" s="66" t="str">
        <v>비교 반영</v>
      </c>
      <c r="F1309" s="66" t="str">
        <v>그 외 비교 반영월</v>
      </c>
      <c r="G1309" s="68">
        <v>0</v>
      </c>
      <c r="H1309" s="79">
        <v>0</v>
      </c>
    </row>
    <row r="1310">
      <c r="A1310" s="68">
        <v>7</v>
      </c>
      <c r="B1310" s="66" t="str">
        <v>오남읍 오남리</v>
      </c>
      <c r="C1310" s="66" t="str">
        <v>다가구 매매</v>
      </c>
      <c r="D1310" s="66" t="str">
        <v>2026-01</v>
      </c>
      <c r="E1310" s="66" t="str">
        <v>비교 반영</v>
      </c>
      <c r="F1310" s="66" t="str">
        <v>직전 비교기간</v>
      </c>
      <c r="G1310" s="68">
        <v>0</v>
      </c>
      <c r="H1310" s="79">
        <v>0</v>
      </c>
    </row>
    <row r="1311">
      <c r="A1311" s="68">
        <v>7</v>
      </c>
      <c r="B1311" s="66" t="str">
        <v>오남읍 오남리</v>
      </c>
      <c r="C1311" s="66" t="str">
        <v>다가구 매매</v>
      </c>
      <c r="D1311" s="66" t="str">
        <v>2026-02</v>
      </c>
      <c r="E1311" s="66" t="str">
        <v>비교 반영</v>
      </c>
      <c r="F1311" s="66" t="str">
        <v>직전 비교기간</v>
      </c>
      <c r="G1311" s="68">
        <v>0</v>
      </c>
      <c r="H1311" s="79">
        <v>0</v>
      </c>
    </row>
    <row r="1312">
      <c r="A1312" s="68">
        <v>7</v>
      </c>
      <c r="B1312" s="66" t="str">
        <v>오남읍 오남리</v>
      </c>
      <c r="C1312" s="66" t="str">
        <v>다가구 매매</v>
      </c>
      <c r="D1312" s="66" t="str">
        <v>2026-03</v>
      </c>
      <c r="E1312" s="66" t="str">
        <v>비교 반영</v>
      </c>
      <c r="F1312" s="66" t="str">
        <v>직전 비교기간</v>
      </c>
      <c r="G1312" s="68">
        <v>0</v>
      </c>
      <c r="H1312" s="79">
        <v>0</v>
      </c>
    </row>
    <row r="1313">
      <c r="A1313" s="68">
        <v>7</v>
      </c>
      <c r="B1313" s="66" t="str">
        <v>오남읍 오남리</v>
      </c>
      <c r="C1313" s="66" t="str">
        <v>다가구 매매</v>
      </c>
      <c r="D1313" s="66" t="str">
        <v>2026-04</v>
      </c>
      <c r="E1313" s="66" t="str">
        <v>비교 반영</v>
      </c>
      <c r="F1313" s="66" t="str">
        <v>최근 비교기간</v>
      </c>
      <c r="G1313" s="68">
        <v>0</v>
      </c>
      <c r="H1313" s="79">
        <v>0</v>
      </c>
    </row>
    <row r="1314">
      <c r="A1314" s="68">
        <v>7</v>
      </c>
      <c r="B1314" s="66" t="str">
        <v>오남읍 오남리</v>
      </c>
      <c r="C1314" s="66" t="str">
        <v>다가구 매매</v>
      </c>
      <c r="D1314" s="66" t="str">
        <v>2026-05</v>
      </c>
      <c r="E1314" s="66" t="str">
        <v>비교 반영</v>
      </c>
      <c r="F1314" s="66" t="str">
        <v>최근 비교기간</v>
      </c>
      <c r="G1314" s="68">
        <v>1</v>
      </c>
      <c r="H1314" s="79">
        <v>0.006666666666666667</v>
      </c>
    </row>
    <row r="1315">
      <c r="A1315" s="68">
        <v>7</v>
      </c>
      <c r="B1315" s="66" t="str">
        <v>오남읍 오남리</v>
      </c>
      <c r="C1315" s="66" t="str">
        <v>다가구 매매</v>
      </c>
      <c r="D1315" s="66" t="str">
        <v>2026-06</v>
      </c>
      <c r="E1315" s="66" t="str">
        <v>비교 반영</v>
      </c>
      <c r="F1315" s="66" t="str">
        <v>최근 비교기간</v>
      </c>
      <c r="G1315" s="68">
        <v>0</v>
      </c>
      <c r="H1315" s="79">
        <v>0</v>
      </c>
    </row>
    <row r="1316">
      <c r="A1316" s="72">
        <v>7</v>
      </c>
      <c r="B1316" s="72" t="str">
        <v>오남읍 오남리</v>
      </c>
      <c r="C1316" s="72" t="str">
        <v>다가구 매매</v>
      </c>
      <c r="D1316" s="72" t="str">
        <v>2026-07</v>
      </c>
      <c r="E1316" s="72" t="str">
        <v>집계 중</v>
      </c>
      <c r="F1316" s="72" t="str">
        <v>집계 중 월</v>
      </c>
      <c r="G1316" s="74">
        <v>1</v>
      </c>
      <c r="H1316" s="85">
        <v>0.00819672131147541</v>
      </c>
    </row>
    <row r="1317">
      <c r="A1317" s="68">
        <v>7</v>
      </c>
      <c r="B1317" s="66" t="str">
        <v>오남읍 오남리</v>
      </c>
      <c r="C1317" s="66" t="str">
        <v>공장창고</v>
      </c>
      <c r="D1317" s="66" t="str">
        <v>2025-08</v>
      </c>
      <c r="E1317" s="66" t="str">
        <v>비교 반영</v>
      </c>
      <c r="F1317" s="66" t="str">
        <v>그 외 비교 반영월</v>
      </c>
      <c r="G1317" s="68">
        <v>1</v>
      </c>
      <c r="H1317" s="79">
        <v>0.006944444444444444</v>
      </c>
    </row>
    <row r="1318">
      <c r="A1318" s="68">
        <v>7</v>
      </c>
      <c r="B1318" s="66" t="str">
        <v>오남읍 오남리</v>
      </c>
      <c r="C1318" s="66" t="str">
        <v>공장창고</v>
      </c>
      <c r="D1318" s="66" t="str">
        <v>2025-09</v>
      </c>
      <c r="E1318" s="66" t="str">
        <v>비교 반영</v>
      </c>
      <c r="F1318" s="66" t="str">
        <v>그 외 비교 반영월</v>
      </c>
      <c r="G1318" s="68">
        <v>0</v>
      </c>
      <c r="H1318" s="79">
        <v>0</v>
      </c>
    </row>
    <row r="1319">
      <c r="A1319" s="68">
        <v>7</v>
      </c>
      <c r="B1319" s="66" t="str">
        <v>오남읍 오남리</v>
      </c>
      <c r="C1319" s="66" t="str">
        <v>공장창고</v>
      </c>
      <c r="D1319" s="66" t="str">
        <v>2025-10</v>
      </c>
      <c r="E1319" s="66" t="str">
        <v>비교 반영</v>
      </c>
      <c r="F1319" s="66" t="str">
        <v>그 외 비교 반영월</v>
      </c>
      <c r="G1319" s="68">
        <v>0</v>
      </c>
      <c r="H1319" s="79">
        <v>0</v>
      </c>
    </row>
    <row r="1320">
      <c r="A1320" s="68">
        <v>7</v>
      </c>
      <c r="B1320" s="66" t="str">
        <v>오남읍 오남리</v>
      </c>
      <c r="C1320" s="66" t="str">
        <v>공장창고</v>
      </c>
      <c r="D1320" s="66" t="str">
        <v>2025-11</v>
      </c>
      <c r="E1320" s="66" t="str">
        <v>비교 반영</v>
      </c>
      <c r="F1320" s="66" t="str">
        <v>그 외 비교 반영월</v>
      </c>
      <c r="G1320" s="68">
        <v>0</v>
      </c>
      <c r="H1320" s="79">
        <v>0</v>
      </c>
    </row>
    <row r="1321">
      <c r="A1321" s="68">
        <v>7</v>
      </c>
      <c r="B1321" s="66" t="str">
        <v>오남읍 오남리</v>
      </c>
      <c r="C1321" s="66" t="str">
        <v>공장창고</v>
      </c>
      <c r="D1321" s="66" t="str">
        <v>2025-12</v>
      </c>
      <c r="E1321" s="66" t="str">
        <v>비교 반영</v>
      </c>
      <c r="F1321" s="66" t="str">
        <v>그 외 비교 반영월</v>
      </c>
      <c r="G1321" s="68">
        <v>0</v>
      </c>
      <c r="H1321" s="79">
        <v>0</v>
      </c>
    </row>
    <row r="1322">
      <c r="A1322" s="68">
        <v>7</v>
      </c>
      <c r="B1322" s="66" t="str">
        <v>오남읍 오남리</v>
      </c>
      <c r="C1322" s="66" t="str">
        <v>공장창고</v>
      </c>
      <c r="D1322" s="66" t="str">
        <v>2026-01</v>
      </c>
      <c r="E1322" s="66" t="str">
        <v>비교 반영</v>
      </c>
      <c r="F1322" s="66" t="str">
        <v>직전 비교기간</v>
      </c>
      <c r="G1322" s="68">
        <v>0</v>
      </c>
      <c r="H1322" s="79">
        <v>0</v>
      </c>
    </row>
    <row r="1323">
      <c r="A1323" s="68">
        <v>7</v>
      </c>
      <c r="B1323" s="66" t="str">
        <v>오남읍 오남리</v>
      </c>
      <c r="C1323" s="66" t="str">
        <v>공장창고</v>
      </c>
      <c r="D1323" s="66" t="str">
        <v>2026-02</v>
      </c>
      <c r="E1323" s="66" t="str">
        <v>비교 반영</v>
      </c>
      <c r="F1323" s="66" t="str">
        <v>직전 비교기간</v>
      </c>
      <c r="G1323" s="68">
        <v>0</v>
      </c>
      <c r="H1323" s="79">
        <v>0</v>
      </c>
    </row>
    <row r="1324">
      <c r="A1324" s="68">
        <v>7</v>
      </c>
      <c r="B1324" s="66" t="str">
        <v>오남읍 오남리</v>
      </c>
      <c r="C1324" s="66" t="str">
        <v>공장창고</v>
      </c>
      <c r="D1324" s="66" t="str">
        <v>2026-03</v>
      </c>
      <c r="E1324" s="66" t="str">
        <v>비교 반영</v>
      </c>
      <c r="F1324" s="66" t="str">
        <v>직전 비교기간</v>
      </c>
      <c r="G1324" s="68">
        <v>0</v>
      </c>
      <c r="H1324" s="79">
        <v>0</v>
      </c>
    </row>
    <row r="1325">
      <c r="A1325" s="68">
        <v>7</v>
      </c>
      <c r="B1325" s="66" t="str">
        <v>오남읍 오남리</v>
      </c>
      <c r="C1325" s="66" t="str">
        <v>공장창고</v>
      </c>
      <c r="D1325" s="66" t="str">
        <v>2026-04</v>
      </c>
      <c r="E1325" s="66" t="str">
        <v>비교 반영</v>
      </c>
      <c r="F1325" s="66" t="str">
        <v>최근 비교기간</v>
      </c>
      <c r="G1325" s="68">
        <v>0</v>
      </c>
      <c r="H1325" s="79">
        <v>0</v>
      </c>
    </row>
    <row r="1326">
      <c r="A1326" s="68">
        <v>7</v>
      </c>
      <c r="B1326" s="66" t="str">
        <v>오남읍 오남리</v>
      </c>
      <c r="C1326" s="66" t="str">
        <v>공장창고</v>
      </c>
      <c r="D1326" s="66" t="str">
        <v>2026-05</v>
      </c>
      <c r="E1326" s="66" t="str">
        <v>비교 반영</v>
      </c>
      <c r="F1326" s="66" t="str">
        <v>최근 비교기간</v>
      </c>
      <c r="G1326" s="68">
        <v>0</v>
      </c>
      <c r="H1326" s="79">
        <v>0</v>
      </c>
    </row>
    <row r="1327">
      <c r="A1327" s="68">
        <v>7</v>
      </c>
      <c r="B1327" s="66" t="str">
        <v>오남읍 오남리</v>
      </c>
      <c r="C1327" s="66" t="str">
        <v>공장창고</v>
      </c>
      <c r="D1327" s="66" t="str">
        <v>2026-06</v>
      </c>
      <c r="E1327" s="66" t="str">
        <v>비교 반영</v>
      </c>
      <c r="F1327" s="66" t="str">
        <v>최근 비교기간</v>
      </c>
      <c r="G1327" s="68">
        <v>0</v>
      </c>
      <c r="H1327" s="79">
        <v>0</v>
      </c>
    </row>
    <row r="1328">
      <c r="A1328" s="72">
        <v>7</v>
      </c>
      <c r="B1328" s="72" t="str">
        <v>오남읍 오남리</v>
      </c>
      <c r="C1328" s="72" t="str">
        <v>공장창고</v>
      </c>
      <c r="D1328" s="72" t="str">
        <v>2026-07</v>
      </c>
      <c r="E1328" s="72" t="str">
        <v>집계 중</v>
      </c>
      <c r="F1328" s="72" t="str">
        <v>집계 중 월</v>
      </c>
      <c r="G1328" s="74">
        <v>0</v>
      </c>
      <c r="H1328" s="85">
        <v>0</v>
      </c>
    </row>
    <row r="1329">
      <c r="A1329" s="68">
        <v>8</v>
      </c>
      <c r="B1329" s="66" t="str">
        <v>화도읍 묵현리</v>
      </c>
      <c r="C1329" s="66" t="str">
        <v>다세대 전월세</v>
      </c>
      <c r="D1329" s="66" t="str">
        <v>2025-08</v>
      </c>
      <c r="E1329" s="66" t="str">
        <v>비교 반영</v>
      </c>
      <c r="F1329" s="66" t="str">
        <v>그 외 비교 반영월</v>
      </c>
      <c r="G1329" s="68">
        <v>37</v>
      </c>
      <c r="H1329" s="79">
        <v>0.27205882352941174</v>
      </c>
    </row>
    <row r="1330">
      <c r="A1330" s="68">
        <v>8</v>
      </c>
      <c r="B1330" s="66" t="str">
        <v>화도읍 묵현리</v>
      </c>
      <c r="C1330" s="66" t="str">
        <v>다세대 전월세</v>
      </c>
      <c r="D1330" s="66" t="str">
        <v>2025-09</v>
      </c>
      <c r="E1330" s="66" t="str">
        <v>비교 반영</v>
      </c>
      <c r="F1330" s="66" t="str">
        <v>그 외 비교 반영월</v>
      </c>
      <c r="G1330" s="68">
        <v>54</v>
      </c>
      <c r="H1330" s="79">
        <v>0.38848920863309355</v>
      </c>
    </row>
    <row r="1331">
      <c r="A1331" s="68">
        <v>8</v>
      </c>
      <c r="B1331" s="66" t="str">
        <v>화도읍 묵현리</v>
      </c>
      <c r="C1331" s="66" t="str">
        <v>다세대 전월세</v>
      </c>
      <c r="D1331" s="66" t="str">
        <v>2025-10</v>
      </c>
      <c r="E1331" s="66" t="str">
        <v>비교 반영</v>
      </c>
      <c r="F1331" s="66" t="str">
        <v>그 외 비교 반영월</v>
      </c>
      <c r="G1331" s="68">
        <v>33</v>
      </c>
      <c r="H1331" s="79">
        <v>0.3235294117647059</v>
      </c>
    </row>
    <row r="1332">
      <c r="A1332" s="68">
        <v>8</v>
      </c>
      <c r="B1332" s="66" t="str">
        <v>화도읍 묵현리</v>
      </c>
      <c r="C1332" s="66" t="str">
        <v>다세대 전월세</v>
      </c>
      <c r="D1332" s="66" t="str">
        <v>2025-11</v>
      </c>
      <c r="E1332" s="66" t="str">
        <v>비교 반영</v>
      </c>
      <c r="F1332" s="66" t="str">
        <v>그 외 비교 반영월</v>
      </c>
      <c r="G1332" s="68">
        <v>51</v>
      </c>
      <c r="H1332" s="79">
        <v>0.38345864661654133</v>
      </c>
    </row>
    <row r="1333">
      <c r="A1333" s="68">
        <v>8</v>
      </c>
      <c r="B1333" s="66" t="str">
        <v>화도읍 묵현리</v>
      </c>
      <c r="C1333" s="66" t="str">
        <v>다세대 전월세</v>
      </c>
      <c r="D1333" s="66" t="str">
        <v>2025-12</v>
      </c>
      <c r="E1333" s="66" t="str">
        <v>비교 반영</v>
      </c>
      <c r="F1333" s="66" t="str">
        <v>그 외 비교 반영월</v>
      </c>
      <c r="G1333" s="68">
        <v>44</v>
      </c>
      <c r="H1333" s="79">
        <v>0.3283582089552239</v>
      </c>
    </row>
    <row r="1334">
      <c r="A1334" s="68">
        <v>8</v>
      </c>
      <c r="B1334" s="66" t="str">
        <v>화도읍 묵현리</v>
      </c>
      <c r="C1334" s="66" t="str">
        <v>다세대 전월세</v>
      </c>
      <c r="D1334" s="66" t="str">
        <v>2026-01</v>
      </c>
      <c r="E1334" s="66" t="str">
        <v>비교 반영</v>
      </c>
      <c r="F1334" s="66" t="str">
        <v>직전 비교기간</v>
      </c>
      <c r="G1334" s="68">
        <v>28</v>
      </c>
      <c r="H1334" s="79">
        <v>0.23931623931623933</v>
      </c>
    </row>
    <row r="1335">
      <c r="A1335" s="68">
        <v>8</v>
      </c>
      <c r="B1335" s="66" t="str">
        <v>화도읍 묵현리</v>
      </c>
      <c r="C1335" s="66" t="str">
        <v>다세대 전월세</v>
      </c>
      <c r="D1335" s="66" t="str">
        <v>2026-02</v>
      </c>
      <c r="E1335" s="66" t="str">
        <v>비교 반영</v>
      </c>
      <c r="F1335" s="66" t="str">
        <v>직전 비교기간</v>
      </c>
      <c r="G1335" s="68">
        <v>48</v>
      </c>
      <c r="H1335" s="79">
        <v>0.40336134453781514</v>
      </c>
    </row>
    <row r="1336">
      <c r="A1336" s="68">
        <v>8</v>
      </c>
      <c r="B1336" s="66" t="str">
        <v>화도읍 묵현리</v>
      </c>
      <c r="C1336" s="66" t="str">
        <v>다세대 전월세</v>
      </c>
      <c r="D1336" s="66" t="str">
        <v>2026-03</v>
      </c>
      <c r="E1336" s="66" t="str">
        <v>비교 반영</v>
      </c>
      <c r="F1336" s="66" t="str">
        <v>직전 비교기간</v>
      </c>
      <c r="G1336" s="68">
        <v>52</v>
      </c>
      <c r="H1336" s="79">
        <v>0.31137724550898205</v>
      </c>
    </row>
    <row r="1337">
      <c r="A1337" s="68">
        <v>8</v>
      </c>
      <c r="B1337" s="66" t="str">
        <v>화도읍 묵현리</v>
      </c>
      <c r="C1337" s="66" t="str">
        <v>다세대 전월세</v>
      </c>
      <c r="D1337" s="66" t="str">
        <v>2026-04</v>
      </c>
      <c r="E1337" s="66" t="str">
        <v>비교 반영</v>
      </c>
      <c r="F1337" s="66" t="str">
        <v>최근 비교기간</v>
      </c>
      <c r="G1337" s="68">
        <v>57</v>
      </c>
      <c r="H1337" s="79">
        <v>0.37254901960784315</v>
      </c>
    </row>
    <row r="1338">
      <c r="A1338" s="68">
        <v>8</v>
      </c>
      <c r="B1338" s="66" t="str">
        <v>화도읍 묵현리</v>
      </c>
      <c r="C1338" s="66" t="str">
        <v>다세대 전월세</v>
      </c>
      <c r="D1338" s="66" t="str">
        <v>2026-05</v>
      </c>
      <c r="E1338" s="66" t="str">
        <v>비교 반영</v>
      </c>
      <c r="F1338" s="66" t="str">
        <v>최근 비교기간</v>
      </c>
      <c r="G1338" s="68">
        <v>56</v>
      </c>
      <c r="H1338" s="79">
        <v>0.4307692307692308</v>
      </c>
    </row>
    <row r="1339">
      <c r="A1339" s="68">
        <v>8</v>
      </c>
      <c r="B1339" s="66" t="str">
        <v>화도읍 묵현리</v>
      </c>
      <c r="C1339" s="66" t="str">
        <v>다세대 전월세</v>
      </c>
      <c r="D1339" s="66" t="str">
        <v>2026-06</v>
      </c>
      <c r="E1339" s="66" t="str">
        <v>비교 반영</v>
      </c>
      <c r="F1339" s="66" t="str">
        <v>최근 비교기간</v>
      </c>
      <c r="G1339" s="68">
        <v>51</v>
      </c>
      <c r="H1339" s="79">
        <v>0.375</v>
      </c>
    </row>
    <row r="1340">
      <c r="A1340" s="72">
        <v>8</v>
      </c>
      <c r="B1340" s="72" t="str">
        <v>화도읍 묵현리</v>
      </c>
      <c r="C1340" s="72" t="str">
        <v>다세대 전월세</v>
      </c>
      <c r="D1340" s="72" t="str">
        <v>2026-07</v>
      </c>
      <c r="E1340" s="72" t="str">
        <v>집계 중</v>
      </c>
      <c r="F1340" s="72" t="str">
        <v>집계 중 월</v>
      </c>
      <c r="G1340" s="74">
        <v>41</v>
      </c>
      <c r="H1340" s="85">
        <v>0.33884297520661155</v>
      </c>
    </row>
    <row r="1341">
      <c r="A1341" s="68">
        <v>8</v>
      </c>
      <c r="B1341" s="66" t="str">
        <v>화도읍 묵현리</v>
      </c>
      <c r="C1341" s="66" t="str">
        <v>다세대 매매</v>
      </c>
      <c r="D1341" s="66" t="str">
        <v>2025-08</v>
      </c>
      <c r="E1341" s="66" t="str">
        <v>비교 반영</v>
      </c>
      <c r="F1341" s="66" t="str">
        <v>그 외 비교 반영월</v>
      </c>
      <c r="G1341" s="68">
        <v>17</v>
      </c>
      <c r="H1341" s="79">
        <v>0.125</v>
      </c>
    </row>
    <row r="1342">
      <c r="A1342" s="68">
        <v>8</v>
      </c>
      <c r="B1342" s="66" t="str">
        <v>화도읍 묵현리</v>
      </c>
      <c r="C1342" s="66" t="str">
        <v>다세대 매매</v>
      </c>
      <c r="D1342" s="66" t="str">
        <v>2025-09</v>
      </c>
      <c r="E1342" s="66" t="str">
        <v>비교 반영</v>
      </c>
      <c r="F1342" s="66" t="str">
        <v>그 외 비교 반영월</v>
      </c>
      <c r="G1342" s="68">
        <v>25</v>
      </c>
      <c r="H1342" s="79">
        <v>0.17985611510791366</v>
      </c>
    </row>
    <row r="1343">
      <c r="A1343" s="68">
        <v>8</v>
      </c>
      <c r="B1343" s="66" t="str">
        <v>화도읍 묵현리</v>
      </c>
      <c r="C1343" s="66" t="str">
        <v>다세대 매매</v>
      </c>
      <c r="D1343" s="66" t="str">
        <v>2025-10</v>
      </c>
      <c r="E1343" s="66" t="str">
        <v>비교 반영</v>
      </c>
      <c r="F1343" s="66" t="str">
        <v>그 외 비교 반영월</v>
      </c>
      <c r="G1343" s="68">
        <v>13</v>
      </c>
      <c r="H1343" s="79">
        <v>0.12745098039215685</v>
      </c>
    </row>
    <row r="1344">
      <c r="A1344" s="68">
        <v>8</v>
      </c>
      <c r="B1344" s="66" t="str">
        <v>화도읍 묵현리</v>
      </c>
      <c r="C1344" s="66" t="str">
        <v>다세대 매매</v>
      </c>
      <c r="D1344" s="66" t="str">
        <v>2025-11</v>
      </c>
      <c r="E1344" s="66" t="str">
        <v>비교 반영</v>
      </c>
      <c r="F1344" s="66" t="str">
        <v>그 외 비교 반영월</v>
      </c>
      <c r="G1344" s="68">
        <v>20</v>
      </c>
      <c r="H1344" s="79">
        <v>0.15037593984962405</v>
      </c>
    </row>
    <row r="1345">
      <c r="A1345" s="68">
        <v>8</v>
      </c>
      <c r="B1345" s="66" t="str">
        <v>화도읍 묵현리</v>
      </c>
      <c r="C1345" s="66" t="str">
        <v>다세대 매매</v>
      </c>
      <c r="D1345" s="66" t="str">
        <v>2025-12</v>
      </c>
      <c r="E1345" s="66" t="str">
        <v>비교 반영</v>
      </c>
      <c r="F1345" s="66" t="str">
        <v>그 외 비교 반영월</v>
      </c>
      <c r="G1345" s="68">
        <v>19</v>
      </c>
      <c r="H1345" s="79">
        <v>0.1417910447761194</v>
      </c>
    </row>
    <row r="1346">
      <c r="A1346" s="68">
        <v>8</v>
      </c>
      <c r="B1346" s="66" t="str">
        <v>화도읍 묵현리</v>
      </c>
      <c r="C1346" s="66" t="str">
        <v>다세대 매매</v>
      </c>
      <c r="D1346" s="66" t="str">
        <v>2026-01</v>
      </c>
      <c r="E1346" s="66" t="str">
        <v>비교 반영</v>
      </c>
      <c r="F1346" s="66" t="str">
        <v>직전 비교기간</v>
      </c>
      <c r="G1346" s="68">
        <v>16</v>
      </c>
      <c r="H1346" s="79">
        <v>0.13675213675213677</v>
      </c>
    </row>
    <row r="1347">
      <c r="A1347" s="68">
        <v>8</v>
      </c>
      <c r="B1347" s="66" t="str">
        <v>화도읍 묵현리</v>
      </c>
      <c r="C1347" s="66" t="str">
        <v>다세대 매매</v>
      </c>
      <c r="D1347" s="66" t="str">
        <v>2026-02</v>
      </c>
      <c r="E1347" s="66" t="str">
        <v>비교 반영</v>
      </c>
      <c r="F1347" s="66" t="str">
        <v>직전 비교기간</v>
      </c>
      <c r="G1347" s="68">
        <v>22</v>
      </c>
      <c r="H1347" s="79">
        <v>0.18487394957983194</v>
      </c>
    </row>
    <row r="1348">
      <c r="A1348" s="68">
        <v>8</v>
      </c>
      <c r="B1348" s="66" t="str">
        <v>화도읍 묵현리</v>
      </c>
      <c r="C1348" s="66" t="str">
        <v>다세대 매매</v>
      </c>
      <c r="D1348" s="66" t="str">
        <v>2026-03</v>
      </c>
      <c r="E1348" s="66" t="str">
        <v>비교 반영</v>
      </c>
      <c r="F1348" s="66" t="str">
        <v>직전 비교기간</v>
      </c>
      <c r="G1348" s="68">
        <v>39</v>
      </c>
      <c r="H1348" s="79">
        <v>0.23353293413173654</v>
      </c>
    </row>
    <row r="1349">
      <c r="A1349" s="68">
        <v>8</v>
      </c>
      <c r="B1349" s="66" t="str">
        <v>화도읍 묵현리</v>
      </c>
      <c r="C1349" s="66" t="str">
        <v>다세대 매매</v>
      </c>
      <c r="D1349" s="66" t="str">
        <v>2026-04</v>
      </c>
      <c r="E1349" s="66" t="str">
        <v>비교 반영</v>
      </c>
      <c r="F1349" s="66" t="str">
        <v>최근 비교기간</v>
      </c>
      <c r="G1349" s="68">
        <v>41</v>
      </c>
      <c r="H1349" s="79">
        <v>0.2679738562091503</v>
      </c>
    </row>
    <row r="1350">
      <c r="A1350" s="68">
        <v>8</v>
      </c>
      <c r="B1350" s="66" t="str">
        <v>화도읍 묵현리</v>
      </c>
      <c r="C1350" s="66" t="str">
        <v>다세대 매매</v>
      </c>
      <c r="D1350" s="66" t="str">
        <v>2026-05</v>
      </c>
      <c r="E1350" s="66" t="str">
        <v>비교 반영</v>
      </c>
      <c r="F1350" s="66" t="str">
        <v>최근 비교기간</v>
      </c>
      <c r="G1350" s="68">
        <v>24</v>
      </c>
      <c r="H1350" s="79">
        <v>0.18461538461538463</v>
      </c>
    </row>
    <row r="1351">
      <c r="A1351" s="68">
        <v>8</v>
      </c>
      <c r="B1351" s="66" t="str">
        <v>화도읍 묵현리</v>
      </c>
      <c r="C1351" s="66" t="str">
        <v>다세대 매매</v>
      </c>
      <c r="D1351" s="66" t="str">
        <v>2026-06</v>
      </c>
      <c r="E1351" s="66" t="str">
        <v>비교 반영</v>
      </c>
      <c r="F1351" s="66" t="str">
        <v>최근 비교기간</v>
      </c>
      <c r="G1351" s="68">
        <v>23</v>
      </c>
      <c r="H1351" s="79">
        <v>0.16911764705882354</v>
      </c>
    </row>
    <row r="1352">
      <c r="A1352" s="72">
        <v>8</v>
      </c>
      <c r="B1352" s="72" t="str">
        <v>화도읍 묵현리</v>
      </c>
      <c r="C1352" s="72" t="str">
        <v>다세대 매매</v>
      </c>
      <c r="D1352" s="72" t="str">
        <v>2026-07</v>
      </c>
      <c r="E1352" s="72" t="str">
        <v>집계 중</v>
      </c>
      <c r="F1352" s="72" t="str">
        <v>집계 중 월</v>
      </c>
      <c r="G1352" s="74">
        <v>12</v>
      </c>
      <c r="H1352" s="85">
        <v>0.09917355371900827</v>
      </c>
    </row>
    <row r="1353">
      <c r="A1353" s="68">
        <v>8</v>
      </c>
      <c r="B1353" s="66" t="str">
        <v>화도읍 묵현리</v>
      </c>
      <c r="C1353" s="66" t="str">
        <v>아파트 전월세</v>
      </c>
      <c r="D1353" s="66" t="str">
        <v>2025-08</v>
      </c>
      <c r="E1353" s="66" t="str">
        <v>비교 반영</v>
      </c>
      <c r="F1353" s="66" t="str">
        <v>그 외 비교 반영월</v>
      </c>
      <c r="G1353" s="68">
        <v>36</v>
      </c>
      <c r="H1353" s="79">
        <v>0.2647058823529412</v>
      </c>
    </row>
    <row r="1354">
      <c r="A1354" s="68">
        <v>8</v>
      </c>
      <c r="B1354" s="66" t="str">
        <v>화도읍 묵현리</v>
      </c>
      <c r="C1354" s="66" t="str">
        <v>아파트 전월세</v>
      </c>
      <c r="D1354" s="66" t="str">
        <v>2025-09</v>
      </c>
      <c r="E1354" s="66" t="str">
        <v>비교 반영</v>
      </c>
      <c r="F1354" s="66" t="str">
        <v>그 외 비교 반영월</v>
      </c>
      <c r="G1354" s="68">
        <v>27</v>
      </c>
      <c r="H1354" s="79">
        <v>0.19424460431654678</v>
      </c>
    </row>
    <row r="1355">
      <c r="A1355" s="68">
        <v>8</v>
      </c>
      <c r="B1355" s="66" t="str">
        <v>화도읍 묵현리</v>
      </c>
      <c r="C1355" s="66" t="str">
        <v>아파트 전월세</v>
      </c>
      <c r="D1355" s="66" t="str">
        <v>2025-10</v>
      </c>
      <c r="E1355" s="66" t="str">
        <v>비교 반영</v>
      </c>
      <c r="F1355" s="66" t="str">
        <v>그 외 비교 반영월</v>
      </c>
      <c r="G1355" s="68">
        <v>25</v>
      </c>
      <c r="H1355" s="79">
        <v>0.24509803921568626</v>
      </c>
    </row>
    <row r="1356">
      <c r="A1356" s="68">
        <v>8</v>
      </c>
      <c r="B1356" s="66" t="str">
        <v>화도읍 묵현리</v>
      </c>
      <c r="C1356" s="66" t="str">
        <v>아파트 전월세</v>
      </c>
      <c r="D1356" s="66" t="str">
        <v>2025-11</v>
      </c>
      <c r="E1356" s="66" t="str">
        <v>비교 반영</v>
      </c>
      <c r="F1356" s="66" t="str">
        <v>그 외 비교 반영월</v>
      </c>
      <c r="G1356" s="68">
        <v>36</v>
      </c>
      <c r="H1356" s="79">
        <v>0.2706766917293233</v>
      </c>
    </row>
    <row r="1357">
      <c r="A1357" s="68">
        <v>8</v>
      </c>
      <c r="B1357" s="66" t="str">
        <v>화도읍 묵현리</v>
      </c>
      <c r="C1357" s="66" t="str">
        <v>아파트 전월세</v>
      </c>
      <c r="D1357" s="66" t="str">
        <v>2025-12</v>
      </c>
      <c r="E1357" s="66" t="str">
        <v>비교 반영</v>
      </c>
      <c r="F1357" s="66" t="str">
        <v>그 외 비교 반영월</v>
      </c>
      <c r="G1357" s="68">
        <v>15</v>
      </c>
      <c r="H1357" s="79">
        <v>0.11194029850746269</v>
      </c>
    </row>
    <row r="1358">
      <c r="A1358" s="68">
        <v>8</v>
      </c>
      <c r="B1358" s="66" t="str">
        <v>화도읍 묵현리</v>
      </c>
      <c r="C1358" s="66" t="str">
        <v>아파트 전월세</v>
      </c>
      <c r="D1358" s="66" t="str">
        <v>2026-01</v>
      </c>
      <c r="E1358" s="66" t="str">
        <v>비교 반영</v>
      </c>
      <c r="F1358" s="66" t="str">
        <v>직전 비교기간</v>
      </c>
      <c r="G1358" s="68">
        <v>41</v>
      </c>
      <c r="H1358" s="79">
        <v>0.3504273504273504</v>
      </c>
    </row>
    <row r="1359">
      <c r="A1359" s="68">
        <v>8</v>
      </c>
      <c r="B1359" s="66" t="str">
        <v>화도읍 묵현리</v>
      </c>
      <c r="C1359" s="66" t="str">
        <v>아파트 전월세</v>
      </c>
      <c r="D1359" s="66" t="str">
        <v>2026-02</v>
      </c>
      <c r="E1359" s="66" t="str">
        <v>비교 반영</v>
      </c>
      <c r="F1359" s="66" t="str">
        <v>직전 비교기간</v>
      </c>
      <c r="G1359" s="68">
        <v>18</v>
      </c>
      <c r="H1359" s="79">
        <v>0.15126050420168066</v>
      </c>
    </row>
    <row r="1360">
      <c r="A1360" s="68">
        <v>8</v>
      </c>
      <c r="B1360" s="66" t="str">
        <v>화도읍 묵현리</v>
      </c>
      <c r="C1360" s="66" t="str">
        <v>아파트 전월세</v>
      </c>
      <c r="D1360" s="66" t="str">
        <v>2026-03</v>
      </c>
      <c r="E1360" s="66" t="str">
        <v>비교 반영</v>
      </c>
      <c r="F1360" s="66" t="str">
        <v>직전 비교기간</v>
      </c>
      <c r="G1360" s="68">
        <v>32</v>
      </c>
      <c r="H1360" s="79">
        <v>0.19161676646706588</v>
      </c>
    </row>
    <row r="1361">
      <c r="A1361" s="68">
        <v>8</v>
      </c>
      <c r="B1361" s="66" t="str">
        <v>화도읍 묵현리</v>
      </c>
      <c r="C1361" s="66" t="str">
        <v>아파트 전월세</v>
      </c>
      <c r="D1361" s="66" t="str">
        <v>2026-04</v>
      </c>
      <c r="E1361" s="66" t="str">
        <v>비교 반영</v>
      </c>
      <c r="F1361" s="66" t="str">
        <v>최근 비교기간</v>
      </c>
      <c r="G1361" s="68">
        <v>30</v>
      </c>
      <c r="H1361" s="79">
        <v>0.19607843137254902</v>
      </c>
    </row>
    <row r="1362">
      <c r="A1362" s="68">
        <v>8</v>
      </c>
      <c r="B1362" s="66" t="str">
        <v>화도읍 묵현리</v>
      </c>
      <c r="C1362" s="66" t="str">
        <v>아파트 전월세</v>
      </c>
      <c r="D1362" s="66" t="str">
        <v>2026-05</v>
      </c>
      <c r="E1362" s="66" t="str">
        <v>비교 반영</v>
      </c>
      <c r="F1362" s="66" t="str">
        <v>최근 비교기간</v>
      </c>
      <c r="G1362" s="68">
        <v>21</v>
      </c>
      <c r="H1362" s="79">
        <v>0.16153846153846155</v>
      </c>
    </row>
    <row r="1363">
      <c r="A1363" s="68">
        <v>8</v>
      </c>
      <c r="B1363" s="66" t="str">
        <v>화도읍 묵현리</v>
      </c>
      <c r="C1363" s="66" t="str">
        <v>아파트 전월세</v>
      </c>
      <c r="D1363" s="66" t="str">
        <v>2026-06</v>
      </c>
      <c r="E1363" s="66" t="str">
        <v>비교 반영</v>
      </c>
      <c r="F1363" s="66" t="str">
        <v>최근 비교기간</v>
      </c>
      <c r="G1363" s="68">
        <v>24</v>
      </c>
      <c r="H1363" s="79">
        <v>0.17647058823529413</v>
      </c>
    </row>
    <row r="1364">
      <c r="A1364" s="72">
        <v>8</v>
      </c>
      <c r="B1364" s="72" t="str">
        <v>화도읍 묵현리</v>
      </c>
      <c r="C1364" s="72" t="str">
        <v>아파트 전월세</v>
      </c>
      <c r="D1364" s="72" t="str">
        <v>2026-07</v>
      </c>
      <c r="E1364" s="72" t="str">
        <v>집계 중</v>
      </c>
      <c r="F1364" s="72" t="str">
        <v>집계 중 월</v>
      </c>
      <c r="G1364" s="74">
        <v>27</v>
      </c>
      <c r="H1364" s="85">
        <v>0.2231404958677686</v>
      </c>
    </row>
    <row r="1365">
      <c r="A1365" s="68">
        <v>8</v>
      </c>
      <c r="B1365" s="66" t="str">
        <v>화도읍 묵현리</v>
      </c>
      <c r="C1365" s="66" t="str">
        <v>아파트 매매</v>
      </c>
      <c r="D1365" s="66" t="str">
        <v>2025-08</v>
      </c>
      <c r="E1365" s="66" t="str">
        <v>비교 반영</v>
      </c>
      <c r="F1365" s="66" t="str">
        <v>그 외 비교 반영월</v>
      </c>
      <c r="G1365" s="68">
        <v>18</v>
      </c>
      <c r="H1365" s="79">
        <v>0.1323529411764706</v>
      </c>
    </row>
    <row r="1366">
      <c r="A1366" s="68">
        <v>8</v>
      </c>
      <c r="B1366" s="66" t="str">
        <v>화도읍 묵현리</v>
      </c>
      <c r="C1366" s="66" t="str">
        <v>아파트 매매</v>
      </c>
      <c r="D1366" s="66" t="str">
        <v>2025-09</v>
      </c>
      <c r="E1366" s="66" t="str">
        <v>비교 반영</v>
      </c>
      <c r="F1366" s="66" t="str">
        <v>그 외 비교 반영월</v>
      </c>
      <c r="G1366" s="68">
        <v>14</v>
      </c>
      <c r="H1366" s="79">
        <v>0.10071942446043165</v>
      </c>
    </row>
    <row r="1367">
      <c r="A1367" s="68">
        <v>8</v>
      </c>
      <c r="B1367" s="66" t="str">
        <v>화도읍 묵현리</v>
      </c>
      <c r="C1367" s="66" t="str">
        <v>아파트 매매</v>
      </c>
      <c r="D1367" s="66" t="str">
        <v>2025-10</v>
      </c>
      <c r="E1367" s="66" t="str">
        <v>비교 반영</v>
      </c>
      <c r="F1367" s="66" t="str">
        <v>그 외 비교 반영월</v>
      </c>
      <c r="G1367" s="68">
        <v>19</v>
      </c>
      <c r="H1367" s="79">
        <v>0.18627450980392157</v>
      </c>
    </row>
    <row r="1368">
      <c r="A1368" s="68">
        <v>8</v>
      </c>
      <c r="B1368" s="66" t="str">
        <v>화도읍 묵현리</v>
      </c>
      <c r="C1368" s="66" t="str">
        <v>아파트 매매</v>
      </c>
      <c r="D1368" s="66" t="str">
        <v>2025-11</v>
      </c>
      <c r="E1368" s="66" t="str">
        <v>비교 반영</v>
      </c>
      <c r="F1368" s="66" t="str">
        <v>그 외 비교 반영월</v>
      </c>
      <c r="G1368" s="68">
        <v>14</v>
      </c>
      <c r="H1368" s="79">
        <v>0.10526315789473684</v>
      </c>
    </row>
    <row r="1369">
      <c r="A1369" s="68">
        <v>8</v>
      </c>
      <c r="B1369" s="66" t="str">
        <v>화도읍 묵현리</v>
      </c>
      <c r="C1369" s="66" t="str">
        <v>아파트 매매</v>
      </c>
      <c r="D1369" s="66" t="str">
        <v>2025-12</v>
      </c>
      <c r="E1369" s="66" t="str">
        <v>비교 반영</v>
      </c>
      <c r="F1369" s="66" t="str">
        <v>그 외 비교 반영월</v>
      </c>
      <c r="G1369" s="68">
        <v>20</v>
      </c>
      <c r="H1369" s="79">
        <v>0.14925373134328357</v>
      </c>
    </row>
    <row r="1370">
      <c r="A1370" s="68">
        <v>8</v>
      </c>
      <c r="B1370" s="66" t="str">
        <v>화도읍 묵현리</v>
      </c>
      <c r="C1370" s="66" t="str">
        <v>아파트 매매</v>
      </c>
      <c r="D1370" s="66" t="str">
        <v>2026-01</v>
      </c>
      <c r="E1370" s="66" t="str">
        <v>비교 반영</v>
      </c>
      <c r="F1370" s="66" t="str">
        <v>직전 비교기간</v>
      </c>
      <c r="G1370" s="68">
        <v>22</v>
      </c>
      <c r="H1370" s="79">
        <v>0.18803418803418803</v>
      </c>
    </row>
    <row r="1371">
      <c r="A1371" s="68">
        <v>8</v>
      </c>
      <c r="B1371" s="66" t="str">
        <v>화도읍 묵현리</v>
      </c>
      <c r="C1371" s="66" t="str">
        <v>아파트 매매</v>
      </c>
      <c r="D1371" s="66" t="str">
        <v>2026-02</v>
      </c>
      <c r="E1371" s="66" t="str">
        <v>비교 반영</v>
      </c>
      <c r="F1371" s="66" t="str">
        <v>직전 비교기간</v>
      </c>
      <c r="G1371" s="68">
        <v>22</v>
      </c>
      <c r="H1371" s="79">
        <v>0.18487394957983194</v>
      </c>
    </row>
    <row r="1372">
      <c r="A1372" s="68">
        <v>8</v>
      </c>
      <c r="B1372" s="66" t="str">
        <v>화도읍 묵현리</v>
      </c>
      <c r="C1372" s="66" t="str">
        <v>아파트 매매</v>
      </c>
      <c r="D1372" s="66" t="str">
        <v>2026-03</v>
      </c>
      <c r="E1372" s="66" t="str">
        <v>비교 반영</v>
      </c>
      <c r="F1372" s="66" t="str">
        <v>직전 비교기간</v>
      </c>
      <c r="G1372" s="68">
        <v>37</v>
      </c>
      <c r="H1372" s="79">
        <v>0.2215568862275449</v>
      </c>
    </row>
    <row r="1373">
      <c r="A1373" s="68">
        <v>8</v>
      </c>
      <c r="B1373" s="66" t="str">
        <v>화도읍 묵현리</v>
      </c>
      <c r="C1373" s="66" t="str">
        <v>아파트 매매</v>
      </c>
      <c r="D1373" s="66" t="str">
        <v>2026-04</v>
      </c>
      <c r="E1373" s="66" t="str">
        <v>비교 반영</v>
      </c>
      <c r="F1373" s="66" t="str">
        <v>최근 비교기간</v>
      </c>
      <c r="G1373" s="68">
        <v>13</v>
      </c>
      <c r="H1373" s="79">
        <v>0.08496732026143791</v>
      </c>
    </row>
    <row r="1374">
      <c r="A1374" s="68">
        <v>8</v>
      </c>
      <c r="B1374" s="66" t="str">
        <v>화도읍 묵현리</v>
      </c>
      <c r="C1374" s="66" t="str">
        <v>아파트 매매</v>
      </c>
      <c r="D1374" s="66" t="str">
        <v>2026-05</v>
      </c>
      <c r="E1374" s="66" t="str">
        <v>비교 반영</v>
      </c>
      <c r="F1374" s="66" t="str">
        <v>최근 비교기간</v>
      </c>
      <c r="G1374" s="68">
        <v>17</v>
      </c>
      <c r="H1374" s="79">
        <v>0.13076923076923078</v>
      </c>
    </row>
    <row r="1375">
      <c r="A1375" s="68">
        <v>8</v>
      </c>
      <c r="B1375" s="66" t="str">
        <v>화도읍 묵현리</v>
      </c>
      <c r="C1375" s="66" t="str">
        <v>아파트 매매</v>
      </c>
      <c r="D1375" s="66" t="str">
        <v>2026-06</v>
      </c>
      <c r="E1375" s="66" t="str">
        <v>비교 반영</v>
      </c>
      <c r="F1375" s="66" t="str">
        <v>최근 비교기간</v>
      </c>
      <c r="G1375" s="68">
        <v>26</v>
      </c>
      <c r="H1375" s="79">
        <v>0.19117647058823528</v>
      </c>
    </row>
    <row r="1376">
      <c r="A1376" s="72">
        <v>8</v>
      </c>
      <c r="B1376" s="72" t="str">
        <v>화도읍 묵현리</v>
      </c>
      <c r="C1376" s="72" t="str">
        <v>아파트 매매</v>
      </c>
      <c r="D1376" s="72" t="str">
        <v>2026-07</v>
      </c>
      <c r="E1376" s="72" t="str">
        <v>집계 중</v>
      </c>
      <c r="F1376" s="72" t="str">
        <v>집계 중 월</v>
      </c>
      <c r="G1376" s="74">
        <v>31</v>
      </c>
      <c r="H1376" s="85">
        <v>0.256198347107438</v>
      </c>
    </row>
    <row r="1377">
      <c r="A1377" s="68">
        <v>8</v>
      </c>
      <c r="B1377" s="66" t="str">
        <v>화도읍 묵현리</v>
      </c>
      <c r="C1377" s="66" t="str">
        <v>다가구 전월세</v>
      </c>
      <c r="D1377" s="66" t="str">
        <v>2025-08</v>
      </c>
      <c r="E1377" s="66" t="str">
        <v>비교 반영</v>
      </c>
      <c r="F1377" s="66" t="str">
        <v>그 외 비교 반영월</v>
      </c>
      <c r="G1377" s="68">
        <v>8</v>
      </c>
      <c r="H1377" s="79">
        <v>0.058823529411764705</v>
      </c>
    </row>
    <row r="1378">
      <c r="A1378" s="68">
        <v>8</v>
      </c>
      <c r="B1378" s="66" t="str">
        <v>화도읍 묵현리</v>
      </c>
      <c r="C1378" s="66" t="str">
        <v>다가구 전월세</v>
      </c>
      <c r="D1378" s="66" t="str">
        <v>2025-09</v>
      </c>
      <c r="E1378" s="66" t="str">
        <v>비교 반영</v>
      </c>
      <c r="F1378" s="66" t="str">
        <v>그 외 비교 반영월</v>
      </c>
      <c r="G1378" s="68">
        <v>11</v>
      </c>
      <c r="H1378" s="79">
        <v>0.07913669064748201</v>
      </c>
    </row>
    <row r="1379">
      <c r="A1379" s="68">
        <v>8</v>
      </c>
      <c r="B1379" s="66" t="str">
        <v>화도읍 묵현리</v>
      </c>
      <c r="C1379" s="66" t="str">
        <v>다가구 전월세</v>
      </c>
      <c r="D1379" s="66" t="str">
        <v>2025-10</v>
      </c>
      <c r="E1379" s="66" t="str">
        <v>비교 반영</v>
      </c>
      <c r="F1379" s="66" t="str">
        <v>그 외 비교 반영월</v>
      </c>
      <c r="G1379" s="68">
        <v>8</v>
      </c>
      <c r="H1379" s="79">
        <v>0.0784313725490196</v>
      </c>
    </row>
    <row r="1380">
      <c r="A1380" s="68">
        <v>8</v>
      </c>
      <c r="B1380" s="66" t="str">
        <v>화도읍 묵현리</v>
      </c>
      <c r="C1380" s="66" t="str">
        <v>다가구 전월세</v>
      </c>
      <c r="D1380" s="66" t="str">
        <v>2025-11</v>
      </c>
      <c r="E1380" s="66" t="str">
        <v>비교 반영</v>
      </c>
      <c r="F1380" s="66" t="str">
        <v>그 외 비교 반영월</v>
      </c>
      <c r="G1380" s="68">
        <v>8</v>
      </c>
      <c r="H1380" s="79">
        <v>0.06015037593984962</v>
      </c>
    </row>
    <row r="1381">
      <c r="A1381" s="68">
        <v>8</v>
      </c>
      <c r="B1381" s="66" t="str">
        <v>화도읍 묵현리</v>
      </c>
      <c r="C1381" s="66" t="str">
        <v>다가구 전월세</v>
      </c>
      <c r="D1381" s="66" t="str">
        <v>2025-12</v>
      </c>
      <c r="E1381" s="66" t="str">
        <v>비교 반영</v>
      </c>
      <c r="F1381" s="66" t="str">
        <v>그 외 비교 반영월</v>
      </c>
      <c r="G1381" s="68">
        <v>3</v>
      </c>
      <c r="H1381" s="79">
        <v>0.022388059701492536</v>
      </c>
    </row>
    <row r="1382">
      <c r="A1382" s="68">
        <v>8</v>
      </c>
      <c r="B1382" s="66" t="str">
        <v>화도읍 묵현리</v>
      </c>
      <c r="C1382" s="66" t="str">
        <v>다가구 전월세</v>
      </c>
      <c r="D1382" s="66" t="str">
        <v>2026-01</v>
      </c>
      <c r="E1382" s="66" t="str">
        <v>비교 반영</v>
      </c>
      <c r="F1382" s="66" t="str">
        <v>직전 비교기간</v>
      </c>
      <c r="G1382" s="68">
        <v>9</v>
      </c>
      <c r="H1382" s="79">
        <v>0.07692307692307693</v>
      </c>
    </row>
    <row r="1383">
      <c r="A1383" s="68">
        <v>8</v>
      </c>
      <c r="B1383" s="66" t="str">
        <v>화도읍 묵현리</v>
      </c>
      <c r="C1383" s="66" t="str">
        <v>다가구 전월세</v>
      </c>
      <c r="D1383" s="66" t="str">
        <v>2026-02</v>
      </c>
      <c r="E1383" s="66" t="str">
        <v>비교 반영</v>
      </c>
      <c r="F1383" s="66" t="str">
        <v>직전 비교기간</v>
      </c>
      <c r="G1383" s="68">
        <v>7</v>
      </c>
      <c r="H1383" s="79">
        <v>0.058823529411764705</v>
      </c>
    </row>
    <row r="1384">
      <c r="A1384" s="68">
        <v>8</v>
      </c>
      <c r="B1384" s="66" t="str">
        <v>화도읍 묵현리</v>
      </c>
      <c r="C1384" s="66" t="str">
        <v>다가구 전월세</v>
      </c>
      <c r="D1384" s="66" t="str">
        <v>2026-03</v>
      </c>
      <c r="E1384" s="66" t="str">
        <v>비교 반영</v>
      </c>
      <c r="F1384" s="66" t="str">
        <v>직전 비교기간</v>
      </c>
      <c r="G1384" s="68">
        <v>5</v>
      </c>
      <c r="H1384" s="79">
        <v>0.029940119760479042</v>
      </c>
    </row>
    <row r="1385">
      <c r="A1385" s="68">
        <v>8</v>
      </c>
      <c r="B1385" s="66" t="str">
        <v>화도읍 묵현리</v>
      </c>
      <c r="C1385" s="66" t="str">
        <v>다가구 전월세</v>
      </c>
      <c r="D1385" s="66" t="str">
        <v>2026-04</v>
      </c>
      <c r="E1385" s="66" t="str">
        <v>비교 반영</v>
      </c>
      <c r="F1385" s="66" t="str">
        <v>최근 비교기간</v>
      </c>
      <c r="G1385" s="68">
        <v>8</v>
      </c>
      <c r="H1385" s="79">
        <v>0.05228758169934641</v>
      </c>
    </row>
    <row r="1386">
      <c r="A1386" s="68">
        <v>8</v>
      </c>
      <c r="B1386" s="66" t="str">
        <v>화도읍 묵현리</v>
      </c>
      <c r="C1386" s="66" t="str">
        <v>다가구 전월세</v>
      </c>
      <c r="D1386" s="66" t="str">
        <v>2026-05</v>
      </c>
      <c r="E1386" s="66" t="str">
        <v>비교 반영</v>
      </c>
      <c r="F1386" s="66" t="str">
        <v>최근 비교기간</v>
      </c>
      <c r="G1386" s="68">
        <v>11</v>
      </c>
      <c r="H1386" s="79">
        <v>0.08461538461538462</v>
      </c>
    </row>
    <row r="1387">
      <c r="A1387" s="68">
        <v>8</v>
      </c>
      <c r="B1387" s="66" t="str">
        <v>화도읍 묵현리</v>
      </c>
      <c r="C1387" s="66" t="str">
        <v>다가구 전월세</v>
      </c>
      <c r="D1387" s="66" t="str">
        <v>2026-06</v>
      </c>
      <c r="E1387" s="66" t="str">
        <v>비교 반영</v>
      </c>
      <c r="F1387" s="66" t="str">
        <v>최근 비교기간</v>
      </c>
      <c r="G1387" s="68">
        <v>3</v>
      </c>
      <c r="H1387" s="79">
        <v>0.022058823529411766</v>
      </c>
    </row>
    <row r="1388">
      <c r="A1388" s="72">
        <v>8</v>
      </c>
      <c r="B1388" s="72" t="str">
        <v>화도읍 묵현리</v>
      </c>
      <c r="C1388" s="72" t="str">
        <v>다가구 전월세</v>
      </c>
      <c r="D1388" s="72" t="str">
        <v>2026-07</v>
      </c>
      <c r="E1388" s="72" t="str">
        <v>집계 중</v>
      </c>
      <c r="F1388" s="72" t="str">
        <v>집계 중 월</v>
      </c>
      <c r="G1388" s="74">
        <v>10</v>
      </c>
      <c r="H1388" s="85">
        <v>0.08264462809917356</v>
      </c>
    </row>
    <row r="1389">
      <c r="A1389" s="68">
        <v>8</v>
      </c>
      <c r="B1389" s="66" t="str">
        <v>화도읍 묵현리</v>
      </c>
      <c r="C1389" s="66" t="str">
        <v>토지</v>
      </c>
      <c r="D1389" s="66" t="str">
        <v>2025-08</v>
      </c>
      <c r="E1389" s="66" t="str">
        <v>비교 반영</v>
      </c>
      <c r="F1389" s="66" t="str">
        <v>그 외 비교 반영월</v>
      </c>
      <c r="G1389" s="68">
        <v>18</v>
      </c>
      <c r="H1389" s="79">
        <v>0.1323529411764706</v>
      </c>
    </row>
    <row r="1390">
      <c r="A1390" s="68">
        <v>8</v>
      </c>
      <c r="B1390" s="66" t="str">
        <v>화도읍 묵현리</v>
      </c>
      <c r="C1390" s="66" t="str">
        <v>토지</v>
      </c>
      <c r="D1390" s="66" t="str">
        <v>2025-09</v>
      </c>
      <c r="E1390" s="66" t="str">
        <v>비교 반영</v>
      </c>
      <c r="F1390" s="66" t="str">
        <v>그 외 비교 반영월</v>
      </c>
      <c r="G1390" s="68">
        <v>8</v>
      </c>
      <c r="H1390" s="79">
        <v>0.05755395683453238</v>
      </c>
    </row>
    <row r="1391">
      <c r="A1391" s="68">
        <v>8</v>
      </c>
      <c r="B1391" s="66" t="str">
        <v>화도읍 묵현리</v>
      </c>
      <c r="C1391" s="66" t="str">
        <v>토지</v>
      </c>
      <c r="D1391" s="66" t="str">
        <v>2025-10</v>
      </c>
      <c r="E1391" s="66" t="str">
        <v>비교 반영</v>
      </c>
      <c r="F1391" s="66" t="str">
        <v>그 외 비교 반영월</v>
      </c>
      <c r="G1391" s="68">
        <v>3</v>
      </c>
      <c r="H1391" s="79">
        <v>0.029411764705882353</v>
      </c>
    </row>
    <row r="1392">
      <c r="A1392" s="68">
        <v>8</v>
      </c>
      <c r="B1392" s="66" t="str">
        <v>화도읍 묵현리</v>
      </c>
      <c r="C1392" s="66" t="str">
        <v>토지</v>
      </c>
      <c r="D1392" s="66" t="str">
        <v>2025-11</v>
      </c>
      <c r="E1392" s="66" t="str">
        <v>비교 반영</v>
      </c>
      <c r="F1392" s="66" t="str">
        <v>그 외 비교 반영월</v>
      </c>
      <c r="G1392" s="68">
        <v>4</v>
      </c>
      <c r="H1392" s="79">
        <v>0.03007518796992481</v>
      </c>
    </row>
    <row r="1393">
      <c r="A1393" s="68">
        <v>8</v>
      </c>
      <c r="B1393" s="66" t="str">
        <v>화도읍 묵현리</v>
      </c>
      <c r="C1393" s="66" t="str">
        <v>토지</v>
      </c>
      <c r="D1393" s="66" t="str">
        <v>2025-12</v>
      </c>
      <c r="E1393" s="66" t="str">
        <v>비교 반영</v>
      </c>
      <c r="F1393" s="66" t="str">
        <v>그 외 비교 반영월</v>
      </c>
      <c r="G1393" s="68">
        <v>32</v>
      </c>
      <c r="H1393" s="79">
        <v>0.23880597014925373</v>
      </c>
    </row>
    <row r="1394">
      <c r="A1394" s="68">
        <v>8</v>
      </c>
      <c r="B1394" s="66" t="str">
        <v>화도읍 묵현리</v>
      </c>
      <c r="C1394" s="66" t="str">
        <v>토지</v>
      </c>
      <c r="D1394" s="66" t="str">
        <v>2026-01</v>
      </c>
      <c r="E1394" s="66" t="str">
        <v>비교 반영</v>
      </c>
      <c r="F1394" s="66" t="str">
        <v>직전 비교기간</v>
      </c>
      <c r="G1394" s="68">
        <v>0</v>
      </c>
      <c r="H1394" s="79">
        <v>0</v>
      </c>
    </row>
    <row r="1395">
      <c r="A1395" s="68">
        <v>8</v>
      </c>
      <c r="B1395" s="66" t="str">
        <v>화도읍 묵현리</v>
      </c>
      <c r="C1395" s="66" t="str">
        <v>토지</v>
      </c>
      <c r="D1395" s="66" t="str">
        <v>2026-02</v>
      </c>
      <c r="E1395" s="66" t="str">
        <v>비교 반영</v>
      </c>
      <c r="F1395" s="66" t="str">
        <v>직전 비교기간</v>
      </c>
      <c r="G1395" s="68">
        <v>1</v>
      </c>
      <c r="H1395" s="79">
        <v>0.008403361344537815</v>
      </c>
    </row>
    <row r="1396">
      <c r="A1396" s="68">
        <v>8</v>
      </c>
      <c r="B1396" s="66" t="str">
        <v>화도읍 묵현리</v>
      </c>
      <c r="C1396" s="66" t="str">
        <v>토지</v>
      </c>
      <c r="D1396" s="66" t="str">
        <v>2026-03</v>
      </c>
      <c r="E1396" s="66" t="str">
        <v>비교 반영</v>
      </c>
      <c r="F1396" s="66" t="str">
        <v>직전 비교기간</v>
      </c>
      <c r="G1396" s="68">
        <v>1</v>
      </c>
      <c r="H1396" s="79">
        <v>0.005988023952095809</v>
      </c>
    </row>
    <row r="1397">
      <c r="A1397" s="68">
        <v>8</v>
      </c>
      <c r="B1397" s="66" t="str">
        <v>화도읍 묵현리</v>
      </c>
      <c r="C1397" s="66" t="str">
        <v>토지</v>
      </c>
      <c r="D1397" s="66" t="str">
        <v>2026-04</v>
      </c>
      <c r="E1397" s="66" t="str">
        <v>비교 반영</v>
      </c>
      <c r="F1397" s="66" t="str">
        <v>최근 비교기간</v>
      </c>
      <c r="G1397" s="68">
        <v>3</v>
      </c>
      <c r="H1397" s="79">
        <v>0.0196078431372549</v>
      </c>
    </row>
    <row r="1398">
      <c r="A1398" s="68">
        <v>8</v>
      </c>
      <c r="B1398" s="66" t="str">
        <v>화도읍 묵현리</v>
      </c>
      <c r="C1398" s="66" t="str">
        <v>토지</v>
      </c>
      <c r="D1398" s="66" t="str">
        <v>2026-05</v>
      </c>
      <c r="E1398" s="66" t="str">
        <v>비교 반영</v>
      </c>
      <c r="F1398" s="66" t="str">
        <v>최근 비교기간</v>
      </c>
      <c r="G1398" s="68">
        <v>1</v>
      </c>
      <c r="H1398" s="79">
        <v>0.007692307692307693</v>
      </c>
    </row>
    <row r="1399">
      <c r="A1399" s="68">
        <v>8</v>
      </c>
      <c r="B1399" s="66" t="str">
        <v>화도읍 묵현리</v>
      </c>
      <c r="C1399" s="66" t="str">
        <v>토지</v>
      </c>
      <c r="D1399" s="66" t="str">
        <v>2026-06</v>
      </c>
      <c r="E1399" s="66" t="str">
        <v>비교 반영</v>
      </c>
      <c r="F1399" s="66" t="str">
        <v>최근 비교기간</v>
      </c>
      <c r="G1399" s="68">
        <v>7</v>
      </c>
      <c r="H1399" s="79">
        <v>0.051470588235294115</v>
      </c>
    </row>
    <row r="1400">
      <c r="A1400" s="72">
        <v>8</v>
      </c>
      <c r="B1400" s="72" t="str">
        <v>화도읍 묵현리</v>
      </c>
      <c r="C1400" s="72" t="str">
        <v>토지</v>
      </c>
      <c r="D1400" s="72" t="str">
        <v>2026-07</v>
      </c>
      <c r="E1400" s="72" t="str">
        <v>집계 중</v>
      </c>
      <c r="F1400" s="72" t="str">
        <v>집계 중 월</v>
      </c>
      <c r="G1400" s="74">
        <v>0</v>
      </c>
      <c r="H1400" s="85">
        <v>0</v>
      </c>
    </row>
    <row r="1401">
      <c r="A1401" s="68">
        <v>8</v>
      </c>
      <c r="B1401" s="66" t="str">
        <v>화도읍 묵현리</v>
      </c>
      <c r="C1401" s="66" t="str">
        <v>상가</v>
      </c>
      <c r="D1401" s="66" t="str">
        <v>2025-08</v>
      </c>
      <c r="E1401" s="66" t="str">
        <v>비교 반영</v>
      </c>
      <c r="F1401" s="66" t="str">
        <v>그 외 비교 반영월</v>
      </c>
      <c r="G1401" s="68">
        <v>0</v>
      </c>
      <c r="H1401" s="79">
        <v>0</v>
      </c>
    </row>
    <row r="1402">
      <c r="A1402" s="68">
        <v>8</v>
      </c>
      <c r="B1402" s="66" t="str">
        <v>화도읍 묵현리</v>
      </c>
      <c r="C1402" s="66" t="str">
        <v>상가</v>
      </c>
      <c r="D1402" s="66" t="str">
        <v>2025-09</v>
      </c>
      <c r="E1402" s="66" t="str">
        <v>비교 반영</v>
      </c>
      <c r="F1402" s="66" t="str">
        <v>그 외 비교 반영월</v>
      </c>
      <c r="G1402" s="68">
        <v>0</v>
      </c>
      <c r="H1402" s="79">
        <v>0</v>
      </c>
    </row>
    <row r="1403">
      <c r="A1403" s="68">
        <v>8</v>
      </c>
      <c r="B1403" s="66" t="str">
        <v>화도읍 묵현리</v>
      </c>
      <c r="C1403" s="66" t="str">
        <v>상가</v>
      </c>
      <c r="D1403" s="66" t="str">
        <v>2025-10</v>
      </c>
      <c r="E1403" s="66" t="str">
        <v>비교 반영</v>
      </c>
      <c r="F1403" s="66" t="str">
        <v>그 외 비교 반영월</v>
      </c>
      <c r="G1403" s="68">
        <v>1</v>
      </c>
      <c r="H1403" s="79">
        <v>0.00980392156862745</v>
      </c>
    </row>
    <row r="1404">
      <c r="A1404" s="68">
        <v>8</v>
      </c>
      <c r="B1404" s="66" t="str">
        <v>화도읍 묵현리</v>
      </c>
      <c r="C1404" s="66" t="str">
        <v>상가</v>
      </c>
      <c r="D1404" s="66" t="str">
        <v>2025-11</v>
      </c>
      <c r="E1404" s="66" t="str">
        <v>비교 반영</v>
      </c>
      <c r="F1404" s="66" t="str">
        <v>그 외 비교 반영월</v>
      </c>
      <c r="G1404" s="68">
        <v>0</v>
      </c>
      <c r="H1404" s="79">
        <v>0</v>
      </c>
    </row>
    <row r="1405">
      <c r="A1405" s="68">
        <v>8</v>
      </c>
      <c r="B1405" s="66" t="str">
        <v>화도읍 묵현리</v>
      </c>
      <c r="C1405" s="66" t="str">
        <v>상가</v>
      </c>
      <c r="D1405" s="66" t="str">
        <v>2025-12</v>
      </c>
      <c r="E1405" s="66" t="str">
        <v>비교 반영</v>
      </c>
      <c r="F1405" s="66" t="str">
        <v>그 외 비교 반영월</v>
      </c>
      <c r="G1405" s="68">
        <v>0</v>
      </c>
      <c r="H1405" s="79">
        <v>0</v>
      </c>
    </row>
    <row r="1406">
      <c r="A1406" s="68">
        <v>8</v>
      </c>
      <c r="B1406" s="66" t="str">
        <v>화도읍 묵현리</v>
      </c>
      <c r="C1406" s="66" t="str">
        <v>상가</v>
      </c>
      <c r="D1406" s="66" t="str">
        <v>2026-01</v>
      </c>
      <c r="E1406" s="66" t="str">
        <v>비교 반영</v>
      </c>
      <c r="F1406" s="66" t="str">
        <v>직전 비교기간</v>
      </c>
      <c r="G1406" s="68">
        <v>1</v>
      </c>
      <c r="H1406" s="79">
        <v>0.008547008547008548</v>
      </c>
    </row>
    <row r="1407">
      <c r="A1407" s="68">
        <v>8</v>
      </c>
      <c r="B1407" s="66" t="str">
        <v>화도읍 묵현리</v>
      </c>
      <c r="C1407" s="66" t="str">
        <v>상가</v>
      </c>
      <c r="D1407" s="66" t="str">
        <v>2026-02</v>
      </c>
      <c r="E1407" s="66" t="str">
        <v>비교 반영</v>
      </c>
      <c r="F1407" s="66" t="str">
        <v>직전 비교기간</v>
      </c>
      <c r="G1407" s="68">
        <v>1</v>
      </c>
      <c r="H1407" s="79">
        <v>0.008403361344537815</v>
      </c>
    </row>
    <row r="1408">
      <c r="A1408" s="68">
        <v>8</v>
      </c>
      <c r="B1408" s="66" t="str">
        <v>화도읍 묵현리</v>
      </c>
      <c r="C1408" s="66" t="str">
        <v>상가</v>
      </c>
      <c r="D1408" s="66" t="str">
        <v>2026-03</v>
      </c>
      <c r="E1408" s="66" t="str">
        <v>비교 반영</v>
      </c>
      <c r="F1408" s="66" t="str">
        <v>직전 비교기간</v>
      </c>
      <c r="G1408" s="68">
        <v>0</v>
      </c>
      <c r="H1408" s="79">
        <v>0</v>
      </c>
    </row>
    <row r="1409">
      <c r="A1409" s="68">
        <v>8</v>
      </c>
      <c r="B1409" s="66" t="str">
        <v>화도읍 묵현리</v>
      </c>
      <c r="C1409" s="66" t="str">
        <v>상가</v>
      </c>
      <c r="D1409" s="66" t="str">
        <v>2026-04</v>
      </c>
      <c r="E1409" s="66" t="str">
        <v>비교 반영</v>
      </c>
      <c r="F1409" s="66" t="str">
        <v>최근 비교기간</v>
      </c>
      <c r="G1409" s="68">
        <v>1</v>
      </c>
      <c r="H1409" s="79">
        <v>0.006535947712418301</v>
      </c>
    </row>
    <row r="1410">
      <c r="A1410" s="68">
        <v>8</v>
      </c>
      <c r="B1410" s="66" t="str">
        <v>화도읍 묵현리</v>
      </c>
      <c r="C1410" s="66" t="str">
        <v>상가</v>
      </c>
      <c r="D1410" s="66" t="str">
        <v>2026-05</v>
      </c>
      <c r="E1410" s="66" t="str">
        <v>비교 반영</v>
      </c>
      <c r="F1410" s="66" t="str">
        <v>최근 비교기간</v>
      </c>
      <c r="G1410" s="68">
        <v>0</v>
      </c>
      <c r="H1410" s="79">
        <v>0</v>
      </c>
    </row>
    <row r="1411">
      <c r="A1411" s="68">
        <v>8</v>
      </c>
      <c r="B1411" s="66" t="str">
        <v>화도읍 묵현리</v>
      </c>
      <c r="C1411" s="66" t="str">
        <v>상가</v>
      </c>
      <c r="D1411" s="66" t="str">
        <v>2026-06</v>
      </c>
      <c r="E1411" s="66" t="str">
        <v>비교 반영</v>
      </c>
      <c r="F1411" s="66" t="str">
        <v>최근 비교기간</v>
      </c>
      <c r="G1411" s="68">
        <v>1</v>
      </c>
      <c r="H1411" s="79">
        <v>0.007352941176470588</v>
      </c>
    </row>
    <row r="1412">
      <c r="A1412" s="72">
        <v>8</v>
      </c>
      <c r="B1412" s="72" t="str">
        <v>화도읍 묵현리</v>
      </c>
      <c r="C1412" s="72" t="str">
        <v>상가</v>
      </c>
      <c r="D1412" s="72" t="str">
        <v>2026-07</v>
      </c>
      <c r="E1412" s="72" t="str">
        <v>집계 중</v>
      </c>
      <c r="F1412" s="72" t="str">
        <v>집계 중 월</v>
      </c>
      <c r="G1412" s="74">
        <v>0</v>
      </c>
      <c r="H1412" s="85">
        <v>0</v>
      </c>
    </row>
    <row r="1413">
      <c r="A1413" s="68">
        <v>8</v>
      </c>
      <c r="B1413" s="66" t="str">
        <v>화도읍 묵현리</v>
      </c>
      <c r="C1413" s="66" t="str">
        <v>공장창고</v>
      </c>
      <c r="D1413" s="66" t="str">
        <v>2025-08</v>
      </c>
      <c r="E1413" s="66" t="str">
        <v>비교 반영</v>
      </c>
      <c r="F1413" s="66" t="str">
        <v>그 외 비교 반영월</v>
      </c>
      <c r="G1413" s="68">
        <v>0</v>
      </c>
      <c r="H1413" s="79">
        <v>0</v>
      </c>
    </row>
    <row r="1414">
      <c r="A1414" s="68">
        <v>8</v>
      </c>
      <c r="B1414" s="66" t="str">
        <v>화도읍 묵현리</v>
      </c>
      <c r="C1414" s="66" t="str">
        <v>공장창고</v>
      </c>
      <c r="D1414" s="66" t="str">
        <v>2025-09</v>
      </c>
      <c r="E1414" s="66" t="str">
        <v>비교 반영</v>
      </c>
      <c r="F1414" s="66" t="str">
        <v>그 외 비교 반영월</v>
      </c>
      <c r="G1414" s="68">
        <v>0</v>
      </c>
      <c r="H1414" s="79">
        <v>0</v>
      </c>
    </row>
    <row r="1415">
      <c r="A1415" s="68">
        <v>8</v>
      </c>
      <c r="B1415" s="66" t="str">
        <v>화도읍 묵현리</v>
      </c>
      <c r="C1415" s="66" t="str">
        <v>공장창고</v>
      </c>
      <c r="D1415" s="66" t="str">
        <v>2025-10</v>
      </c>
      <c r="E1415" s="66" t="str">
        <v>비교 반영</v>
      </c>
      <c r="F1415" s="66" t="str">
        <v>그 외 비교 반영월</v>
      </c>
      <c r="G1415" s="68">
        <v>0</v>
      </c>
      <c r="H1415" s="79">
        <v>0</v>
      </c>
    </row>
    <row r="1416">
      <c r="A1416" s="68">
        <v>8</v>
      </c>
      <c r="B1416" s="66" t="str">
        <v>화도읍 묵현리</v>
      </c>
      <c r="C1416" s="66" t="str">
        <v>공장창고</v>
      </c>
      <c r="D1416" s="66" t="str">
        <v>2025-11</v>
      </c>
      <c r="E1416" s="66" t="str">
        <v>비교 반영</v>
      </c>
      <c r="F1416" s="66" t="str">
        <v>그 외 비교 반영월</v>
      </c>
      <c r="G1416" s="68">
        <v>0</v>
      </c>
      <c r="H1416" s="79">
        <v>0</v>
      </c>
    </row>
    <row r="1417">
      <c r="A1417" s="68">
        <v>8</v>
      </c>
      <c r="B1417" s="66" t="str">
        <v>화도읍 묵현리</v>
      </c>
      <c r="C1417" s="66" t="str">
        <v>공장창고</v>
      </c>
      <c r="D1417" s="66" t="str">
        <v>2025-12</v>
      </c>
      <c r="E1417" s="66" t="str">
        <v>비교 반영</v>
      </c>
      <c r="F1417" s="66" t="str">
        <v>그 외 비교 반영월</v>
      </c>
      <c r="G1417" s="68">
        <v>0</v>
      </c>
      <c r="H1417" s="79">
        <v>0</v>
      </c>
    </row>
    <row r="1418">
      <c r="A1418" s="68">
        <v>8</v>
      </c>
      <c r="B1418" s="66" t="str">
        <v>화도읍 묵현리</v>
      </c>
      <c r="C1418" s="66" t="str">
        <v>공장창고</v>
      </c>
      <c r="D1418" s="66" t="str">
        <v>2026-01</v>
      </c>
      <c r="E1418" s="66" t="str">
        <v>비교 반영</v>
      </c>
      <c r="F1418" s="66" t="str">
        <v>직전 비교기간</v>
      </c>
      <c r="G1418" s="68">
        <v>0</v>
      </c>
      <c r="H1418" s="79">
        <v>0</v>
      </c>
    </row>
    <row r="1419">
      <c r="A1419" s="68">
        <v>8</v>
      </c>
      <c r="B1419" s="66" t="str">
        <v>화도읍 묵현리</v>
      </c>
      <c r="C1419" s="66" t="str">
        <v>공장창고</v>
      </c>
      <c r="D1419" s="66" t="str">
        <v>2026-02</v>
      </c>
      <c r="E1419" s="66" t="str">
        <v>비교 반영</v>
      </c>
      <c r="F1419" s="66" t="str">
        <v>직전 비교기간</v>
      </c>
      <c r="G1419" s="68">
        <v>0</v>
      </c>
      <c r="H1419" s="79">
        <v>0</v>
      </c>
    </row>
    <row r="1420">
      <c r="A1420" s="68">
        <v>8</v>
      </c>
      <c r="B1420" s="66" t="str">
        <v>화도읍 묵현리</v>
      </c>
      <c r="C1420" s="66" t="str">
        <v>공장창고</v>
      </c>
      <c r="D1420" s="66" t="str">
        <v>2026-03</v>
      </c>
      <c r="E1420" s="66" t="str">
        <v>비교 반영</v>
      </c>
      <c r="F1420" s="66" t="str">
        <v>직전 비교기간</v>
      </c>
      <c r="G1420" s="68">
        <v>0</v>
      </c>
      <c r="H1420" s="79">
        <v>0</v>
      </c>
    </row>
    <row r="1421">
      <c r="A1421" s="68">
        <v>8</v>
      </c>
      <c r="B1421" s="66" t="str">
        <v>화도읍 묵현리</v>
      </c>
      <c r="C1421" s="66" t="str">
        <v>공장창고</v>
      </c>
      <c r="D1421" s="66" t="str">
        <v>2026-04</v>
      </c>
      <c r="E1421" s="66" t="str">
        <v>비교 반영</v>
      </c>
      <c r="F1421" s="66" t="str">
        <v>최근 비교기간</v>
      </c>
      <c r="G1421" s="68">
        <v>0</v>
      </c>
      <c r="H1421" s="79">
        <v>0</v>
      </c>
    </row>
    <row r="1422">
      <c r="A1422" s="68">
        <v>8</v>
      </c>
      <c r="B1422" s="66" t="str">
        <v>화도읍 묵현리</v>
      </c>
      <c r="C1422" s="66" t="str">
        <v>공장창고</v>
      </c>
      <c r="D1422" s="66" t="str">
        <v>2026-05</v>
      </c>
      <c r="E1422" s="66" t="str">
        <v>비교 반영</v>
      </c>
      <c r="F1422" s="66" t="str">
        <v>최근 비교기간</v>
      </c>
      <c r="G1422" s="68">
        <v>0</v>
      </c>
      <c r="H1422" s="79">
        <v>0</v>
      </c>
    </row>
    <row r="1423">
      <c r="A1423" s="68">
        <v>8</v>
      </c>
      <c r="B1423" s="66" t="str">
        <v>화도읍 묵현리</v>
      </c>
      <c r="C1423" s="66" t="str">
        <v>공장창고</v>
      </c>
      <c r="D1423" s="66" t="str">
        <v>2026-06</v>
      </c>
      <c r="E1423" s="66" t="str">
        <v>비교 반영</v>
      </c>
      <c r="F1423" s="66" t="str">
        <v>최근 비교기간</v>
      </c>
      <c r="G1423" s="68">
        <v>1</v>
      </c>
      <c r="H1423" s="79">
        <v>0.007352941176470588</v>
      </c>
    </row>
    <row r="1424">
      <c r="A1424" s="72">
        <v>8</v>
      </c>
      <c r="B1424" s="72" t="str">
        <v>화도읍 묵현리</v>
      </c>
      <c r="C1424" s="72" t="str">
        <v>공장창고</v>
      </c>
      <c r="D1424" s="72" t="str">
        <v>2026-07</v>
      </c>
      <c r="E1424" s="72" t="str">
        <v>집계 중</v>
      </c>
      <c r="F1424" s="72" t="str">
        <v>집계 중 월</v>
      </c>
      <c r="G1424" s="74">
        <v>0</v>
      </c>
      <c r="H1424" s="85">
        <v>0</v>
      </c>
    </row>
    <row r="1425">
      <c r="A1425" s="68">
        <v>8</v>
      </c>
      <c r="B1425" s="66" t="str">
        <v>화도읍 묵현리</v>
      </c>
      <c r="C1425" s="66" t="str">
        <v>다가구 매매</v>
      </c>
      <c r="D1425" s="66" t="str">
        <v>2025-08</v>
      </c>
      <c r="E1425" s="66" t="str">
        <v>비교 반영</v>
      </c>
      <c r="F1425" s="66" t="str">
        <v>그 외 비교 반영월</v>
      </c>
      <c r="G1425" s="68">
        <v>2</v>
      </c>
      <c r="H1425" s="79">
        <v>0.014705882352941176</v>
      </c>
    </row>
    <row r="1426">
      <c r="A1426" s="68">
        <v>8</v>
      </c>
      <c r="B1426" s="66" t="str">
        <v>화도읍 묵현리</v>
      </c>
      <c r="C1426" s="66" t="str">
        <v>다가구 매매</v>
      </c>
      <c r="D1426" s="66" t="str">
        <v>2025-09</v>
      </c>
      <c r="E1426" s="66" t="str">
        <v>비교 반영</v>
      </c>
      <c r="F1426" s="66" t="str">
        <v>그 외 비교 반영월</v>
      </c>
      <c r="G1426" s="68">
        <v>0</v>
      </c>
      <c r="H1426" s="79">
        <v>0</v>
      </c>
    </row>
    <row r="1427">
      <c r="A1427" s="68">
        <v>8</v>
      </c>
      <c r="B1427" s="66" t="str">
        <v>화도읍 묵현리</v>
      </c>
      <c r="C1427" s="66" t="str">
        <v>다가구 매매</v>
      </c>
      <c r="D1427" s="66" t="str">
        <v>2025-10</v>
      </c>
      <c r="E1427" s="66" t="str">
        <v>비교 반영</v>
      </c>
      <c r="F1427" s="66" t="str">
        <v>그 외 비교 반영월</v>
      </c>
      <c r="G1427" s="68">
        <v>0</v>
      </c>
      <c r="H1427" s="79">
        <v>0</v>
      </c>
    </row>
    <row r="1428">
      <c r="A1428" s="68">
        <v>8</v>
      </c>
      <c r="B1428" s="66" t="str">
        <v>화도읍 묵현리</v>
      </c>
      <c r="C1428" s="66" t="str">
        <v>다가구 매매</v>
      </c>
      <c r="D1428" s="66" t="str">
        <v>2025-11</v>
      </c>
      <c r="E1428" s="66" t="str">
        <v>비교 반영</v>
      </c>
      <c r="F1428" s="66" t="str">
        <v>그 외 비교 반영월</v>
      </c>
      <c r="G1428" s="68">
        <v>0</v>
      </c>
      <c r="H1428" s="79">
        <v>0</v>
      </c>
    </row>
    <row r="1429">
      <c r="A1429" s="68">
        <v>8</v>
      </c>
      <c r="B1429" s="66" t="str">
        <v>화도읍 묵현리</v>
      </c>
      <c r="C1429" s="66" t="str">
        <v>다가구 매매</v>
      </c>
      <c r="D1429" s="66" t="str">
        <v>2025-12</v>
      </c>
      <c r="E1429" s="66" t="str">
        <v>비교 반영</v>
      </c>
      <c r="F1429" s="66" t="str">
        <v>그 외 비교 반영월</v>
      </c>
      <c r="G1429" s="68">
        <v>1</v>
      </c>
      <c r="H1429" s="79">
        <v>0.007462686567164179</v>
      </c>
    </row>
    <row r="1430">
      <c r="A1430" s="68">
        <v>8</v>
      </c>
      <c r="B1430" s="66" t="str">
        <v>화도읍 묵현리</v>
      </c>
      <c r="C1430" s="66" t="str">
        <v>다가구 매매</v>
      </c>
      <c r="D1430" s="66" t="str">
        <v>2026-01</v>
      </c>
      <c r="E1430" s="66" t="str">
        <v>비교 반영</v>
      </c>
      <c r="F1430" s="66" t="str">
        <v>직전 비교기간</v>
      </c>
      <c r="G1430" s="68">
        <v>0</v>
      </c>
      <c r="H1430" s="79">
        <v>0</v>
      </c>
    </row>
    <row r="1431">
      <c r="A1431" s="68">
        <v>8</v>
      </c>
      <c r="B1431" s="66" t="str">
        <v>화도읍 묵현리</v>
      </c>
      <c r="C1431" s="66" t="str">
        <v>다가구 매매</v>
      </c>
      <c r="D1431" s="66" t="str">
        <v>2026-02</v>
      </c>
      <c r="E1431" s="66" t="str">
        <v>비교 반영</v>
      </c>
      <c r="F1431" s="66" t="str">
        <v>직전 비교기간</v>
      </c>
      <c r="G1431" s="68">
        <v>0</v>
      </c>
      <c r="H1431" s="79">
        <v>0</v>
      </c>
    </row>
    <row r="1432">
      <c r="A1432" s="68">
        <v>8</v>
      </c>
      <c r="B1432" s="66" t="str">
        <v>화도읍 묵현리</v>
      </c>
      <c r="C1432" s="66" t="str">
        <v>다가구 매매</v>
      </c>
      <c r="D1432" s="66" t="str">
        <v>2026-03</v>
      </c>
      <c r="E1432" s="66" t="str">
        <v>비교 반영</v>
      </c>
      <c r="F1432" s="66" t="str">
        <v>직전 비교기간</v>
      </c>
      <c r="G1432" s="68">
        <v>1</v>
      </c>
      <c r="H1432" s="79">
        <v>0.005988023952095809</v>
      </c>
    </row>
    <row r="1433">
      <c r="A1433" s="68">
        <v>8</v>
      </c>
      <c r="B1433" s="66" t="str">
        <v>화도읍 묵현리</v>
      </c>
      <c r="C1433" s="66" t="str">
        <v>다가구 매매</v>
      </c>
      <c r="D1433" s="66" t="str">
        <v>2026-04</v>
      </c>
      <c r="E1433" s="66" t="str">
        <v>비교 반영</v>
      </c>
      <c r="F1433" s="66" t="str">
        <v>최근 비교기간</v>
      </c>
      <c r="G1433" s="68">
        <v>0</v>
      </c>
      <c r="H1433" s="79">
        <v>0</v>
      </c>
    </row>
    <row r="1434">
      <c r="A1434" s="68">
        <v>8</v>
      </c>
      <c r="B1434" s="66" t="str">
        <v>화도읍 묵현리</v>
      </c>
      <c r="C1434" s="66" t="str">
        <v>다가구 매매</v>
      </c>
      <c r="D1434" s="66" t="str">
        <v>2026-05</v>
      </c>
      <c r="E1434" s="66" t="str">
        <v>비교 반영</v>
      </c>
      <c r="F1434" s="66" t="str">
        <v>최근 비교기간</v>
      </c>
      <c r="G1434" s="68">
        <v>0</v>
      </c>
      <c r="H1434" s="79">
        <v>0</v>
      </c>
    </row>
    <row r="1435">
      <c r="A1435" s="68">
        <v>8</v>
      </c>
      <c r="B1435" s="66" t="str">
        <v>화도읍 묵현리</v>
      </c>
      <c r="C1435" s="66" t="str">
        <v>다가구 매매</v>
      </c>
      <c r="D1435" s="66" t="str">
        <v>2026-06</v>
      </c>
      <c r="E1435" s="66" t="str">
        <v>비교 반영</v>
      </c>
      <c r="F1435" s="66" t="str">
        <v>최근 비교기간</v>
      </c>
      <c r="G1435" s="68">
        <v>0</v>
      </c>
      <c r="H1435" s="79">
        <v>0</v>
      </c>
    </row>
    <row r="1436">
      <c r="A1436" s="72">
        <v>8</v>
      </c>
      <c r="B1436" s="72" t="str">
        <v>화도읍 묵현리</v>
      </c>
      <c r="C1436" s="72" t="str">
        <v>다가구 매매</v>
      </c>
      <c r="D1436" s="72" t="str">
        <v>2026-07</v>
      </c>
      <c r="E1436" s="72" t="str">
        <v>집계 중</v>
      </c>
      <c r="F1436" s="72" t="str">
        <v>집계 중 월</v>
      </c>
      <c r="G1436" s="74">
        <v>0</v>
      </c>
      <c r="H1436" s="85">
        <v>0</v>
      </c>
    </row>
    <row r="1437">
      <c r="A1437" s="68">
        <v>9</v>
      </c>
      <c r="B1437" s="66" t="str">
        <v>화도읍 마석우리</v>
      </c>
      <c r="C1437" s="66" t="str">
        <v>다가구 전월세</v>
      </c>
      <c r="D1437" s="66" t="str">
        <v>2025-08</v>
      </c>
      <c r="E1437" s="66" t="str">
        <v>비교 반영</v>
      </c>
      <c r="F1437" s="66" t="str">
        <v>그 외 비교 반영월</v>
      </c>
      <c r="G1437" s="68">
        <v>31</v>
      </c>
      <c r="H1437" s="79">
        <v>0.31313131313131315</v>
      </c>
    </row>
    <row r="1438">
      <c r="A1438" s="68">
        <v>9</v>
      </c>
      <c r="B1438" s="66" t="str">
        <v>화도읍 마석우리</v>
      </c>
      <c r="C1438" s="66" t="str">
        <v>다가구 전월세</v>
      </c>
      <c r="D1438" s="66" t="str">
        <v>2025-09</v>
      </c>
      <c r="E1438" s="66" t="str">
        <v>비교 반영</v>
      </c>
      <c r="F1438" s="66" t="str">
        <v>그 외 비교 반영월</v>
      </c>
      <c r="G1438" s="68">
        <v>39</v>
      </c>
      <c r="H1438" s="79">
        <v>0.2708333333333333</v>
      </c>
    </row>
    <row r="1439">
      <c r="A1439" s="68">
        <v>9</v>
      </c>
      <c r="B1439" s="66" t="str">
        <v>화도읍 마석우리</v>
      </c>
      <c r="C1439" s="66" t="str">
        <v>다가구 전월세</v>
      </c>
      <c r="D1439" s="66" t="str">
        <v>2025-10</v>
      </c>
      <c r="E1439" s="66" t="str">
        <v>비교 반영</v>
      </c>
      <c r="F1439" s="66" t="str">
        <v>그 외 비교 반영월</v>
      </c>
      <c r="G1439" s="68">
        <v>32</v>
      </c>
      <c r="H1439" s="79">
        <v>0.32653061224489793</v>
      </c>
    </row>
    <row r="1440">
      <c r="A1440" s="68">
        <v>9</v>
      </c>
      <c r="B1440" s="66" t="str">
        <v>화도읍 마석우리</v>
      </c>
      <c r="C1440" s="66" t="str">
        <v>다가구 전월세</v>
      </c>
      <c r="D1440" s="66" t="str">
        <v>2025-11</v>
      </c>
      <c r="E1440" s="66" t="str">
        <v>비교 반영</v>
      </c>
      <c r="F1440" s="66" t="str">
        <v>그 외 비교 반영월</v>
      </c>
      <c r="G1440" s="68">
        <v>32</v>
      </c>
      <c r="H1440" s="79">
        <v>0.32653061224489793</v>
      </c>
    </row>
    <row r="1441">
      <c r="A1441" s="68">
        <v>9</v>
      </c>
      <c r="B1441" s="66" t="str">
        <v>화도읍 마석우리</v>
      </c>
      <c r="C1441" s="66" t="str">
        <v>다가구 전월세</v>
      </c>
      <c r="D1441" s="66" t="str">
        <v>2025-12</v>
      </c>
      <c r="E1441" s="66" t="str">
        <v>비교 반영</v>
      </c>
      <c r="F1441" s="66" t="str">
        <v>그 외 비교 반영월</v>
      </c>
      <c r="G1441" s="68">
        <v>41</v>
      </c>
      <c r="H1441" s="79">
        <v>0.45054945054945056</v>
      </c>
    </row>
    <row r="1442">
      <c r="A1442" s="68">
        <v>9</v>
      </c>
      <c r="B1442" s="66" t="str">
        <v>화도읍 마석우리</v>
      </c>
      <c r="C1442" s="66" t="str">
        <v>다가구 전월세</v>
      </c>
      <c r="D1442" s="66" t="str">
        <v>2026-01</v>
      </c>
      <c r="E1442" s="66" t="str">
        <v>비교 반영</v>
      </c>
      <c r="F1442" s="66" t="str">
        <v>직전 비교기간</v>
      </c>
      <c r="G1442" s="68">
        <v>36</v>
      </c>
      <c r="H1442" s="79">
        <v>0.3157894736842105</v>
      </c>
    </row>
    <row r="1443">
      <c r="A1443" s="68">
        <v>9</v>
      </c>
      <c r="B1443" s="66" t="str">
        <v>화도읍 마석우리</v>
      </c>
      <c r="C1443" s="66" t="str">
        <v>다가구 전월세</v>
      </c>
      <c r="D1443" s="66" t="str">
        <v>2026-02</v>
      </c>
      <c r="E1443" s="66" t="str">
        <v>비교 반영</v>
      </c>
      <c r="F1443" s="66" t="str">
        <v>직전 비교기간</v>
      </c>
      <c r="G1443" s="68">
        <v>36</v>
      </c>
      <c r="H1443" s="79">
        <v>0.35294117647058826</v>
      </c>
    </row>
    <row r="1444">
      <c r="A1444" s="68">
        <v>9</v>
      </c>
      <c r="B1444" s="66" t="str">
        <v>화도읍 마석우리</v>
      </c>
      <c r="C1444" s="66" t="str">
        <v>다가구 전월세</v>
      </c>
      <c r="D1444" s="66" t="str">
        <v>2026-03</v>
      </c>
      <c r="E1444" s="66" t="str">
        <v>비교 반영</v>
      </c>
      <c r="F1444" s="66" t="str">
        <v>직전 비교기간</v>
      </c>
      <c r="G1444" s="68">
        <v>38</v>
      </c>
      <c r="H1444" s="79">
        <v>0.31666666666666665</v>
      </c>
    </row>
    <row r="1445">
      <c r="A1445" s="68">
        <v>9</v>
      </c>
      <c r="B1445" s="66" t="str">
        <v>화도읍 마석우리</v>
      </c>
      <c r="C1445" s="66" t="str">
        <v>다가구 전월세</v>
      </c>
      <c r="D1445" s="66" t="str">
        <v>2026-04</v>
      </c>
      <c r="E1445" s="66" t="str">
        <v>비교 반영</v>
      </c>
      <c r="F1445" s="66" t="str">
        <v>최근 비교기간</v>
      </c>
      <c r="G1445" s="68">
        <v>42</v>
      </c>
      <c r="H1445" s="79">
        <v>0.2978723404255319</v>
      </c>
    </row>
    <row r="1446">
      <c r="A1446" s="68">
        <v>9</v>
      </c>
      <c r="B1446" s="66" t="str">
        <v>화도읍 마석우리</v>
      </c>
      <c r="C1446" s="66" t="str">
        <v>다가구 전월세</v>
      </c>
      <c r="D1446" s="66" t="str">
        <v>2026-05</v>
      </c>
      <c r="E1446" s="66" t="str">
        <v>비교 반영</v>
      </c>
      <c r="F1446" s="66" t="str">
        <v>최근 비교기간</v>
      </c>
      <c r="G1446" s="68">
        <v>42</v>
      </c>
      <c r="H1446" s="79">
        <v>0.3387096774193548</v>
      </c>
    </row>
    <row r="1447">
      <c r="A1447" s="68">
        <v>9</v>
      </c>
      <c r="B1447" s="66" t="str">
        <v>화도읍 마석우리</v>
      </c>
      <c r="C1447" s="66" t="str">
        <v>다가구 전월세</v>
      </c>
      <c r="D1447" s="66" t="str">
        <v>2026-06</v>
      </c>
      <c r="E1447" s="66" t="str">
        <v>비교 반영</v>
      </c>
      <c r="F1447" s="66" t="str">
        <v>최근 비교기간</v>
      </c>
      <c r="G1447" s="68">
        <v>37</v>
      </c>
      <c r="H1447" s="79">
        <v>0.3333333333333333</v>
      </c>
    </row>
    <row r="1448">
      <c r="A1448" s="72">
        <v>9</v>
      </c>
      <c r="B1448" s="72" t="str">
        <v>화도읍 마석우리</v>
      </c>
      <c r="C1448" s="72" t="str">
        <v>다가구 전월세</v>
      </c>
      <c r="D1448" s="72" t="str">
        <v>2026-07</v>
      </c>
      <c r="E1448" s="72" t="str">
        <v>집계 중</v>
      </c>
      <c r="F1448" s="72" t="str">
        <v>집계 중 월</v>
      </c>
      <c r="G1448" s="74">
        <v>41</v>
      </c>
      <c r="H1448" s="85">
        <v>0.4270833333333333</v>
      </c>
    </row>
    <row r="1449">
      <c r="A1449" s="68">
        <v>9</v>
      </c>
      <c r="B1449" s="66" t="str">
        <v>화도읍 마석우리</v>
      </c>
      <c r="C1449" s="66" t="str">
        <v>아파트 전월세</v>
      </c>
      <c r="D1449" s="66" t="str">
        <v>2025-08</v>
      </c>
      <c r="E1449" s="66" t="str">
        <v>비교 반영</v>
      </c>
      <c r="F1449" s="66" t="str">
        <v>그 외 비교 반영월</v>
      </c>
      <c r="G1449" s="68">
        <v>28</v>
      </c>
      <c r="H1449" s="79">
        <v>0.2828282828282828</v>
      </c>
    </row>
    <row r="1450">
      <c r="A1450" s="68">
        <v>9</v>
      </c>
      <c r="B1450" s="66" t="str">
        <v>화도읍 마석우리</v>
      </c>
      <c r="C1450" s="66" t="str">
        <v>아파트 전월세</v>
      </c>
      <c r="D1450" s="66" t="str">
        <v>2025-09</v>
      </c>
      <c r="E1450" s="66" t="str">
        <v>비교 반영</v>
      </c>
      <c r="F1450" s="66" t="str">
        <v>그 외 비교 반영월</v>
      </c>
      <c r="G1450" s="68">
        <v>38</v>
      </c>
      <c r="H1450" s="79">
        <v>0.2638888888888889</v>
      </c>
    </row>
    <row r="1451">
      <c r="A1451" s="68">
        <v>9</v>
      </c>
      <c r="B1451" s="66" t="str">
        <v>화도읍 마석우리</v>
      </c>
      <c r="C1451" s="66" t="str">
        <v>아파트 전월세</v>
      </c>
      <c r="D1451" s="66" t="str">
        <v>2025-10</v>
      </c>
      <c r="E1451" s="66" t="str">
        <v>비교 반영</v>
      </c>
      <c r="F1451" s="66" t="str">
        <v>그 외 비교 반영월</v>
      </c>
      <c r="G1451" s="68">
        <v>29</v>
      </c>
      <c r="H1451" s="79">
        <v>0.29591836734693877</v>
      </c>
    </row>
    <row r="1452">
      <c r="A1452" s="68">
        <v>9</v>
      </c>
      <c r="B1452" s="66" t="str">
        <v>화도읍 마석우리</v>
      </c>
      <c r="C1452" s="66" t="str">
        <v>아파트 전월세</v>
      </c>
      <c r="D1452" s="66" t="str">
        <v>2025-11</v>
      </c>
      <c r="E1452" s="66" t="str">
        <v>비교 반영</v>
      </c>
      <c r="F1452" s="66" t="str">
        <v>그 외 비교 반영월</v>
      </c>
      <c r="G1452" s="68">
        <v>23</v>
      </c>
      <c r="H1452" s="79">
        <v>0.23469387755102042</v>
      </c>
    </row>
    <row r="1453">
      <c r="A1453" s="68">
        <v>9</v>
      </c>
      <c r="B1453" s="66" t="str">
        <v>화도읍 마석우리</v>
      </c>
      <c r="C1453" s="66" t="str">
        <v>아파트 전월세</v>
      </c>
      <c r="D1453" s="66" t="str">
        <v>2025-12</v>
      </c>
      <c r="E1453" s="66" t="str">
        <v>비교 반영</v>
      </c>
      <c r="F1453" s="66" t="str">
        <v>그 외 비교 반영월</v>
      </c>
      <c r="G1453" s="68">
        <v>18</v>
      </c>
      <c r="H1453" s="79">
        <v>0.1978021978021978</v>
      </c>
    </row>
    <row r="1454">
      <c r="A1454" s="68">
        <v>9</v>
      </c>
      <c r="B1454" s="66" t="str">
        <v>화도읍 마석우리</v>
      </c>
      <c r="C1454" s="66" t="str">
        <v>아파트 전월세</v>
      </c>
      <c r="D1454" s="66" t="str">
        <v>2026-01</v>
      </c>
      <c r="E1454" s="66" t="str">
        <v>비교 반영</v>
      </c>
      <c r="F1454" s="66" t="str">
        <v>직전 비교기간</v>
      </c>
      <c r="G1454" s="68">
        <v>39</v>
      </c>
      <c r="H1454" s="79">
        <v>0.34210526315789475</v>
      </c>
    </row>
    <row r="1455">
      <c r="A1455" s="68">
        <v>9</v>
      </c>
      <c r="B1455" s="66" t="str">
        <v>화도읍 마석우리</v>
      </c>
      <c r="C1455" s="66" t="str">
        <v>아파트 전월세</v>
      </c>
      <c r="D1455" s="66" t="str">
        <v>2026-02</v>
      </c>
      <c r="E1455" s="66" t="str">
        <v>비교 반영</v>
      </c>
      <c r="F1455" s="66" t="str">
        <v>직전 비교기간</v>
      </c>
      <c r="G1455" s="68">
        <v>29</v>
      </c>
      <c r="H1455" s="79">
        <v>0.28431372549019607</v>
      </c>
    </row>
    <row r="1456">
      <c r="A1456" s="68">
        <v>9</v>
      </c>
      <c r="B1456" s="66" t="str">
        <v>화도읍 마석우리</v>
      </c>
      <c r="C1456" s="66" t="str">
        <v>아파트 전월세</v>
      </c>
      <c r="D1456" s="66" t="str">
        <v>2026-03</v>
      </c>
      <c r="E1456" s="66" t="str">
        <v>비교 반영</v>
      </c>
      <c r="F1456" s="66" t="str">
        <v>직전 비교기간</v>
      </c>
      <c r="G1456" s="68">
        <v>34</v>
      </c>
      <c r="H1456" s="79">
        <v>0.2833333333333333</v>
      </c>
    </row>
    <row r="1457">
      <c r="A1457" s="68">
        <v>9</v>
      </c>
      <c r="B1457" s="66" t="str">
        <v>화도읍 마석우리</v>
      </c>
      <c r="C1457" s="66" t="str">
        <v>아파트 전월세</v>
      </c>
      <c r="D1457" s="66" t="str">
        <v>2026-04</v>
      </c>
      <c r="E1457" s="66" t="str">
        <v>비교 반영</v>
      </c>
      <c r="F1457" s="66" t="str">
        <v>최근 비교기간</v>
      </c>
      <c r="G1457" s="68">
        <v>17</v>
      </c>
      <c r="H1457" s="79">
        <v>0.12056737588652482</v>
      </c>
    </row>
    <row r="1458">
      <c r="A1458" s="68">
        <v>9</v>
      </c>
      <c r="B1458" s="66" t="str">
        <v>화도읍 마석우리</v>
      </c>
      <c r="C1458" s="66" t="str">
        <v>아파트 전월세</v>
      </c>
      <c r="D1458" s="66" t="str">
        <v>2026-05</v>
      </c>
      <c r="E1458" s="66" t="str">
        <v>비교 반영</v>
      </c>
      <c r="F1458" s="66" t="str">
        <v>최근 비교기간</v>
      </c>
      <c r="G1458" s="68">
        <v>32</v>
      </c>
      <c r="H1458" s="79">
        <v>0.25806451612903225</v>
      </c>
    </row>
    <row r="1459">
      <c r="A1459" s="68">
        <v>9</v>
      </c>
      <c r="B1459" s="66" t="str">
        <v>화도읍 마석우리</v>
      </c>
      <c r="C1459" s="66" t="str">
        <v>아파트 전월세</v>
      </c>
      <c r="D1459" s="66" t="str">
        <v>2026-06</v>
      </c>
      <c r="E1459" s="66" t="str">
        <v>비교 반영</v>
      </c>
      <c r="F1459" s="66" t="str">
        <v>최근 비교기간</v>
      </c>
      <c r="G1459" s="68">
        <v>31</v>
      </c>
      <c r="H1459" s="79">
        <v>0.27927927927927926</v>
      </c>
    </row>
    <row r="1460">
      <c r="A1460" s="72">
        <v>9</v>
      </c>
      <c r="B1460" s="72" t="str">
        <v>화도읍 마석우리</v>
      </c>
      <c r="C1460" s="72" t="str">
        <v>아파트 전월세</v>
      </c>
      <c r="D1460" s="72" t="str">
        <v>2026-07</v>
      </c>
      <c r="E1460" s="72" t="str">
        <v>집계 중</v>
      </c>
      <c r="F1460" s="72" t="str">
        <v>집계 중 월</v>
      </c>
      <c r="G1460" s="74">
        <v>26</v>
      </c>
      <c r="H1460" s="85">
        <v>0.2708333333333333</v>
      </c>
    </row>
    <row r="1461">
      <c r="A1461" s="68">
        <v>9</v>
      </c>
      <c r="B1461" s="66" t="str">
        <v>화도읍 마석우리</v>
      </c>
      <c r="C1461" s="66" t="str">
        <v>다세대 전월세</v>
      </c>
      <c r="D1461" s="66" t="str">
        <v>2025-08</v>
      </c>
      <c r="E1461" s="66" t="str">
        <v>비교 반영</v>
      </c>
      <c r="F1461" s="66" t="str">
        <v>그 외 비교 반영월</v>
      </c>
      <c r="G1461" s="68">
        <v>13</v>
      </c>
      <c r="H1461" s="79">
        <v>0.13131313131313133</v>
      </c>
    </row>
    <row r="1462">
      <c r="A1462" s="68">
        <v>9</v>
      </c>
      <c r="B1462" s="66" t="str">
        <v>화도읍 마석우리</v>
      </c>
      <c r="C1462" s="66" t="str">
        <v>다세대 전월세</v>
      </c>
      <c r="D1462" s="66" t="str">
        <v>2025-09</v>
      </c>
      <c r="E1462" s="66" t="str">
        <v>비교 반영</v>
      </c>
      <c r="F1462" s="66" t="str">
        <v>그 외 비교 반영월</v>
      </c>
      <c r="G1462" s="68">
        <v>26</v>
      </c>
      <c r="H1462" s="79">
        <v>0.18055555555555555</v>
      </c>
    </row>
    <row r="1463">
      <c r="A1463" s="68">
        <v>9</v>
      </c>
      <c r="B1463" s="66" t="str">
        <v>화도읍 마석우리</v>
      </c>
      <c r="C1463" s="66" t="str">
        <v>다세대 전월세</v>
      </c>
      <c r="D1463" s="66" t="str">
        <v>2025-10</v>
      </c>
      <c r="E1463" s="66" t="str">
        <v>비교 반영</v>
      </c>
      <c r="F1463" s="66" t="str">
        <v>그 외 비교 반영월</v>
      </c>
      <c r="G1463" s="68">
        <v>19</v>
      </c>
      <c r="H1463" s="79">
        <v>0.19387755102040816</v>
      </c>
    </row>
    <row r="1464">
      <c r="A1464" s="68">
        <v>9</v>
      </c>
      <c r="B1464" s="66" t="str">
        <v>화도읍 마석우리</v>
      </c>
      <c r="C1464" s="66" t="str">
        <v>다세대 전월세</v>
      </c>
      <c r="D1464" s="66" t="str">
        <v>2025-11</v>
      </c>
      <c r="E1464" s="66" t="str">
        <v>비교 반영</v>
      </c>
      <c r="F1464" s="66" t="str">
        <v>그 외 비교 반영월</v>
      </c>
      <c r="G1464" s="68">
        <v>17</v>
      </c>
      <c r="H1464" s="79">
        <v>0.17346938775510204</v>
      </c>
    </row>
    <row r="1465">
      <c r="A1465" s="68">
        <v>9</v>
      </c>
      <c r="B1465" s="66" t="str">
        <v>화도읍 마석우리</v>
      </c>
      <c r="C1465" s="66" t="str">
        <v>다세대 전월세</v>
      </c>
      <c r="D1465" s="66" t="str">
        <v>2025-12</v>
      </c>
      <c r="E1465" s="66" t="str">
        <v>비교 반영</v>
      </c>
      <c r="F1465" s="66" t="str">
        <v>그 외 비교 반영월</v>
      </c>
      <c r="G1465" s="68">
        <v>15</v>
      </c>
      <c r="H1465" s="79">
        <v>0.16483516483516483</v>
      </c>
    </row>
    <row r="1466">
      <c r="A1466" s="68">
        <v>9</v>
      </c>
      <c r="B1466" s="66" t="str">
        <v>화도읍 마석우리</v>
      </c>
      <c r="C1466" s="66" t="str">
        <v>다세대 전월세</v>
      </c>
      <c r="D1466" s="66" t="str">
        <v>2026-01</v>
      </c>
      <c r="E1466" s="66" t="str">
        <v>비교 반영</v>
      </c>
      <c r="F1466" s="66" t="str">
        <v>직전 비교기간</v>
      </c>
      <c r="G1466" s="68">
        <v>16</v>
      </c>
      <c r="H1466" s="79">
        <v>0.14035087719298245</v>
      </c>
    </row>
    <row r="1467">
      <c r="A1467" s="68">
        <v>9</v>
      </c>
      <c r="B1467" s="66" t="str">
        <v>화도읍 마석우리</v>
      </c>
      <c r="C1467" s="66" t="str">
        <v>다세대 전월세</v>
      </c>
      <c r="D1467" s="66" t="str">
        <v>2026-02</v>
      </c>
      <c r="E1467" s="66" t="str">
        <v>비교 반영</v>
      </c>
      <c r="F1467" s="66" t="str">
        <v>직전 비교기간</v>
      </c>
      <c r="G1467" s="68">
        <v>14</v>
      </c>
      <c r="H1467" s="79">
        <v>0.13725490196078433</v>
      </c>
    </row>
    <row r="1468">
      <c r="A1468" s="68">
        <v>9</v>
      </c>
      <c r="B1468" s="66" t="str">
        <v>화도읍 마석우리</v>
      </c>
      <c r="C1468" s="66" t="str">
        <v>다세대 전월세</v>
      </c>
      <c r="D1468" s="66" t="str">
        <v>2026-03</v>
      </c>
      <c r="E1468" s="66" t="str">
        <v>비교 반영</v>
      </c>
      <c r="F1468" s="66" t="str">
        <v>직전 비교기간</v>
      </c>
      <c r="G1468" s="68">
        <v>18</v>
      </c>
      <c r="H1468" s="79">
        <v>0.15</v>
      </c>
    </row>
    <row r="1469">
      <c r="A1469" s="68">
        <v>9</v>
      </c>
      <c r="B1469" s="66" t="str">
        <v>화도읍 마석우리</v>
      </c>
      <c r="C1469" s="66" t="str">
        <v>다세대 전월세</v>
      </c>
      <c r="D1469" s="66" t="str">
        <v>2026-04</v>
      </c>
      <c r="E1469" s="66" t="str">
        <v>비교 반영</v>
      </c>
      <c r="F1469" s="66" t="str">
        <v>최근 비교기간</v>
      </c>
      <c r="G1469" s="68">
        <v>15</v>
      </c>
      <c r="H1469" s="79">
        <v>0.10638297872340426</v>
      </c>
    </row>
    <row r="1470">
      <c r="A1470" s="68">
        <v>9</v>
      </c>
      <c r="B1470" s="66" t="str">
        <v>화도읍 마석우리</v>
      </c>
      <c r="C1470" s="66" t="str">
        <v>다세대 전월세</v>
      </c>
      <c r="D1470" s="66" t="str">
        <v>2026-05</v>
      </c>
      <c r="E1470" s="66" t="str">
        <v>비교 반영</v>
      </c>
      <c r="F1470" s="66" t="str">
        <v>최근 비교기간</v>
      </c>
      <c r="G1470" s="68">
        <v>18</v>
      </c>
      <c r="H1470" s="79">
        <v>0.14516129032258066</v>
      </c>
    </row>
    <row r="1471">
      <c r="A1471" s="68">
        <v>9</v>
      </c>
      <c r="B1471" s="66" t="str">
        <v>화도읍 마석우리</v>
      </c>
      <c r="C1471" s="66" t="str">
        <v>다세대 전월세</v>
      </c>
      <c r="D1471" s="66" t="str">
        <v>2026-06</v>
      </c>
      <c r="E1471" s="66" t="str">
        <v>비교 반영</v>
      </c>
      <c r="F1471" s="66" t="str">
        <v>최근 비교기간</v>
      </c>
      <c r="G1471" s="68">
        <v>20</v>
      </c>
      <c r="H1471" s="79">
        <v>0.18018018018018017</v>
      </c>
    </row>
    <row r="1472">
      <c r="A1472" s="72">
        <v>9</v>
      </c>
      <c r="B1472" s="72" t="str">
        <v>화도읍 마석우리</v>
      </c>
      <c r="C1472" s="72" t="str">
        <v>다세대 전월세</v>
      </c>
      <c r="D1472" s="72" t="str">
        <v>2026-07</v>
      </c>
      <c r="E1472" s="72" t="str">
        <v>집계 중</v>
      </c>
      <c r="F1472" s="72" t="str">
        <v>집계 중 월</v>
      </c>
      <c r="G1472" s="74">
        <v>8</v>
      </c>
      <c r="H1472" s="85">
        <v>0.08333333333333333</v>
      </c>
    </row>
    <row r="1473">
      <c r="A1473" s="68">
        <v>9</v>
      </c>
      <c r="B1473" s="66" t="str">
        <v>화도읍 마석우리</v>
      </c>
      <c r="C1473" s="66" t="str">
        <v>토지</v>
      </c>
      <c r="D1473" s="66" t="str">
        <v>2025-08</v>
      </c>
      <c r="E1473" s="66" t="str">
        <v>비교 반영</v>
      </c>
      <c r="F1473" s="66" t="str">
        <v>그 외 비교 반영월</v>
      </c>
      <c r="G1473" s="68">
        <v>8</v>
      </c>
      <c r="H1473" s="79">
        <v>0.08080808080808081</v>
      </c>
    </row>
    <row r="1474">
      <c r="A1474" s="68">
        <v>9</v>
      </c>
      <c r="B1474" s="66" t="str">
        <v>화도읍 마석우리</v>
      </c>
      <c r="C1474" s="66" t="str">
        <v>토지</v>
      </c>
      <c r="D1474" s="66" t="str">
        <v>2025-09</v>
      </c>
      <c r="E1474" s="66" t="str">
        <v>비교 반영</v>
      </c>
      <c r="F1474" s="66" t="str">
        <v>그 외 비교 반영월</v>
      </c>
      <c r="G1474" s="68">
        <v>18</v>
      </c>
      <c r="H1474" s="79">
        <v>0.125</v>
      </c>
    </row>
    <row r="1475">
      <c r="A1475" s="68">
        <v>9</v>
      </c>
      <c r="B1475" s="66" t="str">
        <v>화도읍 마석우리</v>
      </c>
      <c r="C1475" s="66" t="str">
        <v>토지</v>
      </c>
      <c r="D1475" s="66" t="str">
        <v>2025-10</v>
      </c>
      <c r="E1475" s="66" t="str">
        <v>비교 반영</v>
      </c>
      <c r="F1475" s="66" t="str">
        <v>그 외 비교 반영월</v>
      </c>
      <c r="G1475" s="68">
        <v>1</v>
      </c>
      <c r="H1475" s="79">
        <v>0.01020408163265306</v>
      </c>
    </row>
    <row r="1476">
      <c r="A1476" s="68">
        <v>9</v>
      </c>
      <c r="B1476" s="66" t="str">
        <v>화도읍 마석우리</v>
      </c>
      <c r="C1476" s="66" t="str">
        <v>토지</v>
      </c>
      <c r="D1476" s="66" t="str">
        <v>2025-11</v>
      </c>
      <c r="E1476" s="66" t="str">
        <v>비교 반영</v>
      </c>
      <c r="F1476" s="66" t="str">
        <v>그 외 비교 반영월</v>
      </c>
      <c r="G1476" s="68">
        <v>3</v>
      </c>
      <c r="H1476" s="79">
        <v>0.030612244897959183</v>
      </c>
    </row>
    <row r="1477">
      <c r="A1477" s="68">
        <v>9</v>
      </c>
      <c r="B1477" s="66" t="str">
        <v>화도읍 마석우리</v>
      </c>
      <c r="C1477" s="66" t="str">
        <v>토지</v>
      </c>
      <c r="D1477" s="66" t="str">
        <v>2025-12</v>
      </c>
      <c r="E1477" s="66" t="str">
        <v>비교 반영</v>
      </c>
      <c r="F1477" s="66" t="str">
        <v>그 외 비교 반영월</v>
      </c>
      <c r="G1477" s="68">
        <v>0</v>
      </c>
      <c r="H1477" s="79">
        <v>0</v>
      </c>
    </row>
    <row r="1478">
      <c r="A1478" s="68">
        <v>9</v>
      </c>
      <c r="B1478" s="66" t="str">
        <v>화도읍 마석우리</v>
      </c>
      <c r="C1478" s="66" t="str">
        <v>토지</v>
      </c>
      <c r="D1478" s="66" t="str">
        <v>2026-01</v>
      </c>
      <c r="E1478" s="66" t="str">
        <v>비교 반영</v>
      </c>
      <c r="F1478" s="66" t="str">
        <v>직전 비교기간</v>
      </c>
      <c r="G1478" s="68">
        <v>1</v>
      </c>
      <c r="H1478" s="79">
        <v>0.008771929824561403</v>
      </c>
    </row>
    <row r="1479">
      <c r="A1479" s="68">
        <v>9</v>
      </c>
      <c r="B1479" s="66" t="str">
        <v>화도읍 마석우리</v>
      </c>
      <c r="C1479" s="66" t="str">
        <v>토지</v>
      </c>
      <c r="D1479" s="66" t="str">
        <v>2026-02</v>
      </c>
      <c r="E1479" s="66" t="str">
        <v>비교 반영</v>
      </c>
      <c r="F1479" s="66" t="str">
        <v>직전 비교기간</v>
      </c>
      <c r="G1479" s="68">
        <v>1</v>
      </c>
      <c r="H1479" s="79">
        <v>0.00980392156862745</v>
      </c>
    </row>
    <row r="1480">
      <c r="A1480" s="68">
        <v>9</v>
      </c>
      <c r="B1480" s="66" t="str">
        <v>화도읍 마석우리</v>
      </c>
      <c r="C1480" s="66" t="str">
        <v>토지</v>
      </c>
      <c r="D1480" s="66" t="str">
        <v>2026-03</v>
      </c>
      <c r="E1480" s="66" t="str">
        <v>비교 반영</v>
      </c>
      <c r="F1480" s="66" t="str">
        <v>직전 비교기간</v>
      </c>
      <c r="G1480" s="68">
        <v>2</v>
      </c>
      <c r="H1480" s="79">
        <v>0.016666666666666666</v>
      </c>
    </row>
    <row r="1481">
      <c r="A1481" s="68">
        <v>9</v>
      </c>
      <c r="B1481" s="66" t="str">
        <v>화도읍 마석우리</v>
      </c>
      <c r="C1481" s="66" t="str">
        <v>토지</v>
      </c>
      <c r="D1481" s="66" t="str">
        <v>2026-04</v>
      </c>
      <c r="E1481" s="66" t="str">
        <v>비교 반영</v>
      </c>
      <c r="F1481" s="66" t="str">
        <v>최근 비교기간</v>
      </c>
      <c r="G1481" s="68">
        <v>41</v>
      </c>
      <c r="H1481" s="79">
        <v>0.2907801418439716</v>
      </c>
    </row>
    <row r="1482">
      <c r="A1482" s="68">
        <v>9</v>
      </c>
      <c r="B1482" s="66" t="str">
        <v>화도읍 마석우리</v>
      </c>
      <c r="C1482" s="66" t="str">
        <v>토지</v>
      </c>
      <c r="D1482" s="66" t="str">
        <v>2026-05</v>
      </c>
      <c r="E1482" s="66" t="str">
        <v>비교 반영</v>
      </c>
      <c r="F1482" s="66" t="str">
        <v>최근 비교기간</v>
      </c>
      <c r="G1482" s="68">
        <v>5</v>
      </c>
      <c r="H1482" s="79">
        <v>0.04032258064516129</v>
      </c>
    </row>
    <row r="1483">
      <c r="A1483" s="68">
        <v>9</v>
      </c>
      <c r="B1483" s="66" t="str">
        <v>화도읍 마석우리</v>
      </c>
      <c r="C1483" s="66" t="str">
        <v>토지</v>
      </c>
      <c r="D1483" s="66" t="str">
        <v>2026-06</v>
      </c>
      <c r="E1483" s="66" t="str">
        <v>비교 반영</v>
      </c>
      <c r="F1483" s="66" t="str">
        <v>최근 비교기간</v>
      </c>
      <c r="G1483" s="68">
        <v>5</v>
      </c>
      <c r="H1483" s="79">
        <v>0.04504504504504504</v>
      </c>
    </row>
    <row r="1484">
      <c r="A1484" s="72">
        <v>9</v>
      </c>
      <c r="B1484" s="72" t="str">
        <v>화도읍 마석우리</v>
      </c>
      <c r="C1484" s="72" t="str">
        <v>토지</v>
      </c>
      <c r="D1484" s="72" t="str">
        <v>2026-07</v>
      </c>
      <c r="E1484" s="72" t="str">
        <v>집계 중</v>
      </c>
      <c r="F1484" s="72" t="str">
        <v>집계 중 월</v>
      </c>
      <c r="G1484" s="74">
        <v>4</v>
      </c>
      <c r="H1484" s="85">
        <v>0.041666666666666664</v>
      </c>
    </row>
    <row r="1485">
      <c r="A1485" s="68">
        <v>9</v>
      </c>
      <c r="B1485" s="66" t="str">
        <v>화도읍 마석우리</v>
      </c>
      <c r="C1485" s="66" t="str">
        <v>아파트 매매</v>
      </c>
      <c r="D1485" s="66" t="str">
        <v>2025-08</v>
      </c>
      <c r="E1485" s="66" t="str">
        <v>비교 반영</v>
      </c>
      <c r="F1485" s="66" t="str">
        <v>그 외 비교 반영월</v>
      </c>
      <c r="G1485" s="68">
        <v>9</v>
      </c>
      <c r="H1485" s="79">
        <v>0.09090909090909091</v>
      </c>
    </row>
    <row r="1486">
      <c r="A1486" s="68">
        <v>9</v>
      </c>
      <c r="B1486" s="66" t="str">
        <v>화도읍 마석우리</v>
      </c>
      <c r="C1486" s="66" t="str">
        <v>아파트 매매</v>
      </c>
      <c r="D1486" s="66" t="str">
        <v>2025-09</v>
      </c>
      <c r="E1486" s="66" t="str">
        <v>비교 반영</v>
      </c>
      <c r="F1486" s="66" t="str">
        <v>그 외 비교 반영월</v>
      </c>
      <c r="G1486" s="68">
        <v>10</v>
      </c>
      <c r="H1486" s="79">
        <v>0.06944444444444445</v>
      </c>
    </row>
    <row r="1487">
      <c r="A1487" s="68">
        <v>9</v>
      </c>
      <c r="B1487" s="66" t="str">
        <v>화도읍 마석우리</v>
      </c>
      <c r="C1487" s="66" t="str">
        <v>아파트 매매</v>
      </c>
      <c r="D1487" s="66" t="str">
        <v>2025-10</v>
      </c>
      <c r="E1487" s="66" t="str">
        <v>비교 반영</v>
      </c>
      <c r="F1487" s="66" t="str">
        <v>그 외 비교 반영월</v>
      </c>
      <c r="G1487" s="68">
        <v>13</v>
      </c>
      <c r="H1487" s="79">
        <v>0.1326530612244898</v>
      </c>
    </row>
    <row r="1488">
      <c r="A1488" s="68">
        <v>9</v>
      </c>
      <c r="B1488" s="66" t="str">
        <v>화도읍 마석우리</v>
      </c>
      <c r="C1488" s="66" t="str">
        <v>아파트 매매</v>
      </c>
      <c r="D1488" s="66" t="str">
        <v>2025-11</v>
      </c>
      <c r="E1488" s="66" t="str">
        <v>비교 반영</v>
      </c>
      <c r="F1488" s="66" t="str">
        <v>그 외 비교 반영월</v>
      </c>
      <c r="G1488" s="68">
        <v>11</v>
      </c>
      <c r="H1488" s="79">
        <v>0.11224489795918367</v>
      </c>
    </row>
    <row r="1489">
      <c r="A1489" s="68">
        <v>9</v>
      </c>
      <c r="B1489" s="66" t="str">
        <v>화도읍 마석우리</v>
      </c>
      <c r="C1489" s="66" t="str">
        <v>아파트 매매</v>
      </c>
      <c r="D1489" s="66" t="str">
        <v>2025-12</v>
      </c>
      <c r="E1489" s="66" t="str">
        <v>비교 반영</v>
      </c>
      <c r="F1489" s="66" t="str">
        <v>그 외 비교 반영월</v>
      </c>
      <c r="G1489" s="68">
        <v>8</v>
      </c>
      <c r="H1489" s="79">
        <v>0.08791208791208792</v>
      </c>
    </row>
    <row r="1490">
      <c r="A1490" s="68">
        <v>9</v>
      </c>
      <c r="B1490" s="66" t="str">
        <v>화도읍 마석우리</v>
      </c>
      <c r="C1490" s="66" t="str">
        <v>아파트 매매</v>
      </c>
      <c r="D1490" s="66" t="str">
        <v>2026-01</v>
      </c>
      <c r="E1490" s="66" t="str">
        <v>비교 반영</v>
      </c>
      <c r="F1490" s="66" t="str">
        <v>직전 비교기간</v>
      </c>
      <c r="G1490" s="68">
        <v>13</v>
      </c>
      <c r="H1490" s="79">
        <v>0.11403508771929824</v>
      </c>
    </row>
    <row r="1491">
      <c r="A1491" s="68">
        <v>9</v>
      </c>
      <c r="B1491" s="66" t="str">
        <v>화도읍 마석우리</v>
      </c>
      <c r="C1491" s="66" t="str">
        <v>아파트 매매</v>
      </c>
      <c r="D1491" s="66" t="str">
        <v>2026-02</v>
      </c>
      <c r="E1491" s="66" t="str">
        <v>비교 반영</v>
      </c>
      <c r="F1491" s="66" t="str">
        <v>직전 비교기간</v>
      </c>
      <c r="G1491" s="68">
        <v>12</v>
      </c>
      <c r="H1491" s="79">
        <v>0.11764705882352941</v>
      </c>
    </row>
    <row r="1492">
      <c r="A1492" s="68">
        <v>9</v>
      </c>
      <c r="B1492" s="66" t="str">
        <v>화도읍 마석우리</v>
      </c>
      <c r="C1492" s="66" t="str">
        <v>아파트 매매</v>
      </c>
      <c r="D1492" s="66" t="str">
        <v>2026-03</v>
      </c>
      <c r="E1492" s="66" t="str">
        <v>비교 반영</v>
      </c>
      <c r="F1492" s="66" t="str">
        <v>직전 비교기간</v>
      </c>
      <c r="G1492" s="68">
        <v>14</v>
      </c>
      <c r="H1492" s="79">
        <v>0.11666666666666667</v>
      </c>
    </row>
    <row r="1493">
      <c r="A1493" s="68">
        <v>9</v>
      </c>
      <c r="B1493" s="66" t="str">
        <v>화도읍 마석우리</v>
      </c>
      <c r="C1493" s="66" t="str">
        <v>아파트 매매</v>
      </c>
      <c r="D1493" s="66" t="str">
        <v>2026-04</v>
      </c>
      <c r="E1493" s="66" t="str">
        <v>비교 반영</v>
      </c>
      <c r="F1493" s="66" t="str">
        <v>최근 비교기간</v>
      </c>
      <c r="G1493" s="68">
        <v>15</v>
      </c>
      <c r="H1493" s="79">
        <v>0.10638297872340426</v>
      </c>
    </row>
    <row r="1494">
      <c r="A1494" s="68">
        <v>9</v>
      </c>
      <c r="B1494" s="66" t="str">
        <v>화도읍 마석우리</v>
      </c>
      <c r="C1494" s="66" t="str">
        <v>아파트 매매</v>
      </c>
      <c r="D1494" s="66" t="str">
        <v>2026-05</v>
      </c>
      <c r="E1494" s="66" t="str">
        <v>비교 반영</v>
      </c>
      <c r="F1494" s="66" t="str">
        <v>최근 비교기간</v>
      </c>
      <c r="G1494" s="68">
        <v>16</v>
      </c>
      <c r="H1494" s="79">
        <v>0.12903225806451613</v>
      </c>
    </row>
    <row r="1495">
      <c r="A1495" s="68">
        <v>9</v>
      </c>
      <c r="B1495" s="66" t="str">
        <v>화도읍 마석우리</v>
      </c>
      <c r="C1495" s="66" t="str">
        <v>아파트 매매</v>
      </c>
      <c r="D1495" s="66" t="str">
        <v>2026-06</v>
      </c>
      <c r="E1495" s="66" t="str">
        <v>비교 반영</v>
      </c>
      <c r="F1495" s="66" t="str">
        <v>최근 비교기간</v>
      </c>
      <c r="G1495" s="68">
        <v>12</v>
      </c>
      <c r="H1495" s="79">
        <v>0.10810810810810811</v>
      </c>
    </row>
    <row r="1496">
      <c r="A1496" s="72">
        <v>9</v>
      </c>
      <c r="B1496" s="72" t="str">
        <v>화도읍 마석우리</v>
      </c>
      <c r="C1496" s="72" t="str">
        <v>아파트 매매</v>
      </c>
      <c r="D1496" s="72" t="str">
        <v>2026-07</v>
      </c>
      <c r="E1496" s="72" t="str">
        <v>집계 중</v>
      </c>
      <c r="F1496" s="72" t="str">
        <v>집계 중 월</v>
      </c>
      <c r="G1496" s="74">
        <v>10</v>
      </c>
      <c r="H1496" s="85">
        <v>0.10416666666666667</v>
      </c>
    </row>
    <row r="1497">
      <c r="A1497" s="68">
        <v>9</v>
      </c>
      <c r="B1497" s="66" t="str">
        <v>화도읍 마석우리</v>
      </c>
      <c r="C1497" s="66" t="str">
        <v>다세대 매매</v>
      </c>
      <c r="D1497" s="66" t="str">
        <v>2025-08</v>
      </c>
      <c r="E1497" s="66" t="str">
        <v>비교 반영</v>
      </c>
      <c r="F1497" s="66" t="str">
        <v>그 외 비교 반영월</v>
      </c>
      <c r="G1497" s="68">
        <v>5</v>
      </c>
      <c r="H1497" s="79">
        <v>0.050505050505050504</v>
      </c>
    </row>
    <row r="1498">
      <c r="A1498" s="68">
        <v>9</v>
      </c>
      <c r="B1498" s="66" t="str">
        <v>화도읍 마석우리</v>
      </c>
      <c r="C1498" s="66" t="str">
        <v>다세대 매매</v>
      </c>
      <c r="D1498" s="66" t="str">
        <v>2025-09</v>
      </c>
      <c r="E1498" s="66" t="str">
        <v>비교 반영</v>
      </c>
      <c r="F1498" s="66" t="str">
        <v>그 외 비교 반영월</v>
      </c>
      <c r="G1498" s="68">
        <v>8</v>
      </c>
      <c r="H1498" s="79">
        <v>0.05555555555555555</v>
      </c>
    </row>
    <row r="1499">
      <c r="A1499" s="68">
        <v>9</v>
      </c>
      <c r="B1499" s="66" t="str">
        <v>화도읍 마석우리</v>
      </c>
      <c r="C1499" s="66" t="str">
        <v>다세대 매매</v>
      </c>
      <c r="D1499" s="66" t="str">
        <v>2025-10</v>
      </c>
      <c r="E1499" s="66" t="str">
        <v>비교 반영</v>
      </c>
      <c r="F1499" s="66" t="str">
        <v>그 외 비교 반영월</v>
      </c>
      <c r="G1499" s="68">
        <v>2</v>
      </c>
      <c r="H1499" s="79">
        <v>0.02040816326530612</v>
      </c>
    </row>
    <row r="1500">
      <c r="A1500" s="68">
        <v>9</v>
      </c>
      <c r="B1500" s="66" t="str">
        <v>화도읍 마석우리</v>
      </c>
      <c r="C1500" s="66" t="str">
        <v>다세대 매매</v>
      </c>
      <c r="D1500" s="66" t="str">
        <v>2025-11</v>
      </c>
      <c r="E1500" s="66" t="str">
        <v>비교 반영</v>
      </c>
      <c r="F1500" s="66" t="str">
        <v>그 외 비교 반영월</v>
      </c>
      <c r="G1500" s="68">
        <v>4</v>
      </c>
      <c r="H1500" s="79">
        <v>0.04081632653061224</v>
      </c>
    </row>
    <row r="1501">
      <c r="A1501" s="68">
        <v>9</v>
      </c>
      <c r="B1501" s="66" t="str">
        <v>화도읍 마석우리</v>
      </c>
      <c r="C1501" s="66" t="str">
        <v>다세대 매매</v>
      </c>
      <c r="D1501" s="66" t="str">
        <v>2025-12</v>
      </c>
      <c r="E1501" s="66" t="str">
        <v>비교 반영</v>
      </c>
      <c r="F1501" s="66" t="str">
        <v>그 외 비교 반영월</v>
      </c>
      <c r="G1501" s="68">
        <v>5</v>
      </c>
      <c r="H1501" s="79">
        <v>0.054945054945054944</v>
      </c>
    </row>
    <row r="1502">
      <c r="A1502" s="68">
        <v>9</v>
      </c>
      <c r="B1502" s="66" t="str">
        <v>화도읍 마석우리</v>
      </c>
      <c r="C1502" s="66" t="str">
        <v>다세대 매매</v>
      </c>
      <c r="D1502" s="66" t="str">
        <v>2026-01</v>
      </c>
      <c r="E1502" s="66" t="str">
        <v>비교 반영</v>
      </c>
      <c r="F1502" s="66" t="str">
        <v>직전 비교기간</v>
      </c>
      <c r="G1502" s="68">
        <v>3</v>
      </c>
      <c r="H1502" s="79">
        <v>0.02631578947368421</v>
      </c>
    </row>
    <row r="1503">
      <c r="A1503" s="68">
        <v>9</v>
      </c>
      <c r="B1503" s="66" t="str">
        <v>화도읍 마석우리</v>
      </c>
      <c r="C1503" s="66" t="str">
        <v>다세대 매매</v>
      </c>
      <c r="D1503" s="66" t="str">
        <v>2026-02</v>
      </c>
      <c r="E1503" s="66" t="str">
        <v>비교 반영</v>
      </c>
      <c r="F1503" s="66" t="str">
        <v>직전 비교기간</v>
      </c>
      <c r="G1503" s="68">
        <v>8</v>
      </c>
      <c r="H1503" s="79">
        <v>0.0784313725490196</v>
      </c>
    </row>
    <row r="1504">
      <c r="A1504" s="68">
        <v>9</v>
      </c>
      <c r="B1504" s="66" t="str">
        <v>화도읍 마석우리</v>
      </c>
      <c r="C1504" s="66" t="str">
        <v>다세대 매매</v>
      </c>
      <c r="D1504" s="66" t="str">
        <v>2026-03</v>
      </c>
      <c r="E1504" s="66" t="str">
        <v>비교 반영</v>
      </c>
      <c r="F1504" s="66" t="str">
        <v>직전 비교기간</v>
      </c>
      <c r="G1504" s="68">
        <v>11</v>
      </c>
      <c r="H1504" s="79">
        <v>0.09166666666666666</v>
      </c>
    </row>
    <row r="1505">
      <c r="A1505" s="68">
        <v>9</v>
      </c>
      <c r="B1505" s="66" t="str">
        <v>화도읍 마석우리</v>
      </c>
      <c r="C1505" s="66" t="str">
        <v>다세대 매매</v>
      </c>
      <c r="D1505" s="66" t="str">
        <v>2026-04</v>
      </c>
      <c r="E1505" s="66" t="str">
        <v>비교 반영</v>
      </c>
      <c r="F1505" s="66" t="str">
        <v>최근 비교기간</v>
      </c>
      <c r="G1505" s="68">
        <v>8</v>
      </c>
      <c r="H1505" s="79">
        <v>0.05673758865248227</v>
      </c>
    </row>
    <row r="1506">
      <c r="A1506" s="68">
        <v>9</v>
      </c>
      <c r="B1506" s="66" t="str">
        <v>화도읍 마석우리</v>
      </c>
      <c r="C1506" s="66" t="str">
        <v>다세대 매매</v>
      </c>
      <c r="D1506" s="66" t="str">
        <v>2026-05</v>
      </c>
      <c r="E1506" s="66" t="str">
        <v>비교 반영</v>
      </c>
      <c r="F1506" s="66" t="str">
        <v>최근 비교기간</v>
      </c>
      <c r="G1506" s="68">
        <v>9</v>
      </c>
      <c r="H1506" s="79">
        <v>0.07258064516129033</v>
      </c>
    </row>
    <row r="1507">
      <c r="A1507" s="68">
        <v>9</v>
      </c>
      <c r="B1507" s="66" t="str">
        <v>화도읍 마석우리</v>
      </c>
      <c r="C1507" s="66" t="str">
        <v>다세대 매매</v>
      </c>
      <c r="D1507" s="66" t="str">
        <v>2026-06</v>
      </c>
      <c r="E1507" s="66" t="str">
        <v>비교 반영</v>
      </c>
      <c r="F1507" s="66" t="str">
        <v>최근 비교기간</v>
      </c>
      <c r="G1507" s="68">
        <v>3</v>
      </c>
      <c r="H1507" s="79">
        <v>0.02702702702702703</v>
      </c>
    </row>
    <row r="1508">
      <c r="A1508" s="72">
        <v>9</v>
      </c>
      <c r="B1508" s="72" t="str">
        <v>화도읍 마석우리</v>
      </c>
      <c r="C1508" s="72" t="str">
        <v>다세대 매매</v>
      </c>
      <c r="D1508" s="72" t="str">
        <v>2026-07</v>
      </c>
      <c r="E1508" s="72" t="str">
        <v>집계 중</v>
      </c>
      <c r="F1508" s="72" t="str">
        <v>집계 중 월</v>
      </c>
      <c r="G1508" s="74">
        <v>3</v>
      </c>
      <c r="H1508" s="85">
        <v>0.03125</v>
      </c>
    </row>
    <row r="1509">
      <c r="A1509" s="68">
        <v>9</v>
      </c>
      <c r="B1509" s="66" t="str">
        <v>화도읍 마석우리</v>
      </c>
      <c r="C1509" s="66" t="str">
        <v>다가구 매매</v>
      </c>
      <c r="D1509" s="66" t="str">
        <v>2025-08</v>
      </c>
      <c r="E1509" s="66" t="str">
        <v>비교 반영</v>
      </c>
      <c r="F1509" s="66" t="str">
        <v>그 외 비교 반영월</v>
      </c>
      <c r="G1509" s="68">
        <v>1</v>
      </c>
      <c r="H1509" s="79">
        <v>0.010101010101010102</v>
      </c>
    </row>
    <row r="1510">
      <c r="A1510" s="68">
        <v>9</v>
      </c>
      <c r="B1510" s="66" t="str">
        <v>화도읍 마석우리</v>
      </c>
      <c r="C1510" s="66" t="str">
        <v>다가구 매매</v>
      </c>
      <c r="D1510" s="66" t="str">
        <v>2025-09</v>
      </c>
      <c r="E1510" s="66" t="str">
        <v>비교 반영</v>
      </c>
      <c r="F1510" s="66" t="str">
        <v>그 외 비교 반영월</v>
      </c>
      <c r="G1510" s="68">
        <v>1</v>
      </c>
      <c r="H1510" s="79">
        <v>0.006944444444444444</v>
      </c>
    </row>
    <row r="1511">
      <c r="A1511" s="68">
        <v>9</v>
      </c>
      <c r="B1511" s="66" t="str">
        <v>화도읍 마석우리</v>
      </c>
      <c r="C1511" s="66" t="str">
        <v>다가구 매매</v>
      </c>
      <c r="D1511" s="66" t="str">
        <v>2025-10</v>
      </c>
      <c r="E1511" s="66" t="str">
        <v>비교 반영</v>
      </c>
      <c r="F1511" s="66" t="str">
        <v>그 외 비교 반영월</v>
      </c>
      <c r="G1511" s="68">
        <v>0</v>
      </c>
      <c r="H1511" s="79">
        <v>0</v>
      </c>
    </row>
    <row r="1512">
      <c r="A1512" s="68">
        <v>9</v>
      </c>
      <c r="B1512" s="66" t="str">
        <v>화도읍 마석우리</v>
      </c>
      <c r="C1512" s="66" t="str">
        <v>다가구 매매</v>
      </c>
      <c r="D1512" s="66" t="str">
        <v>2025-11</v>
      </c>
      <c r="E1512" s="66" t="str">
        <v>비교 반영</v>
      </c>
      <c r="F1512" s="66" t="str">
        <v>그 외 비교 반영월</v>
      </c>
      <c r="G1512" s="68">
        <v>1</v>
      </c>
      <c r="H1512" s="79">
        <v>0.01020408163265306</v>
      </c>
    </row>
    <row r="1513">
      <c r="A1513" s="68">
        <v>9</v>
      </c>
      <c r="B1513" s="66" t="str">
        <v>화도읍 마석우리</v>
      </c>
      <c r="C1513" s="66" t="str">
        <v>다가구 매매</v>
      </c>
      <c r="D1513" s="66" t="str">
        <v>2025-12</v>
      </c>
      <c r="E1513" s="66" t="str">
        <v>비교 반영</v>
      </c>
      <c r="F1513" s="66" t="str">
        <v>그 외 비교 반영월</v>
      </c>
      <c r="G1513" s="68">
        <v>1</v>
      </c>
      <c r="H1513" s="79">
        <v>0.01098901098901099</v>
      </c>
    </row>
    <row r="1514">
      <c r="A1514" s="68">
        <v>9</v>
      </c>
      <c r="B1514" s="66" t="str">
        <v>화도읍 마석우리</v>
      </c>
      <c r="C1514" s="66" t="str">
        <v>다가구 매매</v>
      </c>
      <c r="D1514" s="66" t="str">
        <v>2026-01</v>
      </c>
      <c r="E1514" s="66" t="str">
        <v>비교 반영</v>
      </c>
      <c r="F1514" s="66" t="str">
        <v>직전 비교기간</v>
      </c>
      <c r="G1514" s="68">
        <v>0</v>
      </c>
      <c r="H1514" s="79">
        <v>0</v>
      </c>
    </row>
    <row r="1515">
      <c r="A1515" s="68">
        <v>9</v>
      </c>
      <c r="B1515" s="66" t="str">
        <v>화도읍 마석우리</v>
      </c>
      <c r="C1515" s="66" t="str">
        <v>다가구 매매</v>
      </c>
      <c r="D1515" s="66" t="str">
        <v>2026-02</v>
      </c>
      <c r="E1515" s="66" t="str">
        <v>비교 반영</v>
      </c>
      <c r="F1515" s="66" t="str">
        <v>직전 비교기간</v>
      </c>
      <c r="G1515" s="68">
        <v>0</v>
      </c>
      <c r="H1515" s="79">
        <v>0</v>
      </c>
    </row>
    <row r="1516">
      <c r="A1516" s="68">
        <v>9</v>
      </c>
      <c r="B1516" s="66" t="str">
        <v>화도읍 마석우리</v>
      </c>
      <c r="C1516" s="66" t="str">
        <v>다가구 매매</v>
      </c>
      <c r="D1516" s="66" t="str">
        <v>2026-03</v>
      </c>
      <c r="E1516" s="66" t="str">
        <v>비교 반영</v>
      </c>
      <c r="F1516" s="66" t="str">
        <v>직전 비교기간</v>
      </c>
      <c r="G1516" s="68">
        <v>0</v>
      </c>
      <c r="H1516" s="79">
        <v>0</v>
      </c>
    </row>
    <row r="1517">
      <c r="A1517" s="68">
        <v>9</v>
      </c>
      <c r="B1517" s="66" t="str">
        <v>화도읍 마석우리</v>
      </c>
      <c r="C1517" s="66" t="str">
        <v>다가구 매매</v>
      </c>
      <c r="D1517" s="66" t="str">
        <v>2026-04</v>
      </c>
      <c r="E1517" s="66" t="str">
        <v>비교 반영</v>
      </c>
      <c r="F1517" s="66" t="str">
        <v>최근 비교기간</v>
      </c>
      <c r="G1517" s="68">
        <v>1</v>
      </c>
      <c r="H1517" s="79">
        <v>0.0070921985815602835</v>
      </c>
    </row>
    <row r="1518">
      <c r="A1518" s="68">
        <v>9</v>
      </c>
      <c r="B1518" s="66" t="str">
        <v>화도읍 마석우리</v>
      </c>
      <c r="C1518" s="66" t="str">
        <v>다가구 매매</v>
      </c>
      <c r="D1518" s="66" t="str">
        <v>2026-05</v>
      </c>
      <c r="E1518" s="66" t="str">
        <v>비교 반영</v>
      </c>
      <c r="F1518" s="66" t="str">
        <v>최근 비교기간</v>
      </c>
      <c r="G1518" s="68">
        <v>1</v>
      </c>
      <c r="H1518" s="79">
        <v>0.008064516129032258</v>
      </c>
    </row>
    <row r="1519">
      <c r="A1519" s="68">
        <v>9</v>
      </c>
      <c r="B1519" s="66" t="str">
        <v>화도읍 마석우리</v>
      </c>
      <c r="C1519" s="66" t="str">
        <v>다가구 매매</v>
      </c>
      <c r="D1519" s="66" t="str">
        <v>2026-06</v>
      </c>
      <c r="E1519" s="66" t="str">
        <v>비교 반영</v>
      </c>
      <c r="F1519" s="66" t="str">
        <v>최근 비교기간</v>
      </c>
      <c r="G1519" s="68">
        <v>1</v>
      </c>
      <c r="H1519" s="79">
        <v>0.009009009009009009</v>
      </c>
    </row>
    <row r="1520">
      <c r="A1520" s="72">
        <v>9</v>
      </c>
      <c r="B1520" s="72" t="str">
        <v>화도읍 마석우리</v>
      </c>
      <c r="C1520" s="72" t="str">
        <v>다가구 매매</v>
      </c>
      <c r="D1520" s="72" t="str">
        <v>2026-07</v>
      </c>
      <c r="E1520" s="72" t="str">
        <v>집계 중</v>
      </c>
      <c r="F1520" s="72" t="str">
        <v>집계 중 월</v>
      </c>
      <c r="G1520" s="74">
        <v>1</v>
      </c>
      <c r="H1520" s="85">
        <v>0.010416666666666666</v>
      </c>
    </row>
    <row r="1521">
      <c r="A1521" s="68">
        <v>9</v>
      </c>
      <c r="B1521" s="66" t="str">
        <v>화도읍 마석우리</v>
      </c>
      <c r="C1521" s="66" t="str">
        <v>오피스텔 전월세</v>
      </c>
      <c r="D1521" s="66" t="str">
        <v>2025-08</v>
      </c>
      <c r="E1521" s="66" t="str">
        <v>비교 반영</v>
      </c>
      <c r="F1521" s="66" t="str">
        <v>그 외 비교 반영월</v>
      </c>
      <c r="G1521" s="68">
        <v>4</v>
      </c>
      <c r="H1521" s="79">
        <v>0.04040404040404041</v>
      </c>
    </row>
    <row r="1522">
      <c r="A1522" s="68">
        <v>9</v>
      </c>
      <c r="B1522" s="66" t="str">
        <v>화도읍 마석우리</v>
      </c>
      <c r="C1522" s="66" t="str">
        <v>오피스텔 전월세</v>
      </c>
      <c r="D1522" s="66" t="str">
        <v>2025-09</v>
      </c>
      <c r="E1522" s="66" t="str">
        <v>비교 반영</v>
      </c>
      <c r="F1522" s="66" t="str">
        <v>그 외 비교 반영월</v>
      </c>
      <c r="G1522" s="68">
        <v>0</v>
      </c>
      <c r="H1522" s="79">
        <v>0</v>
      </c>
    </row>
    <row r="1523">
      <c r="A1523" s="68">
        <v>9</v>
      </c>
      <c r="B1523" s="66" t="str">
        <v>화도읍 마석우리</v>
      </c>
      <c r="C1523" s="66" t="str">
        <v>오피스텔 전월세</v>
      </c>
      <c r="D1523" s="66" t="str">
        <v>2025-10</v>
      </c>
      <c r="E1523" s="66" t="str">
        <v>비교 반영</v>
      </c>
      <c r="F1523" s="66" t="str">
        <v>그 외 비교 반영월</v>
      </c>
      <c r="G1523" s="68">
        <v>1</v>
      </c>
      <c r="H1523" s="79">
        <v>0.01020408163265306</v>
      </c>
    </row>
    <row r="1524">
      <c r="A1524" s="68">
        <v>9</v>
      </c>
      <c r="B1524" s="66" t="str">
        <v>화도읍 마석우리</v>
      </c>
      <c r="C1524" s="66" t="str">
        <v>오피스텔 전월세</v>
      </c>
      <c r="D1524" s="66" t="str">
        <v>2025-11</v>
      </c>
      <c r="E1524" s="66" t="str">
        <v>비교 반영</v>
      </c>
      <c r="F1524" s="66" t="str">
        <v>그 외 비교 반영월</v>
      </c>
      <c r="G1524" s="68">
        <v>1</v>
      </c>
      <c r="H1524" s="79">
        <v>0.01020408163265306</v>
      </c>
    </row>
    <row r="1525">
      <c r="A1525" s="68">
        <v>9</v>
      </c>
      <c r="B1525" s="66" t="str">
        <v>화도읍 마석우리</v>
      </c>
      <c r="C1525" s="66" t="str">
        <v>오피스텔 전월세</v>
      </c>
      <c r="D1525" s="66" t="str">
        <v>2025-12</v>
      </c>
      <c r="E1525" s="66" t="str">
        <v>비교 반영</v>
      </c>
      <c r="F1525" s="66" t="str">
        <v>그 외 비교 반영월</v>
      </c>
      <c r="G1525" s="68">
        <v>1</v>
      </c>
      <c r="H1525" s="79">
        <v>0.01098901098901099</v>
      </c>
    </row>
    <row r="1526">
      <c r="A1526" s="68">
        <v>9</v>
      </c>
      <c r="B1526" s="66" t="str">
        <v>화도읍 마석우리</v>
      </c>
      <c r="C1526" s="66" t="str">
        <v>오피스텔 전월세</v>
      </c>
      <c r="D1526" s="66" t="str">
        <v>2026-01</v>
      </c>
      <c r="E1526" s="66" t="str">
        <v>비교 반영</v>
      </c>
      <c r="F1526" s="66" t="str">
        <v>직전 비교기간</v>
      </c>
      <c r="G1526" s="68">
        <v>1</v>
      </c>
      <c r="H1526" s="79">
        <v>0.008771929824561403</v>
      </c>
    </row>
    <row r="1527">
      <c r="A1527" s="68">
        <v>9</v>
      </c>
      <c r="B1527" s="66" t="str">
        <v>화도읍 마석우리</v>
      </c>
      <c r="C1527" s="66" t="str">
        <v>오피스텔 전월세</v>
      </c>
      <c r="D1527" s="66" t="str">
        <v>2026-02</v>
      </c>
      <c r="E1527" s="66" t="str">
        <v>비교 반영</v>
      </c>
      <c r="F1527" s="66" t="str">
        <v>직전 비교기간</v>
      </c>
      <c r="G1527" s="68">
        <v>0</v>
      </c>
      <c r="H1527" s="79">
        <v>0</v>
      </c>
    </row>
    <row r="1528">
      <c r="A1528" s="68">
        <v>9</v>
      </c>
      <c r="B1528" s="66" t="str">
        <v>화도읍 마석우리</v>
      </c>
      <c r="C1528" s="66" t="str">
        <v>오피스텔 전월세</v>
      </c>
      <c r="D1528" s="66" t="str">
        <v>2026-03</v>
      </c>
      <c r="E1528" s="66" t="str">
        <v>비교 반영</v>
      </c>
      <c r="F1528" s="66" t="str">
        <v>직전 비교기간</v>
      </c>
      <c r="G1528" s="68">
        <v>2</v>
      </c>
      <c r="H1528" s="79">
        <v>0.016666666666666666</v>
      </c>
    </row>
    <row r="1529">
      <c r="A1529" s="68">
        <v>9</v>
      </c>
      <c r="B1529" s="66" t="str">
        <v>화도읍 마석우리</v>
      </c>
      <c r="C1529" s="66" t="str">
        <v>오피스텔 전월세</v>
      </c>
      <c r="D1529" s="66" t="str">
        <v>2026-04</v>
      </c>
      <c r="E1529" s="66" t="str">
        <v>비교 반영</v>
      </c>
      <c r="F1529" s="66" t="str">
        <v>최근 비교기간</v>
      </c>
      <c r="G1529" s="68">
        <v>0</v>
      </c>
      <c r="H1529" s="79">
        <v>0</v>
      </c>
    </row>
    <row r="1530">
      <c r="A1530" s="68">
        <v>9</v>
      </c>
      <c r="B1530" s="66" t="str">
        <v>화도읍 마석우리</v>
      </c>
      <c r="C1530" s="66" t="str">
        <v>오피스텔 전월세</v>
      </c>
      <c r="D1530" s="66" t="str">
        <v>2026-05</v>
      </c>
      <c r="E1530" s="66" t="str">
        <v>비교 반영</v>
      </c>
      <c r="F1530" s="66" t="str">
        <v>최근 비교기간</v>
      </c>
      <c r="G1530" s="68">
        <v>1</v>
      </c>
      <c r="H1530" s="79">
        <v>0.008064516129032258</v>
      </c>
    </row>
    <row r="1531">
      <c r="A1531" s="68">
        <v>9</v>
      </c>
      <c r="B1531" s="66" t="str">
        <v>화도읍 마석우리</v>
      </c>
      <c r="C1531" s="66" t="str">
        <v>오피스텔 전월세</v>
      </c>
      <c r="D1531" s="66" t="str">
        <v>2026-06</v>
      </c>
      <c r="E1531" s="66" t="str">
        <v>비교 반영</v>
      </c>
      <c r="F1531" s="66" t="str">
        <v>최근 비교기간</v>
      </c>
      <c r="G1531" s="68">
        <v>1</v>
      </c>
      <c r="H1531" s="79">
        <v>0.009009009009009009</v>
      </c>
    </row>
    <row r="1532">
      <c r="A1532" s="72">
        <v>9</v>
      </c>
      <c r="B1532" s="72" t="str">
        <v>화도읍 마석우리</v>
      </c>
      <c r="C1532" s="72" t="str">
        <v>오피스텔 전월세</v>
      </c>
      <c r="D1532" s="72" t="str">
        <v>2026-07</v>
      </c>
      <c r="E1532" s="72" t="str">
        <v>집계 중</v>
      </c>
      <c r="F1532" s="72" t="str">
        <v>집계 중 월</v>
      </c>
      <c r="G1532" s="74">
        <v>0</v>
      </c>
      <c r="H1532" s="85">
        <v>0</v>
      </c>
    </row>
    <row r="1533">
      <c r="A1533" s="68">
        <v>9</v>
      </c>
      <c r="B1533" s="66" t="str">
        <v>화도읍 마석우리</v>
      </c>
      <c r="C1533" s="66" t="str">
        <v>상가</v>
      </c>
      <c r="D1533" s="66" t="str">
        <v>2025-08</v>
      </c>
      <c r="E1533" s="66" t="str">
        <v>비교 반영</v>
      </c>
      <c r="F1533" s="66" t="str">
        <v>그 외 비교 반영월</v>
      </c>
      <c r="G1533" s="68">
        <v>0</v>
      </c>
      <c r="H1533" s="79">
        <v>0</v>
      </c>
    </row>
    <row r="1534">
      <c r="A1534" s="68">
        <v>9</v>
      </c>
      <c r="B1534" s="66" t="str">
        <v>화도읍 마석우리</v>
      </c>
      <c r="C1534" s="66" t="str">
        <v>상가</v>
      </c>
      <c r="D1534" s="66" t="str">
        <v>2025-09</v>
      </c>
      <c r="E1534" s="66" t="str">
        <v>비교 반영</v>
      </c>
      <c r="F1534" s="66" t="str">
        <v>그 외 비교 반영월</v>
      </c>
      <c r="G1534" s="68">
        <v>2</v>
      </c>
      <c r="H1534" s="79">
        <v>0.013888888888888888</v>
      </c>
    </row>
    <row r="1535">
      <c r="A1535" s="68">
        <v>9</v>
      </c>
      <c r="B1535" s="66" t="str">
        <v>화도읍 마석우리</v>
      </c>
      <c r="C1535" s="66" t="str">
        <v>상가</v>
      </c>
      <c r="D1535" s="66" t="str">
        <v>2025-10</v>
      </c>
      <c r="E1535" s="66" t="str">
        <v>비교 반영</v>
      </c>
      <c r="F1535" s="66" t="str">
        <v>그 외 비교 반영월</v>
      </c>
      <c r="G1535" s="68">
        <v>0</v>
      </c>
      <c r="H1535" s="79">
        <v>0</v>
      </c>
    </row>
    <row r="1536">
      <c r="A1536" s="68">
        <v>9</v>
      </c>
      <c r="B1536" s="66" t="str">
        <v>화도읍 마석우리</v>
      </c>
      <c r="C1536" s="66" t="str">
        <v>상가</v>
      </c>
      <c r="D1536" s="66" t="str">
        <v>2025-11</v>
      </c>
      <c r="E1536" s="66" t="str">
        <v>비교 반영</v>
      </c>
      <c r="F1536" s="66" t="str">
        <v>그 외 비교 반영월</v>
      </c>
      <c r="G1536" s="68">
        <v>5</v>
      </c>
      <c r="H1536" s="79">
        <v>0.05102040816326531</v>
      </c>
    </row>
    <row r="1537">
      <c r="A1537" s="68">
        <v>9</v>
      </c>
      <c r="B1537" s="66" t="str">
        <v>화도읍 마석우리</v>
      </c>
      <c r="C1537" s="66" t="str">
        <v>상가</v>
      </c>
      <c r="D1537" s="66" t="str">
        <v>2025-12</v>
      </c>
      <c r="E1537" s="66" t="str">
        <v>비교 반영</v>
      </c>
      <c r="F1537" s="66" t="str">
        <v>그 외 비교 반영월</v>
      </c>
      <c r="G1537" s="68">
        <v>0</v>
      </c>
      <c r="H1537" s="79">
        <v>0</v>
      </c>
    </row>
    <row r="1538">
      <c r="A1538" s="68">
        <v>9</v>
      </c>
      <c r="B1538" s="66" t="str">
        <v>화도읍 마석우리</v>
      </c>
      <c r="C1538" s="66" t="str">
        <v>상가</v>
      </c>
      <c r="D1538" s="66" t="str">
        <v>2026-01</v>
      </c>
      <c r="E1538" s="66" t="str">
        <v>비교 반영</v>
      </c>
      <c r="F1538" s="66" t="str">
        <v>직전 비교기간</v>
      </c>
      <c r="G1538" s="68">
        <v>1</v>
      </c>
      <c r="H1538" s="79">
        <v>0.008771929824561403</v>
      </c>
    </row>
    <row r="1539">
      <c r="A1539" s="68">
        <v>9</v>
      </c>
      <c r="B1539" s="66" t="str">
        <v>화도읍 마석우리</v>
      </c>
      <c r="C1539" s="66" t="str">
        <v>상가</v>
      </c>
      <c r="D1539" s="66" t="str">
        <v>2026-02</v>
      </c>
      <c r="E1539" s="66" t="str">
        <v>비교 반영</v>
      </c>
      <c r="F1539" s="66" t="str">
        <v>직전 비교기간</v>
      </c>
      <c r="G1539" s="68">
        <v>0</v>
      </c>
      <c r="H1539" s="79">
        <v>0</v>
      </c>
    </row>
    <row r="1540">
      <c r="A1540" s="68">
        <v>9</v>
      </c>
      <c r="B1540" s="66" t="str">
        <v>화도읍 마석우리</v>
      </c>
      <c r="C1540" s="66" t="str">
        <v>상가</v>
      </c>
      <c r="D1540" s="66" t="str">
        <v>2026-03</v>
      </c>
      <c r="E1540" s="66" t="str">
        <v>비교 반영</v>
      </c>
      <c r="F1540" s="66" t="str">
        <v>직전 비교기간</v>
      </c>
      <c r="G1540" s="68">
        <v>1</v>
      </c>
      <c r="H1540" s="79">
        <v>0.008333333333333333</v>
      </c>
    </row>
    <row r="1541">
      <c r="A1541" s="68">
        <v>9</v>
      </c>
      <c r="B1541" s="66" t="str">
        <v>화도읍 마석우리</v>
      </c>
      <c r="C1541" s="66" t="str">
        <v>상가</v>
      </c>
      <c r="D1541" s="66" t="str">
        <v>2026-04</v>
      </c>
      <c r="E1541" s="66" t="str">
        <v>비교 반영</v>
      </c>
      <c r="F1541" s="66" t="str">
        <v>최근 비교기간</v>
      </c>
      <c r="G1541" s="68">
        <v>1</v>
      </c>
      <c r="H1541" s="79">
        <v>0.0070921985815602835</v>
      </c>
    </row>
    <row r="1542">
      <c r="A1542" s="68">
        <v>9</v>
      </c>
      <c r="B1542" s="66" t="str">
        <v>화도읍 마석우리</v>
      </c>
      <c r="C1542" s="66" t="str">
        <v>상가</v>
      </c>
      <c r="D1542" s="66" t="str">
        <v>2026-05</v>
      </c>
      <c r="E1542" s="66" t="str">
        <v>비교 반영</v>
      </c>
      <c r="F1542" s="66" t="str">
        <v>최근 비교기간</v>
      </c>
      <c r="G1542" s="68">
        <v>0</v>
      </c>
      <c r="H1542" s="79">
        <v>0</v>
      </c>
    </row>
    <row r="1543">
      <c r="A1543" s="68">
        <v>9</v>
      </c>
      <c r="B1543" s="66" t="str">
        <v>화도읍 마석우리</v>
      </c>
      <c r="C1543" s="66" t="str">
        <v>상가</v>
      </c>
      <c r="D1543" s="66" t="str">
        <v>2026-06</v>
      </c>
      <c r="E1543" s="66" t="str">
        <v>비교 반영</v>
      </c>
      <c r="F1543" s="66" t="str">
        <v>최근 비교기간</v>
      </c>
      <c r="G1543" s="68">
        <v>0</v>
      </c>
      <c r="H1543" s="79">
        <v>0</v>
      </c>
    </row>
    <row r="1544">
      <c r="A1544" s="72">
        <v>9</v>
      </c>
      <c r="B1544" s="72" t="str">
        <v>화도읍 마석우리</v>
      </c>
      <c r="C1544" s="72" t="str">
        <v>상가</v>
      </c>
      <c r="D1544" s="72" t="str">
        <v>2026-07</v>
      </c>
      <c r="E1544" s="72" t="str">
        <v>집계 중</v>
      </c>
      <c r="F1544" s="72" t="str">
        <v>집계 중 월</v>
      </c>
      <c r="G1544" s="74">
        <v>1</v>
      </c>
      <c r="H1544" s="85">
        <v>0.010416666666666666</v>
      </c>
    </row>
    <row r="1545">
      <c r="A1545" s="68">
        <v>9</v>
      </c>
      <c r="B1545" s="66" t="str">
        <v>화도읍 마석우리</v>
      </c>
      <c r="C1545" s="66" t="str">
        <v>공장창고</v>
      </c>
      <c r="D1545" s="66" t="str">
        <v>2025-08</v>
      </c>
      <c r="E1545" s="66" t="str">
        <v>비교 반영</v>
      </c>
      <c r="F1545" s="66" t="str">
        <v>그 외 비교 반영월</v>
      </c>
      <c r="G1545" s="68">
        <v>0</v>
      </c>
      <c r="H1545" s="79">
        <v>0</v>
      </c>
    </row>
    <row r="1546">
      <c r="A1546" s="68">
        <v>9</v>
      </c>
      <c r="B1546" s="66" t="str">
        <v>화도읍 마석우리</v>
      </c>
      <c r="C1546" s="66" t="str">
        <v>공장창고</v>
      </c>
      <c r="D1546" s="66" t="str">
        <v>2025-09</v>
      </c>
      <c r="E1546" s="66" t="str">
        <v>비교 반영</v>
      </c>
      <c r="F1546" s="66" t="str">
        <v>그 외 비교 반영월</v>
      </c>
      <c r="G1546" s="68">
        <v>1</v>
      </c>
      <c r="H1546" s="79">
        <v>0.006944444444444444</v>
      </c>
    </row>
    <row r="1547">
      <c r="A1547" s="68">
        <v>9</v>
      </c>
      <c r="B1547" s="66" t="str">
        <v>화도읍 마석우리</v>
      </c>
      <c r="C1547" s="66" t="str">
        <v>공장창고</v>
      </c>
      <c r="D1547" s="66" t="str">
        <v>2025-10</v>
      </c>
      <c r="E1547" s="66" t="str">
        <v>비교 반영</v>
      </c>
      <c r="F1547" s="66" t="str">
        <v>그 외 비교 반영월</v>
      </c>
      <c r="G1547" s="68">
        <v>0</v>
      </c>
      <c r="H1547" s="79">
        <v>0</v>
      </c>
    </row>
    <row r="1548">
      <c r="A1548" s="68">
        <v>9</v>
      </c>
      <c r="B1548" s="66" t="str">
        <v>화도읍 마석우리</v>
      </c>
      <c r="C1548" s="66" t="str">
        <v>공장창고</v>
      </c>
      <c r="D1548" s="66" t="str">
        <v>2025-11</v>
      </c>
      <c r="E1548" s="66" t="str">
        <v>비교 반영</v>
      </c>
      <c r="F1548" s="66" t="str">
        <v>그 외 비교 반영월</v>
      </c>
      <c r="G1548" s="68">
        <v>0</v>
      </c>
      <c r="H1548" s="79">
        <v>0</v>
      </c>
    </row>
    <row r="1549">
      <c r="A1549" s="68">
        <v>9</v>
      </c>
      <c r="B1549" s="66" t="str">
        <v>화도읍 마석우리</v>
      </c>
      <c r="C1549" s="66" t="str">
        <v>공장창고</v>
      </c>
      <c r="D1549" s="66" t="str">
        <v>2025-12</v>
      </c>
      <c r="E1549" s="66" t="str">
        <v>비교 반영</v>
      </c>
      <c r="F1549" s="66" t="str">
        <v>그 외 비교 반영월</v>
      </c>
      <c r="G1549" s="68">
        <v>0</v>
      </c>
      <c r="H1549" s="79">
        <v>0</v>
      </c>
    </row>
    <row r="1550">
      <c r="A1550" s="68">
        <v>9</v>
      </c>
      <c r="B1550" s="66" t="str">
        <v>화도읍 마석우리</v>
      </c>
      <c r="C1550" s="66" t="str">
        <v>공장창고</v>
      </c>
      <c r="D1550" s="66" t="str">
        <v>2026-01</v>
      </c>
      <c r="E1550" s="66" t="str">
        <v>비교 반영</v>
      </c>
      <c r="F1550" s="66" t="str">
        <v>직전 비교기간</v>
      </c>
      <c r="G1550" s="68">
        <v>0</v>
      </c>
      <c r="H1550" s="79">
        <v>0</v>
      </c>
    </row>
    <row r="1551">
      <c r="A1551" s="68">
        <v>9</v>
      </c>
      <c r="B1551" s="66" t="str">
        <v>화도읍 마석우리</v>
      </c>
      <c r="C1551" s="66" t="str">
        <v>공장창고</v>
      </c>
      <c r="D1551" s="66" t="str">
        <v>2026-02</v>
      </c>
      <c r="E1551" s="66" t="str">
        <v>비교 반영</v>
      </c>
      <c r="F1551" s="66" t="str">
        <v>직전 비교기간</v>
      </c>
      <c r="G1551" s="68">
        <v>0</v>
      </c>
      <c r="H1551" s="79">
        <v>0</v>
      </c>
    </row>
    <row r="1552">
      <c r="A1552" s="68">
        <v>9</v>
      </c>
      <c r="B1552" s="66" t="str">
        <v>화도읍 마석우리</v>
      </c>
      <c r="C1552" s="66" t="str">
        <v>공장창고</v>
      </c>
      <c r="D1552" s="66" t="str">
        <v>2026-03</v>
      </c>
      <c r="E1552" s="66" t="str">
        <v>비교 반영</v>
      </c>
      <c r="F1552" s="66" t="str">
        <v>직전 비교기간</v>
      </c>
      <c r="G1552" s="68">
        <v>0</v>
      </c>
      <c r="H1552" s="79">
        <v>0</v>
      </c>
    </row>
    <row r="1553">
      <c r="A1553" s="68">
        <v>9</v>
      </c>
      <c r="B1553" s="66" t="str">
        <v>화도읍 마석우리</v>
      </c>
      <c r="C1553" s="66" t="str">
        <v>공장창고</v>
      </c>
      <c r="D1553" s="66" t="str">
        <v>2026-04</v>
      </c>
      <c r="E1553" s="66" t="str">
        <v>비교 반영</v>
      </c>
      <c r="F1553" s="66" t="str">
        <v>최근 비교기간</v>
      </c>
      <c r="G1553" s="68">
        <v>1</v>
      </c>
      <c r="H1553" s="79">
        <v>0.0070921985815602835</v>
      </c>
    </row>
    <row r="1554">
      <c r="A1554" s="68">
        <v>9</v>
      </c>
      <c r="B1554" s="66" t="str">
        <v>화도읍 마석우리</v>
      </c>
      <c r="C1554" s="66" t="str">
        <v>공장창고</v>
      </c>
      <c r="D1554" s="66" t="str">
        <v>2026-05</v>
      </c>
      <c r="E1554" s="66" t="str">
        <v>비교 반영</v>
      </c>
      <c r="F1554" s="66" t="str">
        <v>최근 비교기간</v>
      </c>
      <c r="G1554" s="68">
        <v>0</v>
      </c>
      <c r="H1554" s="79">
        <v>0</v>
      </c>
    </row>
    <row r="1555">
      <c r="A1555" s="68">
        <v>9</v>
      </c>
      <c r="B1555" s="66" t="str">
        <v>화도읍 마석우리</v>
      </c>
      <c r="C1555" s="66" t="str">
        <v>공장창고</v>
      </c>
      <c r="D1555" s="66" t="str">
        <v>2026-06</v>
      </c>
      <c r="E1555" s="66" t="str">
        <v>비교 반영</v>
      </c>
      <c r="F1555" s="66" t="str">
        <v>최근 비교기간</v>
      </c>
      <c r="G1555" s="68">
        <v>0</v>
      </c>
      <c r="H1555" s="79">
        <v>0</v>
      </c>
    </row>
    <row r="1556">
      <c r="A1556" s="72">
        <v>9</v>
      </c>
      <c r="B1556" s="72" t="str">
        <v>화도읍 마석우리</v>
      </c>
      <c r="C1556" s="72" t="str">
        <v>공장창고</v>
      </c>
      <c r="D1556" s="72" t="str">
        <v>2026-07</v>
      </c>
      <c r="E1556" s="72" t="str">
        <v>집계 중</v>
      </c>
      <c r="F1556" s="72" t="str">
        <v>집계 중 월</v>
      </c>
      <c r="G1556" s="74">
        <v>0</v>
      </c>
      <c r="H1556" s="85">
        <v>0</v>
      </c>
    </row>
    <row r="1557">
      <c r="A1557" s="68">
        <v>9</v>
      </c>
      <c r="B1557" s="66" t="str">
        <v>화도읍 마석우리</v>
      </c>
      <c r="C1557" s="66" t="str">
        <v>분양권</v>
      </c>
      <c r="D1557" s="66" t="str">
        <v>2025-08</v>
      </c>
      <c r="E1557" s="66" t="str">
        <v>비교 반영</v>
      </c>
      <c r="F1557" s="66" t="str">
        <v>그 외 비교 반영월</v>
      </c>
      <c r="G1557" s="68">
        <v>0</v>
      </c>
      <c r="H1557" s="79">
        <v>0</v>
      </c>
    </row>
    <row r="1558">
      <c r="A1558" s="68">
        <v>9</v>
      </c>
      <c r="B1558" s="66" t="str">
        <v>화도읍 마석우리</v>
      </c>
      <c r="C1558" s="66" t="str">
        <v>분양권</v>
      </c>
      <c r="D1558" s="66" t="str">
        <v>2025-09</v>
      </c>
      <c r="E1558" s="66" t="str">
        <v>비교 반영</v>
      </c>
      <c r="F1558" s="66" t="str">
        <v>그 외 비교 반영월</v>
      </c>
      <c r="G1558" s="68">
        <v>1</v>
      </c>
      <c r="H1558" s="79">
        <v>0.006944444444444444</v>
      </c>
    </row>
    <row r="1559">
      <c r="A1559" s="68">
        <v>9</v>
      </c>
      <c r="B1559" s="66" t="str">
        <v>화도읍 마석우리</v>
      </c>
      <c r="C1559" s="66" t="str">
        <v>분양권</v>
      </c>
      <c r="D1559" s="66" t="str">
        <v>2025-10</v>
      </c>
      <c r="E1559" s="66" t="str">
        <v>비교 반영</v>
      </c>
      <c r="F1559" s="66" t="str">
        <v>그 외 비교 반영월</v>
      </c>
      <c r="G1559" s="68">
        <v>1</v>
      </c>
      <c r="H1559" s="79">
        <v>0.01020408163265306</v>
      </c>
    </row>
    <row r="1560">
      <c r="A1560" s="68">
        <v>9</v>
      </c>
      <c r="B1560" s="66" t="str">
        <v>화도읍 마석우리</v>
      </c>
      <c r="C1560" s="66" t="str">
        <v>분양권</v>
      </c>
      <c r="D1560" s="66" t="str">
        <v>2025-11</v>
      </c>
      <c r="E1560" s="66" t="str">
        <v>비교 반영</v>
      </c>
      <c r="F1560" s="66" t="str">
        <v>그 외 비교 반영월</v>
      </c>
      <c r="G1560" s="68">
        <v>1</v>
      </c>
      <c r="H1560" s="79">
        <v>0.01020408163265306</v>
      </c>
    </row>
    <row r="1561">
      <c r="A1561" s="68">
        <v>9</v>
      </c>
      <c r="B1561" s="66" t="str">
        <v>화도읍 마석우리</v>
      </c>
      <c r="C1561" s="66" t="str">
        <v>분양권</v>
      </c>
      <c r="D1561" s="66" t="str">
        <v>2025-12</v>
      </c>
      <c r="E1561" s="66" t="str">
        <v>비교 반영</v>
      </c>
      <c r="F1561" s="66" t="str">
        <v>그 외 비교 반영월</v>
      </c>
      <c r="G1561" s="68">
        <v>2</v>
      </c>
      <c r="H1561" s="79">
        <v>0.02197802197802198</v>
      </c>
    </row>
    <row r="1562">
      <c r="A1562" s="68">
        <v>9</v>
      </c>
      <c r="B1562" s="66" t="str">
        <v>화도읍 마석우리</v>
      </c>
      <c r="C1562" s="66" t="str">
        <v>분양권</v>
      </c>
      <c r="D1562" s="66" t="str">
        <v>2026-01</v>
      </c>
      <c r="E1562" s="66" t="str">
        <v>비교 반영</v>
      </c>
      <c r="F1562" s="66" t="str">
        <v>직전 비교기간</v>
      </c>
      <c r="G1562" s="68">
        <v>4</v>
      </c>
      <c r="H1562" s="79">
        <v>0.03508771929824561</v>
      </c>
    </row>
    <row r="1563">
      <c r="A1563" s="68">
        <v>9</v>
      </c>
      <c r="B1563" s="66" t="str">
        <v>화도읍 마석우리</v>
      </c>
      <c r="C1563" s="66" t="str">
        <v>분양권</v>
      </c>
      <c r="D1563" s="66" t="str">
        <v>2026-02</v>
      </c>
      <c r="E1563" s="66" t="str">
        <v>비교 반영</v>
      </c>
      <c r="F1563" s="66" t="str">
        <v>직전 비교기간</v>
      </c>
      <c r="G1563" s="68">
        <v>2</v>
      </c>
      <c r="H1563" s="79">
        <v>0.0196078431372549</v>
      </c>
    </row>
    <row r="1564">
      <c r="A1564" s="68">
        <v>9</v>
      </c>
      <c r="B1564" s="66" t="str">
        <v>화도읍 마석우리</v>
      </c>
      <c r="C1564" s="66" t="str">
        <v>분양권</v>
      </c>
      <c r="D1564" s="66" t="str">
        <v>2026-03</v>
      </c>
      <c r="E1564" s="66" t="str">
        <v>비교 반영</v>
      </c>
      <c r="F1564" s="66" t="str">
        <v>직전 비교기간</v>
      </c>
      <c r="G1564" s="68">
        <v>0</v>
      </c>
      <c r="H1564" s="79">
        <v>0</v>
      </c>
    </row>
    <row r="1565">
      <c r="A1565" s="68">
        <v>9</v>
      </c>
      <c r="B1565" s="66" t="str">
        <v>화도읍 마석우리</v>
      </c>
      <c r="C1565" s="66" t="str">
        <v>분양권</v>
      </c>
      <c r="D1565" s="66" t="str">
        <v>2026-04</v>
      </c>
      <c r="E1565" s="66" t="str">
        <v>비교 반영</v>
      </c>
      <c r="F1565" s="66" t="str">
        <v>최근 비교기간</v>
      </c>
      <c r="G1565" s="68">
        <v>0</v>
      </c>
      <c r="H1565" s="79">
        <v>0</v>
      </c>
    </row>
    <row r="1566">
      <c r="A1566" s="68">
        <v>9</v>
      </c>
      <c r="B1566" s="66" t="str">
        <v>화도읍 마석우리</v>
      </c>
      <c r="C1566" s="66" t="str">
        <v>분양권</v>
      </c>
      <c r="D1566" s="66" t="str">
        <v>2026-05</v>
      </c>
      <c r="E1566" s="66" t="str">
        <v>비교 반영</v>
      </c>
      <c r="F1566" s="66" t="str">
        <v>최근 비교기간</v>
      </c>
      <c r="G1566" s="68">
        <v>0</v>
      </c>
      <c r="H1566" s="79">
        <v>0</v>
      </c>
    </row>
    <row r="1567">
      <c r="A1567" s="68">
        <v>9</v>
      </c>
      <c r="B1567" s="66" t="str">
        <v>화도읍 마석우리</v>
      </c>
      <c r="C1567" s="66" t="str">
        <v>분양권</v>
      </c>
      <c r="D1567" s="66" t="str">
        <v>2026-06</v>
      </c>
      <c r="E1567" s="66" t="str">
        <v>비교 반영</v>
      </c>
      <c r="F1567" s="66" t="str">
        <v>최근 비교기간</v>
      </c>
      <c r="G1567" s="68">
        <v>1</v>
      </c>
      <c r="H1567" s="79">
        <v>0.009009009009009009</v>
      </c>
    </row>
    <row r="1568">
      <c r="A1568" s="72">
        <v>9</v>
      </c>
      <c r="B1568" s="72" t="str">
        <v>화도읍 마석우리</v>
      </c>
      <c r="C1568" s="72" t="str">
        <v>분양권</v>
      </c>
      <c r="D1568" s="72" t="str">
        <v>2026-07</v>
      </c>
      <c r="E1568" s="72" t="str">
        <v>집계 중</v>
      </c>
      <c r="F1568" s="72" t="str">
        <v>집계 중 월</v>
      </c>
      <c r="G1568" s="74">
        <v>2</v>
      </c>
      <c r="H1568" s="85">
        <v>0.020833333333333332</v>
      </c>
    </row>
    <row r="1569">
      <c r="A1569" s="68">
        <v>10</v>
      </c>
      <c r="B1569" s="66" t="str">
        <v>진접읍 장현리</v>
      </c>
      <c r="C1569" s="66" t="str">
        <v>아파트 전월세</v>
      </c>
      <c r="D1569" s="66" t="str">
        <v>2025-08</v>
      </c>
      <c r="E1569" s="66" t="str">
        <v>비교 반영</v>
      </c>
      <c r="F1569" s="66" t="str">
        <v>그 외 비교 반영월</v>
      </c>
      <c r="G1569" s="68">
        <v>79</v>
      </c>
      <c r="H1569" s="79">
        <v>0.7117117117117117</v>
      </c>
    </row>
    <row r="1570">
      <c r="A1570" s="68">
        <v>10</v>
      </c>
      <c r="B1570" s="66" t="str">
        <v>진접읍 장현리</v>
      </c>
      <c r="C1570" s="66" t="str">
        <v>아파트 전월세</v>
      </c>
      <c r="D1570" s="66" t="str">
        <v>2025-09</v>
      </c>
      <c r="E1570" s="66" t="str">
        <v>비교 반영</v>
      </c>
      <c r="F1570" s="66" t="str">
        <v>그 외 비교 반영월</v>
      </c>
      <c r="G1570" s="68">
        <v>85</v>
      </c>
      <c r="H1570" s="79">
        <v>0.6296296296296297</v>
      </c>
    </row>
    <row r="1571">
      <c r="A1571" s="68">
        <v>10</v>
      </c>
      <c r="B1571" s="66" t="str">
        <v>진접읍 장현리</v>
      </c>
      <c r="C1571" s="66" t="str">
        <v>아파트 전월세</v>
      </c>
      <c r="D1571" s="66" t="str">
        <v>2025-10</v>
      </c>
      <c r="E1571" s="66" t="str">
        <v>비교 반영</v>
      </c>
      <c r="F1571" s="66" t="str">
        <v>그 외 비교 반영월</v>
      </c>
      <c r="G1571" s="68">
        <v>36</v>
      </c>
      <c r="H1571" s="79">
        <v>0.375</v>
      </c>
    </row>
    <row r="1572">
      <c r="A1572" s="68">
        <v>10</v>
      </c>
      <c r="B1572" s="66" t="str">
        <v>진접읍 장현리</v>
      </c>
      <c r="C1572" s="66" t="str">
        <v>아파트 전월세</v>
      </c>
      <c r="D1572" s="66" t="str">
        <v>2025-11</v>
      </c>
      <c r="E1572" s="66" t="str">
        <v>비교 반영</v>
      </c>
      <c r="F1572" s="66" t="str">
        <v>그 외 비교 반영월</v>
      </c>
      <c r="G1572" s="68">
        <v>54</v>
      </c>
      <c r="H1572" s="79">
        <v>0.46956521739130436</v>
      </c>
    </row>
    <row r="1573">
      <c r="A1573" s="68">
        <v>10</v>
      </c>
      <c r="B1573" s="66" t="str">
        <v>진접읍 장현리</v>
      </c>
      <c r="C1573" s="66" t="str">
        <v>아파트 전월세</v>
      </c>
      <c r="D1573" s="66" t="str">
        <v>2025-12</v>
      </c>
      <c r="E1573" s="66" t="str">
        <v>비교 반영</v>
      </c>
      <c r="F1573" s="66" t="str">
        <v>그 외 비교 반영월</v>
      </c>
      <c r="G1573" s="68">
        <v>64</v>
      </c>
      <c r="H1573" s="79">
        <v>0.6274509803921569</v>
      </c>
    </row>
    <row r="1574">
      <c r="A1574" s="68">
        <v>10</v>
      </c>
      <c r="B1574" s="66" t="str">
        <v>진접읍 장현리</v>
      </c>
      <c r="C1574" s="66" t="str">
        <v>아파트 전월세</v>
      </c>
      <c r="D1574" s="66" t="str">
        <v>2026-01</v>
      </c>
      <c r="E1574" s="66" t="str">
        <v>비교 반영</v>
      </c>
      <c r="F1574" s="66" t="str">
        <v>직전 비교기간</v>
      </c>
      <c r="G1574" s="68">
        <v>35</v>
      </c>
      <c r="H1574" s="79">
        <v>0.3465346534653465</v>
      </c>
    </row>
    <row r="1575">
      <c r="A1575" s="68">
        <v>10</v>
      </c>
      <c r="B1575" s="66" t="str">
        <v>진접읍 장현리</v>
      </c>
      <c r="C1575" s="66" t="str">
        <v>아파트 전월세</v>
      </c>
      <c r="D1575" s="66" t="str">
        <v>2026-02</v>
      </c>
      <c r="E1575" s="66" t="str">
        <v>비교 반영</v>
      </c>
      <c r="F1575" s="66" t="str">
        <v>직전 비교기간</v>
      </c>
      <c r="G1575" s="68">
        <v>37</v>
      </c>
      <c r="H1575" s="79">
        <v>0.3978494623655914</v>
      </c>
    </row>
    <row r="1576">
      <c r="A1576" s="68">
        <v>10</v>
      </c>
      <c r="B1576" s="66" t="str">
        <v>진접읍 장현리</v>
      </c>
      <c r="C1576" s="66" t="str">
        <v>아파트 전월세</v>
      </c>
      <c r="D1576" s="66" t="str">
        <v>2026-03</v>
      </c>
      <c r="E1576" s="66" t="str">
        <v>비교 반영</v>
      </c>
      <c r="F1576" s="66" t="str">
        <v>직전 비교기간</v>
      </c>
      <c r="G1576" s="68">
        <v>40</v>
      </c>
      <c r="H1576" s="79">
        <v>0.32786885245901637</v>
      </c>
    </row>
    <row r="1577">
      <c r="A1577" s="68">
        <v>10</v>
      </c>
      <c r="B1577" s="66" t="str">
        <v>진접읍 장현리</v>
      </c>
      <c r="C1577" s="66" t="str">
        <v>아파트 전월세</v>
      </c>
      <c r="D1577" s="66" t="str">
        <v>2026-04</v>
      </c>
      <c r="E1577" s="66" t="str">
        <v>비교 반영</v>
      </c>
      <c r="F1577" s="66" t="str">
        <v>최근 비교기간</v>
      </c>
      <c r="G1577" s="68">
        <v>61</v>
      </c>
      <c r="H1577" s="79">
        <v>0.48031496062992124</v>
      </c>
    </row>
    <row r="1578">
      <c r="A1578" s="68">
        <v>10</v>
      </c>
      <c r="B1578" s="66" t="str">
        <v>진접읍 장현리</v>
      </c>
      <c r="C1578" s="66" t="str">
        <v>아파트 전월세</v>
      </c>
      <c r="D1578" s="66" t="str">
        <v>2026-05</v>
      </c>
      <c r="E1578" s="66" t="str">
        <v>비교 반영</v>
      </c>
      <c r="F1578" s="66" t="str">
        <v>최근 비교기간</v>
      </c>
      <c r="G1578" s="68">
        <v>30</v>
      </c>
      <c r="H1578" s="79">
        <v>0.3</v>
      </c>
    </row>
    <row r="1579">
      <c r="A1579" s="68">
        <v>10</v>
      </c>
      <c r="B1579" s="66" t="str">
        <v>진접읍 장현리</v>
      </c>
      <c r="C1579" s="66" t="str">
        <v>아파트 전월세</v>
      </c>
      <c r="D1579" s="66" t="str">
        <v>2026-06</v>
      </c>
      <c r="E1579" s="66" t="str">
        <v>비교 반영</v>
      </c>
      <c r="F1579" s="66" t="str">
        <v>최근 비교기간</v>
      </c>
      <c r="G1579" s="68">
        <v>42</v>
      </c>
      <c r="H1579" s="79">
        <v>0.3925233644859813</v>
      </c>
    </row>
    <row r="1580">
      <c r="A1580" s="72">
        <v>10</v>
      </c>
      <c r="B1580" s="72" t="str">
        <v>진접읍 장현리</v>
      </c>
      <c r="C1580" s="72" t="str">
        <v>아파트 전월세</v>
      </c>
      <c r="D1580" s="72" t="str">
        <v>2026-07</v>
      </c>
      <c r="E1580" s="72" t="str">
        <v>집계 중</v>
      </c>
      <c r="F1580" s="72" t="str">
        <v>집계 중 월</v>
      </c>
      <c r="G1580" s="74">
        <v>41</v>
      </c>
      <c r="H1580" s="85">
        <v>0.3904761904761905</v>
      </c>
    </row>
    <row r="1581">
      <c r="A1581" s="68">
        <v>10</v>
      </c>
      <c r="B1581" s="66" t="str">
        <v>진접읍 장현리</v>
      </c>
      <c r="C1581" s="66" t="str">
        <v>아파트 매매</v>
      </c>
      <c r="D1581" s="66" t="str">
        <v>2025-08</v>
      </c>
      <c r="E1581" s="66" t="str">
        <v>비교 반영</v>
      </c>
      <c r="F1581" s="66" t="str">
        <v>그 외 비교 반영월</v>
      </c>
      <c r="G1581" s="68">
        <v>13</v>
      </c>
      <c r="H1581" s="79">
        <v>0.11711711711711711</v>
      </c>
    </row>
    <row r="1582">
      <c r="A1582" s="68">
        <v>10</v>
      </c>
      <c r="B1582" s="66" t="str">
        <v>진접읍 장현리</v>
      </c>
      <c r="C1582" s="66" t="str">
        <v>아파트 매매</v>
      </c>
      <c r="D1582" s="66" t="str">
        <v>2025-09</v>
      </c>
      <c r="E1582" s="66" t="str">
        <v>비교 반영</v>
      </c>
      <c r="F1582" s="66" t="str">
        <v>그 외 비교 반영월</v>
      </c>
      <c r="G1582" s="68">
        <v>11</v>
      </c>
      <c r="H1582" s="79">
        <v>0.08148148148148149</v>
      </c>
    </row>
    <row r="1583">
      <c r="A1583" s="68">
        <v>10</v>
      </c>
      <c r="B1583" s="66" t="str">
        <v>진접읍 장현리</v>
      </c>
      <c r="C1583" s="66" t="str">
        <v>아파트 매매</v>
      </c>
      <c r="D1583" s="66" t="str">
        <v>2025-10</v>
      </c>
      <c r="E1583" s="66" t="str">
        <v>비교 반영</v>
      </c>
      <c r="F1583" s="66" t="str">
        <v>그 외 비교 반영월</v>
      </c>
      <c r="G1583" s="68">
        <v>31</v>
      </c>
      <c r="H1583" s="79">
        <v>0.3229166666666667</v>
      </c>
    </row>
    <row r="1584">
      <c r="A1584" s="68">
        <v>10</v>
      </c>
      <c r="B1584" s="66" t="str">
        <v>진접읍 장현리</v>
      </c>
      <c r="C1584" s="66" t="str">
        <v>아파트 매매</v>
      </c>
      <c r="D1584" s="66" t="str">
        <v>2025-11</v>
      </c>
      <c r="E1584" s="66" t="str">
        <v>비교 반영</v>
      </c>
      <c r="F1584" s="66" t="str">
        <v>그 외 비교 반영월</v>
      </c>
      <c r="G1584" s="68">
        <v>31</v>
      </c>
      <c r="H1584" s="79">
        <v>0.26956521739130435</v>
      </c>
    </row>
    <row r="1585">
      <c r="A1585" s="68">
        <v>10</v>
      </c>
      <c r="B1585" s="66" t="str">
        <v>진접읍 장현리</v>
      </c>
      <c r="C1585" s="66" t="str">
        <v>아파트 매매</v>
      </c>
      <c r="D1585" s="66" t="str">
        <v>2025-12</v>
      </c>
      <c r="E1585" s="66" t="str">
        <v>비교 반영</v>
      </c>
      <c r="F1585" s="66" t="str">
        <v>그 외 비교 반영월</v>
      </c>
      <c r="G1585" s="68">
        <v>12</v>
      </c>
      <c r="H1585" s="79">
        <v>0.11764705882352941</v>
      </c>
    </row>
    <row r="1586">
      <c r="A1586" s="68">
        <v>10</v>
      </c>
      <c r="B1586" s="66" t="str">
        <v>진접읍 장현리</v>
      </c>
      <c r="C1586" s="66" t="str">
        <v>아파트 매매</v>
      </c>
      <c r="D1586" s="66" t="str">
        <v>2026-01</v>
      </c>
      <c r="E1586" s="66" t="str">
        <v>비교 반영</v>
      </c>
      <c r="F1586" s="66" t="str">
        <v>직전 비교기간</v>
      </c>
      <c r="G1586" s="68">
        <v>29</v>
      </c>
      <c r="H1586" s="79">
        <v>0.2871287128712871</v>
      </c>
    </row>
    <row r="1587">
      <c r="A1587" s="68">
        <v>10</v>
      </c>
      <c r="B1587" s="66" t="str">
        <v>진접읍 장현리</v>
      </c>
      <c r="C1587" s="66" t="str">
        <v>아파트 매매</v>
      </c>
      <c r="D1587" s="66" t="str">
        <v>2026-02</v>
      </c>
      <c r="E1587" s="66" t="str">
        <v>비교 반영</v>
      </c>
      <c r="F1587" s="66" t="str">
        <v>직전 비교기간</v>
      </c>
      <c r="G1587" s="68">
        <v>17</v>
      </c>
      <c r="H1587" s="79">
        <v>0.1827956989247312</v>
      </c>
    </row>
    <row r="1588">
      <c r="A1588" s="68">
        <v>10</v>
      </c>
      <c r="B1588" s="66" t="str">
        <v>진접읍 장현리</v>
      </c>
      <c r="C1588" s="66" t="str">
        <v>아파트 매매</v>
      </c>
      <c r="D1588" s="66" t="str">
        <v>2026-03</v>
      </c>
      <c r="E1588" s="66" t="str">
        <v>비교 반영</v>
      </c>
      <c r="F1588" s="66" t="str">
        <v>직전 비교기간</v>
      </c>
      <c r="G1588" s="68">
        <v>36</v>
      </c>
      <c r="H1588" s="79">
        <v>0.29508196721311475</v>
      </c>
    </row>
    <row r="1589">
      <c r="A1589" s="68">
        <v>10</v>
      </c>
      <c r="B1589" s="66" t="str">
        <v>진접읍 장현리</v>
      </c>
      <c r="C1589" s="66" t="str">
        <v>아파트 매매</v>
      </c>
      <c r="D1589" s="66" t="str">
        <v>2026-04</v>
      </c>
      <c r="E1589" s="66" t="str">
        <v>비교 반영</v>
      </c>
      <c r="F1589" s="66" t="str">
        <v>최근 비교기간</v>
      </c>
      <c r="G1589" s="68">
        <v>22</v>
      </c>
      <c r="H1589" s="79">
        <v>0.1732283464566929</v>
      </c>
    </row>
    <row r="1590">
      <c r="A1590" s="68">
        <v>10</v>
      </c>
      <c r="B1590" s="66" t="str">
        <v>진접읍 장현리</v>
      </c>
      <c r="C1590" s="66" t="str">
        <v>아파트 매매</v>
      </c>
      <c r="D1590" s="66" t="str">
        <v>2026-05</v>
      </c>
      <c r="E1590" s="66" t="str">
        <v>비교 반영</v>
      </c>
      <c r="F1590" s="66" t="str">
        <v>최근 비교기간</v>
      </c>
      <c r="G1590" s="68">
        <v>26</v>
      </c>
      <c r="H1590" s="79">
        <v>0.26</v>
      </c>
    </row>
    <row r="1591">
      <c r="A1591" s="68">
        <v>10</v>
      </c>
      <c r="B1591" s="66" t="str">
        <v>진접읍 장현리</v>
      </c>
      <c r="C1591" s="66" t="str">
        <v>아파트 매매</v>
      </c>
      <c r="D1591" s="66" t="str">
        <v>2026-06</v>
      </c>
      <c r="E1591" s="66" t="str">
        <v>비교 반영</v>
      </c>
      <c r="F1591" s="66" t="str">
        <v>최근 비교기간</v>
      </c>
      <c r="G1591" s="68">
        <v>24</v>
      </c>
      <c r="H1591" s="79">
        <v>0.22429906542056074</v>
      </c>
    </row>
    <row r="1592">
      <c r="A1592" s="72">
        <v>10</v>
      </c>
      <c r="B1592" s="72" t="str">
        <v>진접읍 장현리</v>
      </c>
      <c r="C1592" s="72" t="str">
        <v>아파트 매매</v>
      </c>
      <c r="D1592" s="72" t="str">
        <v>2026-07</v>
      </c>
      <c r="E1592" s="72" t="str">
        <v>집계 중</v>
      </c>
      <c r="F1592" s="72" t="str">
        <v>집계 중 월</v>
      </c>
      <c r="G1592" s="74">
        <v>20</v>
      </c>
      <c r="H1592" s="85">
        <v>0.19047619047619047</v>
      </c>
    </row>
    <row r="1593">
      <c r="A1593" s="68">
        <v>10</v>
      </c>
      <c r="B1593" s="66" t="str">
        <v>진접읍 장현리</v>
      </c>
      <c r="C1593" s="66" t="str">
        <v>다세대 전월세</v>
      </c>
      <c r="D1593" s="66" t="str">
        <v>2025-08</v>
      </c>
      <c r="E1593" s="66" t="str">
        <v>비교 반영</v>
      </c>
      <c r="F1593" s="66" t="str">
        <v>그 외 비교 반영월</v>
      </c>
      <c r="G1593" s="68">
        <v>7</v>
      </c>
      <c r="H1593" s="79">
        <v>0.06306306306306306</v>
      </c>
    </row>
    <row r="1594">
      <c r="A1594" s="68">
        <v>10</v>
      </c>
      <c r="B1594" s="66" t="str">
        <v>진접읍 장현리</v>
      </c>
      <c r="C1594" s="66" t="str">
        <v>다세대 전월세</v>
      </c>
      <c r="D1594" s="66" t="str">
        <v>2025-09</v>
      </c>
      <c r="E1594" s="66" t="str">
        <v>비교 반영</v>
      </c>
      <c r="F1594" s="66" t="str">
        <v>그 외 비교 반영월</v>
      </c>
      <c r="G1594" s="68">
        <v>14</v>
      </c>
      <c r="H1594" s="79">
        <v>0.1037037037037037</v>
      </c>
    </row>
    <row r="1595">
      <c r="A1595" s="68">
        <v>10</v>
      </c>
      <c r="B1595" s="66" t="str">
        <v>진접읍 장현리</v>
      </c>
      <c r="C1595" s="66" t="str">
        <v>다세대 전월세</v>
      </c>
      <c r="D1595" s="66" t="str">
        <v>2025-10</v>
      </c>
      <c r="E1595" s="66" t="str">
        <v>비교 반영</v>
      </c>
      <c r="F1595" s="66" t="str">
        <v>그 외 비교 반영월</v>
      </c>
      <c r="G1595" s="68">
        <v>11</v>
      </c>
      <c r="H1595" s="79">
        <v>0.11458333333333333</v>
      </c>
    </row>
    <row r="1596">
      <c r="A1596" s="68">
        <v>10</v>
      </c>
      <c r="B1596" s="66" t="str">
        <v>진접읍 장현리</v>
      </c>
      <c r="C1596" s="66" t="str">
        <v>다세대 전월세</v>
      </c>
      <c r="D1596" s="66" t="str">
        <v>2025-11</v>
      </c>
      <c r="E1596" s="66" t="str">
        <v>비교 반영</v>
      </c>
      <c r="F1596" s="66" t="str">
        <v>그 외 비교 반영월</v>
      </c>
      <c r="G1596" s="68">
        <v>10</v>
      </c>
      <c r="H1596" s="79">
        <v>0.08695652173913043</v>
      </c>
    </row>
    <row r="1597">
      <c r="A1597" s="68">
        <v>10</v>
      </c>
      <c r="B1597" s="66" t="str">
        <v>진접읍 장현리</v>
      </c>
      <c r="C1597" s="66" t="str">
        <v>다세대 전월세</v>
      </c>
      <c r="D1597" s="66" t="str">
        <v>2025-12</v>
      </c>
      <c r="E1597" s="66" t="str">
        <v>비교 반영</v>
      </c>
      <c r="F1597" s="66" t="str">
        <v>그 외 비교 반영월</v>
      </c>
      <c r="G1597" s="68">
        <v>9</v>
      </c>
      <c r="H1597" s="79">
        <v>0.08823529411764706</v>
      </c>
    </row>
    <row r="1598">
      <c r="A1598" s="68">
        <v>10</v>
      </c>
      <c r="B1598" s="66" t="str">
        <v>진접읍 장현리</v>
      </c>
      <c r="C1598" s="66" t="str">
        <v>다세대 전월세</v>
      </c>
      <c r="D1598" s="66" t="str">
        <v>2026-01</v>
      </c>
      <c r="E1598" s="66" t="str">
        <v>비교 반영</v>
      </c>
      <c r="F1598" s="66" t="str">
        <v>직전 비교기간</v>
      </c>
      <c r="G1598" s="68">
        <v>14</v>
      </c>
      <c r="H1598" s="79">
        <v>0.13861386138613863</v>
      </c>
    </row>
    <row r="1599">
      <c r="A1599" s="68">
        <v>10</v>
      </c>
      <c r="B1599" s="66" t="str">
        <v>진접읍 장현리</v>
      </c>
      <c r="C1599" s="66" t="str">
        <v>다세대 전월세</v>
      </c>
      <c r="D1599" s="66" t="str">
        <v>2026-02</v>
      </c>
      <c r="E1599" s="66" t="str">
        <v>비교 반영</v>
      </c>
      <c r="F1599" s="66" t="str">
        <v>직전 비교기간</v>
      </c>
      <c r="G1599" s="68">
        <v>17</v>
      </c>
      <c r="H1599" s="79">
        <v>0.1827956989247312</v>
      </c>
    </row>
    <row r="1600">
      <c r="A1600" s="68">
        <v>10</v>
      </c>
      <c r="B1600" s="66" t="str">
        <v>진접읍 장현리</v>
      </c>
      <c r="C1600" s="66" t="str">
        <v>다세대 전월세</v>
      </c>
      <c r="D1600" s="66" t="str">
        <v>2026-03</v>
      </c>
      <c r="E1600" s="66" t="str">
        <v>비교 반영</v>
      </c>
      <c r="F1600" s="66" t="str">
        <v>직전 비교기간</v>
      </c>
      <c r="G1600" s="68">
        <v>15</v>
      </c>
      <c r="H1600" s="79">
        <v>0.12295081967213115</v>
      </c>
    </row>
    <row r="1601">
      <c r="A1601" s="68">
        <v>10</v>
      </c>
      <c r="B1601" s="66" t="str">
        <v>진접읍 장현리</v>
      </c>
      <c r="C1601" s="66" t="str">
        <v>다세대 전월세</v>
      </c>
      <c r="D1601" s="66" t="str">
        <v>2026-04</v>
      </c>
      <c r="E1601" s="66" t="str">
        <v>비교 반영</v>
      </c>
      <c r="F1601" s="66" t="str">
        <v>최근 비교기간</v>
      </c>
      <c r="G1601" s="68">
        <v>12</v>
      </c>
      <c r="H1601" s="79">
        <v>0.09448818897637795</v>
      </c>
    </row>
    <row r="1602">
      <c r="A1602" s="68">
        <v>10</v>
      </c>
      <c r="B1602" s="66" t="str">
        <v>진접읍 장현리</v>
      </c>
      <c r="C1602" s="66" t="str">
        <v>다세대 전월세</v>
      </c>
      <c r="D1602" s="66" t="str">
        <v>2026-05</v>
      </c>
      <c r="E1602" s="66" t="str">
        <v>비교 반영</v>
      </c>
      <c r="F1602" s="66" t="str">
        <v>최근 비교기간</v>
      </c>
      <c r="G1602" s="68">
        <v>15</v>
      </c>
      <c r="H1602" s="79">
        <v>0.15</v>
      </c>
    </row>
    <row r="1603">
      <c r="A1603" s="68">
        <v>10</v>
      </c>
      <c r="B1603" s="66" t="str">
        <v>진접읍 장현리</v>
      </c>
      <c r="C1603" s="66" t="str">
        <v>다세대 전월세</v>
      </c>
      <c r="D1603" s="66" t="str">
        <v>2026-06</v>
      </c>
      <c r="E1603" s="66" t="str">
        <v>비교 반영</v>
      </c>
      <c r="F1603" s="66" t="str">
        <v>최근 비교기간</v>
      </c>
      <c r="G1603" s="68">
        <v>24</v>
      </c>
      <c r="H1603" s="79">
        <v>0.22429906542056074</v>
      </c>
    </row>
    <row r="1604">
      <c r="A1604" s="72">
        <v>10</v>
      </c>
      <c r="B1604" s="72" t="str">
        <v>진접읍 장현리</v>
      </c>
      <c r="C1604" s="72" t="str">
        <v>다세대 전월세</v>
      </c>
      <c r="D1604" s="72" t="str">
        <v>2026-07</v>
      </c>
      <c r="E1604" s="72" t="str">
        <v>집계 중</v>
      </c>
      <c r="F1604" s="72" t="str">
        <v>집계 중 월</v>
      </c>
      <c r="G1604" s="74">
        <v>21</v>
      </c>
      <c r="H1604" s="85">
        <v>0.2</v>
      </c>
    </row>
    <row r="1605">
      <c r="A1605" s="68">
        <v>10</v>
      </c>
      <c r="B1605" s="66" t="str">
        <v>진접읍 장현리</v>
      </c>
      <c r="C1605" s="66" t="str">
        <v>다가구 전월세</v>
      </c>
      <c r="D1605" s="66" t="str">
        <v>2025-08</v>
      </c>
      <c r="E1605" s="66" t="str">
        <v>비교 반영</v>
      </c>
      <c r="F1605" s="66" t="str">
        <v>그 외 비교 반영월</v>
      </c>
      <c r="G1605" s="68">
        <v>6</v>
      </c>
      <c r="H1605" s="79">
        <v>0.05405405405405406</v>
      </c>
    </row>
    <row r="1606">
      <c r="A1606" s="68">
        <v>10</v>
      </c>
      <c r="B1606" s="66" t="str">
        <v>진접읍 장현리</v>
      </c>
      <c r="C1606" s="66" t="str">
        <v>다가구 전월세</v>
      </c>
      <c r="D1606" s="66" t="str">
        <v>2025-09</v>
      </c>
      <c r="E1606" s="66" t="str">
        <v>비교 반영</v>
      </c>
      <c r="F1606" s="66" t="str">
        <v>그 외 비교 반영월</v>
      </c>
      <c r="G1606" s="68">
        <v>5</v>
      </c>
      <c r="H1606" s="79">
        <v>0.037037037037037035</v>
      </c>
    </row>
    <row r="1607">
      <c r="A1607" s="68">
        <v>10</v>
      </c>
      <c r="B1607" s="66" t="str">
        <v>진접읍 장현리</v>
      </c>
      <c r="C1607" s="66" t="str">
        <v>다가구 전월세</v>
      </c>
      <c r="D1607" s="66" t="str">
        <v>2025-10</v>
      </c>
      <c r="E1607" s="66" t="str">
        <v>비교 반영</v>
      </c>
      <c r="F1607" s="66" t="str">
        <v>그 외 비교 반영월</v>
      </c>
      <c r="G1607" s="68">
        <v>7</v>
      </c>
      <c r="H1607" s="79">
        <v>0.07291666666666667</v>
      </c>
    </row>
    <row r="1608">
      <c r="A1608" s="68">
        <v>10</v>
      </c>
      <c r="B1608" s="66" t="str">
        <v>진접읍 장현리</v>
      </c>
      <c r="C1608" s="66" t="str">
        <v>다가구 전월세</v>
      </c>
      <c r="D1608" s="66" t="str">
        <v>2025-11</v>
      </c>
      <c r="E1608" s="66" t="str">
        <v>비교 반영</v>
      </c>
      <c r="F1608" s="66" t="str">
        <v>그 외 비교 반영월</v>
      </c>
      <c r="G1608" s="68">
        <v>10</v>
      </c>
      <c r="H1608" s="79">
        <v>0.08695652173913043</v>
      </c>
    </row>
    <row r="1609">
      <c r="A1609" s="68">
        <v>10</v>
      </c>
      <c r="B1609" s="66" t="str">
        <v>진접읍 장현리</v>
      </c>
      <c r="C1609" s="66" t="str">
        <v>다가구 전월세</v>
      </c>
      <c r="D1609" s="66" t="str">
        <v>2025-12</v>
      </c>
      <c r="E1609" s="66" t="str">
        <v>비교 반영</v>
      </c>
      <c r="F1609" s="66" t="str">
        <v>그 외 비교 반영월</v>
      </c>
      <c r="G1609" s="68">
        <v>6</v>
      </c>
      <c r="H1609" s="79">
        <v>0.058823529411764705</v>
      </c>
    </row>
    <row r="1610">
      <c r="A1610" s="68">
        <v>10</v>
      </c>
      <c r="B1610" s="66" t="str">
        <v>진접읍 장현리</v>
      </c>
      <c r="C1610" s="66" t="str">
        <v>다가구 전월세</v>
      </c>
      <c r="D1610" s="66" t="str">
        <v>2026-01</v>
      </c>
      <c r="E1610" s="66" t="str">
        <v>비교 반영</v>
      </c>
      <c r="F1610" s="66" t="str">
        <v>직전 비교기간</v>
      </c>
      <c r="G1610" s="68">
        <v>7</v>
      </c>
      <c r="H1610" s="79">
        <v>0.06930693069306931</v>
      </c>
    </row>
    <row r="1611">
      <c r="A1611" s="68">
        <v>10</v>
      </c>
      <c r="B1611" s="66" t="str">
        <v>진접읍 장현리</v>
      </c>
      <c r="C1611" s="66" t="str">
        <v>다가구 전월세</v>
      </c>
      <c r="D1611" s="66" t="str">
        <v>2026-02</v>
      </c>
      <c r="E1611" s="66" t="str">
        <v>비교 반영</v>
      </c>
      <c r="F1611" s="66" t="str">
        <v>직전 비교기간</v>
      </c>
      <c r="G1611" s="68">
        <v>12</v>
      </c>
      <c r="H1611" s="79">
        <v>0.12903225806451613</v>
      </c>
    </row>
    <row r="1612">
      <c r="A1612" s="68">
        <v>10</v>
      </c>
      <c r="B1612" s="66" t="str">
        <v>진접읍 장현리</v>
      </c>
      <c r="C1612" s="66" t="str">
        <v>다가구 전월세</v>
      </c>
      <c r="D1612" s="66" t="str">
        <v>2026-03</v>
      </c>
      <c r="E1612" s="66" t="str">
        <v>비교 반영</v>
      </c>
      <c r="F1612" s="66" t="str">
        <v>직전 비교기간</v>
      </c>
      <c r="G1612" s="68">
        <v>11</v>
      </c>
      <c r="H1612" s="79">
        <v>0.09016393442622951</v>
      </c>
    </row>
    <row r="1613">
      <c r="A1613" s="68">
        <v>10</v>
      </c>
      <c r="B1613" s="66" t="str">
        <v>진접읍 장현리</v>
      </c>
      <c r="C1613" s="66" t="str">
        <v>다가구 전월세</v>
      </c>
      <c r="D1613" s="66" t="str">
        <v>2026-04</v>
      </c>
      <c r="E1613" s="66" t="str">
        <v>비교 반영</v>
      </c>
      <c r="F1613" s="66" t="str">
        <v>최근 비교기간</v>
      </c>
      <c r="G1613" s="68">
        <v>10</v>
      </c>
      <c r="H1613" s="79">
        <v>0.07874015748031496</v>
      </c>
    </row>
    <row r="1614">
      <c r="A1614" s="68">
        <v>10</v>
      </c>
      <c r="B1614" s="66" t="str">
        <v>진접읍 장현리</v>
      </c>
      <c r="C1614" s="66" t="str">
        <v>다가구 전월세</v>
      </c>
      <c r="D1614" s="66" t="str">
        <v>2026-05</v>
      </c>
      <c r="E1614" s="66" t="str">
        <v>비교 반영</v>
      </c>
      <c r="F1614" s="66" t="str">
        <v>최근 비교기간</v>
      </c>
      <c r="G1614" s="68">
        <v>12</v>
      </c>
      <c r="H1614" s="79">
        <v>0.12</v>
      </c>
    </row>
    <row r="1615">
      <c r="A1615" s="68">
        <v>10</v>
      </c>
      <c r="B1615" s="66" t="str">
        <v>진접읍 장현리</v>
      </c>
      <c r="C1615" s="66" t="str">
        <v>다가구 전월세</v>
      </c>
      <c r="D1615" s="66" t="str">
        <v>2026-06</v>
      </c>
      <c r="E1615" s="66" t="str">
        <v>비교 반영</v>
      </c>
      <c r="F1615" s="66" t="str">
        <v>최근 비교기간</v>
      </c>
      <c r="G1615" s="68">
        <v>7</v>
      </c>
      <c r="H1615" s="79">
        <v>0.06542056074766354</v>
      </c>
    </row>
    <row r="1616">
      <c r="A1616" s="72">
        <v>10</v>
      </c>
      <c r="B1616" s="72" t="str">
        <v>진접읍 장현리</v>
      </c>
      <c r="C1616" s="72" t="str">
        <v>다가구 전월세</v>
      </c>
      <c r="D1616" s="72" t="str">
        <v>2026-07</v>
      </c>
      <c r="E1616" s="72" t="str">
        <v>집계 중</v>
      </c>
      <c r="F1616" s="72" t="str">
        <v>집계 중 월</v>
      </c>
      <c r="G1616" s="74">
        <v>5</v>
      </c>
      <c r="H1616" s="85">
        <v>0.047619047619047616</v>
      </c>
    </row>
    <row r="1617">
      <c r="A1617" s="68">
        <v>10</v>
      </c>
      <c r="B1617" s="66" t="str">
        <v>진접읍 장현리</v>
      </c>
      <c r="C1617" s="66" t="str">
        <v>다세대 매매</v>
      </c>
      <c r="D1617" s="66" t="str">
        <v>2025-08</v>
      </c>
      <c r="E1617" s="66" t="str">
        <v>비교 반영</v>
      </c>
      <c r="F1617" s="66" t="str">
        <v>그 외 비교 반영월</v>
      </c>
      <c r="G1617" s="68">
        <v>5</v>
      </c>
      <c r="H1617" s="79">
        <v>0.04504504504504504</v>
      </c>
    </row>
    <row r="1618">
      <c r="A1618" s="68">
        <v>10</v>
      </c>
      <c r="B1618" s="66" t="str">
        <v>진접읍 장현리</v>
      </c>
      <c r="C1618" s="66" t="str">
        <v>다세대 매매</v>
      </c>
      <c r="D1618" s="66" t="str">
        <v>2025-09</v>
      </c>
      <c r="E1618" s="66" t="str">
        <v>비교 반영</v>
      </c>
      <c r="F1618" s="66" t="str">
        <v>그 외 비교 반영월</v>
      </c>
      <c r="G1618" s="68">
        <v>10</v>
      </c>
      <c r="H1618" s="79">
        <v>0.07407407407407407</v>
      </c>
    </row>
    <row r="1619">
      <c r="A1619" s="68">
        <v>10</v>
      </c>
      <c r="B1619" s="66" t="str">
        <v>진접읍 장현리</v>
      </c>
      <c r="C1619" s="66" t="str">
        <v>다세대 매매</v>
      </c>
      <c r="D1619" s="66" t="str">
        <v>2025-10</v>
      </c>
      <c r="E1619" s="66" t="str">
        <v>비교 반영</v>
      </c>
      <c r="F1619" s="66" t="str">
        <v>그 외 비교 반영월</v>
      </c>
      <c r="G1619" s="68">
        <v>3</v>
      </c>
      <c r="H1619" s="79">
        <v>0.03125</v>
      </c>
    </row>
    <row r="1620">
      <c r="A1620" s="68">
        <v>10</v>
      </c>
      <c r="B1620" s="66" t="str">
        <v>진접읍 장현리</v>
      </c>
      <c r="C1620" s="66" t="str">
        <v>다세대 매매</v>
      </c>
      <c r="D1620" s="66" t="str">
        <v>2025-11</v>
      </c>
      <c r="E1620" s="66" t="str">
        <v>비교 반영</v>
      </c>
      <c r="F1620" s="66" t="str">
        <v>그 외 비교 반영월</v>
      </c>
      <c r="G1620" s="68">
        <v>4</v>
      </c>
      <c r="H1620" s="79">
        <v>0.034782608695652174</v>
      </c>
    </row>
    <row r="1621">
      <c r="A1621" s="68">
        <v>10</v>
      </c>
      <c r="B1621" s="66" t="str">
        <v>진접읍 장현리</v>
      </c>
      <c r="C1621" s="66" t="str">
        <v>다세대 매매</v>
      </c>
      <c r="D1621" s="66" t="str">
        <v>2025-12</v>
      </c>
      <c r="E1621" s="66" t="str">
        <v>비교 반영</v>
      </c>
      <c r="F1621" s="66" t="str">
        <v>그 외 비교 반영월</v>
      </c>
      <c r="G1621" s="68">
        <v>5</v>
      </c>
      <c r="H1621" s="79">
        <v>0.049019607843137254</v>
      </c>
    </row>
    <row r="1622">
      <c r="A1622" s="68">
        <v>10</v>
      </c>
      <c r="B1622" s="66" t="str">
        <v>진접읍 장현리</v>
      </c>
      <c r="C1622" s="66" t="str">
        <v>다세대 매매</v>
      </c>
      <c r="D1622" s="66" t="str">
        <v>2026-01</v>
      </c>
      <c r="E1622" s="66" t="str">
        <v>비교 반영</v>
      </c>
      <c r="F1622" s="66" t="str">
        <v>직전 비교기간</v>
      </c>
      <c r="G1622" s="68">
        <v>13</v>
      </c>
      <c r="H1622" s="79">
        <v>0.12871287128712872</v>
      </c>
    </row>
    <row r="1623">
      <c r="A1623" s="68">
        <v>10</v>
      </c>
      <c r="B1623" s="66" t="str">
        <v>진접읍 장현리</v>
      </c>
      <c r="C1623" s="66" t="str">
        <v>다세대 매매</v>
      </c>
      <c r="D1623" s="66" t="str">
        <v>2026-02</v>
      </c>
      <c r="E1623" s="66" t="str">
        <v>비교 반영</v>
      </c>
      <c r="F1623" s="66" t="str">
        <v>직전 비교기간</v>
      </c>
      <c r="G1623" s="68">
        <v>2</v>
      </c>
      <c r="H1623" s="79">
        <v>0.021505376344086023</v>
      </c>
    </row>
    <row r="1624">
      <c r="A1624" s="68">
        <v>10</v>
      </c>
      <c r="B1624" s="66" t="str">
        <v>진접읍 장현리</v>
      </c>
      <c r="C1624" s="66" t="str">
        <v>다세대 매매</v>
      </c>
      <c r="D1624" s="66" t="str">
        <v>2026-03</v>
      </c>
      <c r="E1624" s="66" t="str">
        <v>비교 반영</v>
      </c>
      <c r="F1624" s="66" t="str">
        <v>직전 비교기간</v>
      </c>
      <c r="G1624" s="68">
        <v>12</v>
      </c>
      <c r="H1624" s="79">
        <v>0.09836065573770492</v>
      </c>
    </row>
    <row r="1625">
      <c r="A1625" s="68">
        <v>10</v>
      </c>
      <c r="B1625" s="66" t="str">
        <v>진접읍 장현리</v>
      </c>
      <c r="C1625" s="66" t="str">
        <v>다세대 매매</v>
      </c>
      <c r="D1625" s="66" t="str">
        <v>2026-04</v>
      </c>
      <c r="E1625" s="66" t="str">
        <v>비교 반영</v>
      </c>
      <c r="F1625" s="66" t="str">
        <v>최근 비교기간</v>
      </c>
      <c r="G1625" s="68">
        <v>10</v>
      </c>
      <c r="H1625" s="79">
        <v>0.07874015748031496</v>
      </c>
    </row>
    <row r="1626">
      <c r="A1626" s="68">
        <v>10</v>
      </c>
      <c r="B1626" s="66" t="str">
        <v>진접읍 장현리</v>
      </c>
      <c r="C1626" s="66" t="str">
        <v>다세대 매매</v>
      </c>
      <c r="D1626" s="66" t="str">
        <v>2026-05</v>
      </c>
      <c r="E1626" s="66" t="str">
        <v>비교 반영</v>
      </c>
      <c r="F1626" s="66" t="str">
        <v>최근 비교기간</v>
      </c>
      <c r="G1626" s="68">
        <v>12</v>
      </c>
      <c r="H1626" s="79">
        <v>0.12</v>
      </c>
    </row>
    <row r="1627">
      <c r="A1627" s="68">
        <v>10</v>
      </c>
      <c r="B1627" s="66" t="str">
        <v>진접읍 장현리</v>
      </c>
      <c r="C1627" s="66" t="str">
        <v>다세대 매매</v>
      </c>
      <c r="D1627" s="66" t="str">
        <v>2026-06</v>
      </c>
      <c r="E1627" s="66" t="str">
        <v>비교 반영</v>
      </c>
      <c r="F1627" s="66" t="str">
        <v>최근 비교기간</v>
      </c>
      <c r="G1627" s="68">
        <v>7</v>
      </c>
      <c r="H1627" s="79">
        <v>0.06542056074766354</v>
      </c>
    </row>
    <row r="1628">
      <c r="A1628" s="72">
        <v>10</v>
      </c>
      <c r="B1628" s="72" t="str">
        <v>진접읍 장현리</v>
      </c>
      <c r="C1628" s="72" t="str">
        <v>다세대 매매</v>
      </c>
      <c r="D1628" s="72" t="str">
        <v>2026-07</v>
      </c>
      <c r="E1628" s="72" t="str">
        <v>집계 중</v>
      </c>
      <c r="F1628" s="72" t="str">
        <v>집계 중 월</v>
      </c>
      <c r="G1628" s="74">
        <v>10</v>
      </c>
      <c r="H1628" s="85">
        <v>0.09523809523809523</v>
      </c>
    </row>
    <row r="1629">
      <c r="A1629" s="68">
        <v>10</v>
      </c>
      <c r="B1629" s="66" t="str">
        <v>진접읍 장현리</v>
      </c>
      <c r="C1629" s="66" t="str">
        <v>토지</v>
      </c>
      <c r="D1629" s="66" t="str">
        <v>2025-08</v>
      </c>
      <c r="E1629" s="66" t="str">
        <v>비교 반영</v>
      </c>
      <c r="F1629" s="66" t="str">
        <v>그 외 비교 반영월</v>
      </c>
      <c r="G1629" s="68">
        <v>1</v>
      </c>
      <c r="H1629" s="79">
        <v>0.009009009009009009</v>
      </c>
    </row>
    <row r="1630">
      <c r="A1630" s="68">
        <v>10</v>
      </c>
      <c r="B1630" s="66" t="str">
        <v>진접읍 장현리</v>
      </c>
      <c r="C1630" s="66" t="str">
        <v>토지</v>
      </c>
      <c r="D1630" s="66" t="str">
        <v>2025-09</v>
      </c>
      <c r="E1630" s="66" t="str">
        <v>비교 반영</v>
      </c>
      <c r="F1630" s="66" t="str">
        <v>그 외 비교 반영월</v>
      </c>
      <c r="G1630" s="68">
        <v>9</v>
      </c>
      <c r="H1630" s="79">
        <v>0.06666666666666667</v>
      </c>
    </row>
    <row r="1631">
      <c r="A1631" s="68">
        <v>10</v>
      </c>
      <c r="B1631" s="66" t="str">
        <v>진접읍 장현리</v>
      </c>
      <c r="C1631" s="66" t="str">
        <v>토지</v>
      </c>
      <c r="D1631" s="66" t="str">
        <v>2025-10</v>
      </c>
      <c r="E1631" s="66" t="str">
        <v>비교 반영</v>
      </c>
      <c r="F1631" s="66" t="str">
        <v>그 외 비교 반영월</v>
      </c>
      <c r="G1631" s="68">
        <v>5</v>
      </c>
      <c r="H1631" s="79">
        <v>0.052083333333333336</v>
      </c>
    </row>
    <row r="1632">
      <c r="A1632" s="68">
        <v>10</v>
      </c>
      <c r="B1632" s="66" t="str">
        <v>진접읍 장현리</v>
      </c>
      <c r="C1632" s="66" t="str">
        <v>토지</v>
      </c>
      <c r="D1632" s="66" t="str">
        <v>2025-11</v>
      </c>
      <c r="E1632" s="66" t="str">
        <v>비교 반영</v>
      </c>
      <c r="F1632" s="66" t="str">
        <v>그 외 비교 반영월</v>
      </c>
      <c r="G1632" s="68">
        <v>5</v>
      </c>
      <c r="H1632" s="79">
        <v>0.043478260869565216</v>
      </c>
    </row>
    <row r="1633">
      <c r="A1633" s="68">
        <v>10</v>
      </c>
      <c r="B1633" s="66" t="str">
        <v>진접읍 장현리</v>
      </c>
      <c r="C1633" s="66" t="str">
        <v>토지</v>
      </c>
      <c r="D1633" s="66" t="str">
        <v>2025-12</v>
      </c>
      <c r="E1633" s="66" t="str">
        <v>비교 반영</v>
      </c>
      <c r="F1633" s="66" t="str">
        <v>그 외 비교 반영월</v>
      </c>
      <c r="G1633" s="68">
        <v>6</v>
      </c>
      <c r="H1633" s="79">
        <v>0.058823529411764705</v>
      </c>
    </row>
    <row r="1634">
      <c r="A1634" s="68">
        <v>10</v>
      </c>
      <c r="B1634" s="66" t="str">
        <v>진접읍 장현리</v>
      </c>
      <c r="C1634" s="66" t="str">
        <v>토지</v>
      </c>
      <c r="D1634" s="66" t="str">
        <v>2026-01</v>
      </c>
      <c r="E1634" s="66" t="str">
        <v>비교 반영</v>
      </c>
      <c r="F1634" s="66" t="str">
        <v>직전 비교기간</v>
      </c>
      <c r="G1634" s="68">
        <v>3</v>
      </c>
      <c r="H1634" s="79">
        <v>0.0297029702970297</v>
      </c>
    </row>
    <row r="1635">
      <c r="A1635" s="68">
        <v>10</v>
      </c>
      <c r="B1635" s="66" t="str">
        <v>진접읍 장현리</v>
      </c>
      <c r="C1635" s="66" t="str">
        <v>토지</v>
      </c>
      <c r="D1635" s="66" t="str">
        <v>2026-02</v>
      </c>
      <c r="E1635" s="66" t="str">
        <v>비교 반영</v>
      </c>
      <c r="F1635" s="66" t="str">
        <v>직전 비교기간</v>
      </c>
      <c r="G1635" s="68">
        <v>3</v>
      </c>
      <c r="H1635" s="79">
        <v>0.03225806451612903</v>
      </c>
    </row>
    <row r="1636">
      <c r="A1636" s="68">
        <v>10</v>
      </c>
      <c r="B1636" s="66" t="str">
        <v>진접읍 장현리</v>
      </c>
      <c r="C1636" s="66" t="str">
        <v>토지</v>
      </c>
      <c r="D1636" s="66" t="str">
        <v>2026-03</v>
      </c>
      <c r="E1636" s="66" t="str">
        <v>비교 반영</v>
      </c>
      <c r="F1636" s="66" t="str">
        <v>직전 비교기간</v>
      </c>
      <c r="G1636" s="68">
        <v>4</v>
      </c>
      <c r="H1636" s="79">
        <v>0.03278688524590164</v>
      </c>
    </row>
    <row r="1637">
      <c r="A1637" s="68">
        <v>10</v>
      </c>
      <c r="B1637" s="66" t="str">
        <v>진접읍 장현리</v>
      </c>
      <c r="C1637" s="66" t="str">
        <v>토지</v>
      </c>
      <c r="D1637" s="66" t="str">
        <v>2026-04</v>
      </c>
      <c r="E1637" s="66" t="str">
        <v>비교 반영</v>
      </c>
      <c r="F1637" s="66" t="str">
        <v>최근 비교기간</v>
      </c>
      <c r="G1637" s="68">
        <v>8</v>
      </c>
      <c r="H1637" s="79">
        <v>0.06299212598425197</v>
      </c>
    </row>
    <row r="1638">
      <c r="A1638" s="68">
        <v>10</v>
      </c>
      <c r="B1638" s="66" t="str">
        <v>진접읍 장현리</v>
      </c>
      <c r="C1638" s="66" t="str">
        <v>토지</v>
      </c>
      <c r="D1638" s="66" t="str">
        <v>2026-05</v>
      </c>
      <c r="E1638" s="66" t="str">
        <v>비교 반영</v>
      </c>
      <c r="F1638" s="66" t="str">
        <v>최근 비교기간</v>
      </c>
      <c r="G1638" s="68">
        <v>4</v>
      </c>
      <c r="H1638" s="79">
        <v>0.04</v>
      </c>
    </row>
    <row r="1639">
      <c r="A1639" s="68">
        <v>10</v>
      </c>
      <c r="B1639" s="66" t="str">
        <v>진접읍 장현리</v>
      </c>
      <c r="C1639" s="66" t="str">
        <v>토지</v>
      </c>
      <c r="D1639" s="66" t="str">
        <v>2026-06</v>
      </c>
      <c r="E1639" s="66" t="str">
        <v>비교 반영</v>
      </c>
      <c r="F1639" s="66" t="str">
        <v>최근 비교기간</v>
      </c>
      <c r="G1639" s="68">
        <v>3</v>
      </c>
      <c r="H1639" s="79">
        <v>0.028037383177570093</v>
      </c>
    </row>
    <row r="1640">
      <c r="A1640" s="72">
        <v>10</v>
      </c>
      <c r="B1640" s="72" t="str">
        <v>진접읍 장현리</v>
      </c>
      <c r="C1640" s="72" t="str">
        <v>토지</v>
      </c>
      <c r="D1640" s="72" t="str">
        <v>2026-07</v>
      </c>
      <c r="E1640" s="72" t="str">
        <v>집계 중</v>
      </c>
      <c r="F1640" s="72" t="str">
        <v>집계 중 월</v>
      </c>
      <c r="G1640" s="74">
        <v>5</v>
      </c>
      <c r="H1640" s="85">
        <v>0.047619047619047616</v>
      </c>
    </row>
    <row r="1641">
      <c r="A1641" s="68">
        <v>10</v>
      </c>
      <c r="B1641" s="66" t="str">
        <v>진접읍 장현리</v>
      </c>
      <c r="C1641" s="66" t="str">
        <v>다가구 매매</v>
      </c>
      <c r="D1641" s="66" t="str">
        <v>2025-08</v>
      </c>
      <c r="E1641" s="66" t="str">
        <v>비교 반영</v>
      </c>
      <c r="F1641" s="66" t="str">
        <v>그 외 비교 반영월</v>
      </c>
      <c r="G1641" s="68">
        <v>0</v>
      </c>
      <c r="H1641" s="79">
        <v>0</v>
      </c>
    </row>
    <row r="1642">
      <c r="A1642" s="68">
        <v>10</v>
      </c>
      <c r="B1642" s="66" t="str">
        <v>진접읍 장현리</v>
      </c>
      <c r="C1642" s="66" t="str">
        <v>다가구 매매</v>
      </c>
      <c r="D1642" s="66" t="str">
        <v>2025-09</v>
      </c>
      <c r="E1642" s="66" t="str">
        <v>비교 반영</v>
      </c>
      <c r="F1642" s="66" t="str">
        <v>그 외 비교 반영월</v>
      </c>
      <c r="G1642" s="68">
        <v>0</v>
      </c>
      <c r="H1642" s="79">
        <v>0</v>
      </c>
    </row>
    <row r="1643">
      <c r="A1643" s="68">
        <v>10</v>
      </c>
      <c r="B1643" s="66" t="str">
        <v>진접읍 장현리</v>
      </c>
      <c r="C1643" s="66" t="str">
        <v>다가구 매매</v>
      </c>
      <c r="D1643" s="66" t="str">
        <v>2025-10</v>
      </c>
      <c r="E1643" s="66" t="str">
        <v>비교 반영</v>
      </c>
      <c r="F1643" s="66" t="str">
        <v>그 외 비교 반영월</v>
      </c>
      <c r="G1643" s="68">
        <v>0</v>
      </c>
      <c r="H1643" s="79">
        <v>0</v>
      </c>
    </row>
    <row r="1644">
      <c r="A1644" s="68">
        <v>10</v>
      </c>
      <c r="B1644" s="66" t="str">
        <v>진접읍 장현리</v>
      </c>
      <c r="C1644" s="66" t="str">
        <v>다가구 매매</v>
      </c>
      <c r="D1644" s="66" t="str">
        <v>2025-11</v>
      </c>
      <c r="E1644" s="66" t="str">
        <v>비교 반영</v>
      </c>
      <c r="F1644" s="66" t="str">
        <v>그 외 비교 반영월</v>
      </c>
      <c r="G1644" s="68">
        <v>0</v>
      </c>
      <c r="H1644" s="79">
        <v>0</v>
      </c>
    </row>
    <row r="1645">
      <c r="A1645" s="68">
        <v>10</v>
      </c>
      <c r="B1645" s="66" t="str">
        <v>진접읍 장현리</v>
      </c>
      <c r="C1645" s="66" t="str">
        <v>다가구 매매</v>
      </c>
      <c r="D1645" s="66" t="str">
        <v>2025-12</v>
      </c>
      <c r="E1645" s="66" t="str">
        <v>비교 반영</v>
      </c>
      <c r="F1645" s="66" t="str">
        <v>그 외 비교 반영월</v>
      </c>
      <c r="G1645" s="68">
        <v>0</v>
      </c>
      <c r="H1645" s="79">
        <v>0</v>
      </c>
    </row>
    <row r="1646">
      <c r="A1646" s="68">
        <v>10</v>
      </c>
      <c r="B1646" s="66" t="str">
        <v>진접읍 장현리</v>
      </c>
      <c r="C1646" s="66" t="str">
        <v>다가구 매매</v>
      </c>
      <c r="D1646" s="66" t="str">
        <v>2026-01</v>
      </c>
      <c r="E1646" s="66" t="str">
        <v>비교 반영</v>
      </c>
      <c r="F1646" s="66" t="str">
        <v>직전 비교기간</v>
      </c>
      <c r="G1646" s="68">
        <v>0</v>
      </c>
      <c r="H1646" s="79">
        <v>0</v>
      </c>
    </row>
    <row r="1647">
      <c r="A1647" s="68">
        <v>10</v>
      </c>
      <c r="B1647" s="66" t="str">
        <v>진접읍 장현리</v>
      </c>
      <c r="C1647" s="66" t="str">
        <v>다가구 매매</v>
      </c>
      <c r="D1647" s="66" t="str">
        <v>2026-02</v>
      </c>
      <c r="E1647" s="66" t="str">
        <v>비교 반영</v>
      </c>
      <c r="F1647" s="66" t="str">
        <v>직전 비교기간</v>
      </c>
      <c r="G1647" s="68">
        <v>1</v>
      </c>
      <c r="H1647" s="79">
        <v>0.010752688172043012</v>
      </c>
    </row>
    <row r="1648">
      <c r="A1648" s="68">
        <v>10</v>
      </c>
      <c r="B1648" s="66" t="str">
        <v>진접읍 장현리</v>
      </c>
      <c r="C1648" s="66" t="str">
        <v>다가구 매매</v>
      </c>
      <c r="D1648" s="66" t="str">
        <v>2026-03</v>
      </c>
      <c r="E1648" s="66" t="str">
        <v>비교 반영</v>
      </c>
      <c r="F1648" s="66" t="str">
        <v>직전 비교기간</v>
      </c>
      <c r="G1648" s="68">
        <v>0</v>
      </c>
      <c r="H1648" s="79">
        <v>0</v>
      </c>
    </row>
    <row r="1649">
      <c r="A1649" s="68">
        <v>10</v>
      </c>
      <c r="B1649" s="66" t="str">
        <v>진접읍 장현리</v>
      </c>
      <c r="C1649" s="66" t="str">
        <v>다가구 매매</v>
      </c>
      <c r="D1649" s="66" t="str">
        <v>2026-04</v>
      </c>
      <c r="E1649" s="66" t="str">
        <v>비교 반영</v>
      </c>
      <c r="F1649" s="66" t="str">
        <v>최근 비교기간</v>
      </c>
      <c r="G1649" s="68">
        <v>2</v>
      </c>
      <c r="H1649" s="79">
        <v>0.015748031496062992</v>
      </c>
    </row>
    <row r="1650">
      <c r="A1650" s="68">
        <v>10</v>
      </c>
      <c r="B1650" s="66" t="str">
        <v>진접읍 장현리</v>
      </c>
      <c r="C1650" s="66" t="str">
        <v>다가구 매매</v>
      </c>
      <c r="D1650" s="66" t="str">
        <v>2026-05</v>
      </c>
      <c r="E1650" s="66" t="str">
        <v>비교 반영</v>
      </c>
      <c r="F1650" s="66" t="str">
        <v>최근 비교기간</v>
      </c>
      <c r="G1650" s="68">
        <v>1</v>
      </c>
      <c r="H1650" s="79">
        <v>0.01</v>
      </c>
    </row>
    <row r="1651">
      <c r="A1651" s="68">
        <v>10</v>
      </c>
      <c r="B1651" s="66" t="str">
        <v>진접읍 장현리</v>
      </c>
      <c r="C1651" s="66" t="str">
        <v>다가구 매매</v>
      </c>
      <c r="D1651" s="66" t="str">
        <v>2026-06</v>
      </c>
      <c r="E1651" s="66" t="str">
        <v>비교 반영</v>
      </c>
      <c r="F1651" s="66" t="str">
        <v>최근 비교기간</v>
      </c>
      <c r="G1651" s="68">
        <v>0</v>
      </c>
      <c r="H1651" s="79">
        <v>0</v>
      </c>
    </row>
    <row r="1652">
      <c r="A1652" s="72">
        <v>10</v>
      </c>
      <c r="B1652" s="72" t="str">
        <v>진접읍 장현리</v>
      </c>
      <c r="C1652" s="72" t="str">
        <v>다가구 매매</v>
      </c>
      <c r="D1652" s="72" t="str">
        <v>2026-07</v>
      </c>
      <c r="E1652" s="72" t="str">
        <v>집계 중</v>
      </c>
      <c r="F1652" s="72" t="str">
        <v>집계 중 월</v>
      </c>
      <c r="G1652" s="74">
        <v>1</v>
      </c>
      <c r="H1652" s="85">
        <v>0.009523809523809525</v>
      </c>
    </row>
    <row r="1653">
      <c r="A1653" s="68">
        <v>10</v>
      </c>
      <c r="B1653" s="66" t="str">
        <v>진접읍 장현리</v>
      </c>
      <c r="C1653" s="66" t="str">
        <v>상가</v>
      </c>
      <c r="D1653" s="66" t="str">
        <v>2025-08</v>
      </c>
      <c r="E1653" s="66" t="str">
        <v>비교 반영</v>
      </c>
      <c r="F1653" s="66" t="str">
        <v>그 외 비교 반영월</v>
      </c>
      <c r="G1653" s="68">
        <v>0</v>
      </c>
      <c r="H1653" s="79">
        <v>0</v>
      </c>
    </row>
    <row r="1654">
      <c r="A1654" s="68">
        <v>10</v>
      </c>
      <c r="B1654" s="66" t="str">
        <v>진접읍 장현리</v>
      </c>
      <c r="C1654" s="66" t="str">
        <v>상가</v>
      </c>
      <c r="D1654" s="66" t="str">
        <v>2025-09</v>
      </c>
      <c r="E1654" s="66" t="str">
        <v>비교 반영</v>
      </c>
      <c r="F1654" s="66" t="str">
        <v>그 외 비교 반영월</v>
      </c>
      <c r="G1654" s="68">
        <v>1</v>
      </c>
      <c r="H1654" s="79">
        <v>0.007407407407407408</v>
      </c>
    </row>
    <row r="1655">
      <c r="A1655" s="68">
        <v>10</v>
      </c>
      <c r="B1655" s="66" t="str">
        <v>진접읍 장현리</v>
      </c>
      <c r="C1655" s="66" t="str">
        <v>상가</v>
      </c>
      <c r="D1655" s="66" t="str">
        <v>2025-10</v>
      </c>
      <c r="E1655" s="66" t="str">
        <v>비교 반영</v>
      </c>
      <c r="F1655" s="66" t="str">
        <v>그 외 비교 반영월</v>
      </c>
      <c r="G1655" s="68">
        <v>3</v>
      </c>
      <c r="H1655" s="79">
        <v>0.03125</v>
      </c>
    </row>
    <row r="1656">
      <c r="A1656" s="68">
        <v>10</v>
      </c>
      <c r="B1656" s="66" t="str">
        <v>진접읍 장현리</v>
      </c>
      <c r="C1656" s="66" t="str">
        <v>상가</v>
      </c>
      <c r="D1656" s="66" t="str">
        <v>2025-11</v>
      </c>
      <c r="E1656" s="66" t="str">
        <v>비교 반영</v>
      </c>
      <c r="F1656" s="66" t="str">
        <v>그 외 비교 반영월</v>
      </c>
      <c r="G1656" s="68">
        <v>1</v>
      </c>
      <c r="H1656" s="79">
        <v>0.008695652173913044</v>
      </c>
    </row>
    <row r="1657">
      <c r="A1657" s="68">
        <v>10</v>
      </c>
      <c r="B1657" s="66" t="str">
        <v>진접읍 장현리</v>
      </c>
      <c r="C1657" s="66" t="str">
        <v>상가</v>
      </c>
      <c r="D1657" s="66" t="str">
        <v>2025-12</v>
      </c>
      <c r="E1657" s="66" t="str">
        <v>비교 반영</v>
      </c>
      <c r="F1657" s="66" t="str">
        <v>그 외 비교 반영월</v>
      </c>
      <c r="G1657" s="68">
        <v>0</v>
      </c>
      <c r="H1657" s="79">
        <v>0</v>
      </c>
    </row>
    <row r="1658">
      <c r="A1658" s="68">
        <v>10</v>
      </c>
      <c r="B1658" s="66" t="str">
        <v>진접읍 장현리</v>
      </c>
      <c r="C1658" s="66" t="str">
        <v>상가</v>
      </c>
      <c r="D1658" s="66" t="str">
        <v>2026-01</v>
      </c>
      <c r="E1658" s="66" t="str">
        <v>비교 반영</v>
      </c>
      <c r="F1658" s="66" t="str">
        <v>직전 비교기간</v>
      </c>
      <c r="G1658" s="68">
        <v>0</v>
      </c>
      <c r="H1658" s="79">
        <v>0</v>
      </c>
    </row>
    <row r="1659">
      <c r="A1659" s="68">
        <v>10</v>
      </c>
      <c r="B1659" s="66" t="str">
        <v>진접읍 장현리</v>
      </c>
      <c r="C1659" s="66" t="str">
        <v>상가</v>
      </c>
      <c r="D1659" s="66" t="str">
        <v>2026-02</v>
      </c>
      <c r="E1659" s="66" t="str">
        <v>비교 반영</v>
      </c>
      <c r="F1659" s="66" t="str">
        <v>직전 비교기간</v>
      </c>
      <c r="G1659" s="68">
        <v>4</v>
      </c>
      <c r="H1659" s="79">
        <v>0.043010752688172046</v>
      </c>
    </row>
    <row r="1660">
      <c r="A1660" s="68">
        <v>10</v>
      </c>
      <c r="B1660" s="66" t="str">
        <v>진접읍 장현리</v>
      </c>
      <c r="C1660" s="66" t="str">
        <v>상가</v>
      </c>
      <c r="D1660" s="66" t="str">
        <v>2026-03</v>
      </c>
      <c r="E1660" s="66" t="str">
        <v>비교 반영</v>
      </c>
      <c r="F1660" s="66" t="str">
        <v>직전 비교기간</v>
      </c>
      <c r="G1660" s="68">
        <v>4</v>
      </c>
      <c r="H1660" s="79">
        <v>0.03278688524590164</v>
      </c>
    </row>
    <row r="1661">
      <c r="A1661" s="68">
        <v>10</v>
      </c>
      <c r="B1661" s="66" t="str">
        <v>진접읍 장현리</v>
      </c>
      <c r="C1661" s="66" t="str">
        <v>상가</v>
      </c>
      <c r="D1661" s="66" t="str">
        <v>2026-04</v>
      </c>
      <c r="E1661" s="66" t="str">
        <v>비교 반영</v>
      </c>
      <c r="F1661" s="66" t="str">
        <v>최근 비교기간</v>
      </c>
      <c r="G1661" s="68">
        <v>2</v>
      </c>
      <c r="H1661" s="79">
        <v>0.015748031496062992</v>
      </c>
    </row>
    <row r="1662">
      <c r="A1662" s="68">
        <v>10</v>
      </c>
      <c r="B1662" s="66" t="str">
        <v>진접읍 장현리</v>
      </c>
      <c r="C1662" s="66" t="str">
        <v>상가</v>
      </c>
      <c r="D1662" s="66" t="str">
        <v>2026-05</v>
      </c>
      <c r="E1662" s="66" t="str">
        <v>비교 반영</v>
      </c>
      <c r="F1662" s="66" t="str">
        <v>최근 비교기간</v>
      </c>
      <c r="G1662" s="68">
        <v>0</v>
      </c>
      <c r="H1662" s="79">
        <v>0</v>
      </c>
    </row>
    <row r="1663">
      <c r="A1663" s="68">
        <v>10</v>
      </c>
      <c r="B1663" s="66" t="str">
        <v>진접읍 장현리</v>
      </c>
      <c r="C1663" s="66" t="str">
        <v>상가</v>
      </c>
      <c r="D1663" s="66" t="str">
        <v>2026-06</v>
      </c>
      <c r="E1663" s="66" t="str">
        <v>비교 반영</v>
      </c>
      <c r="F1663" s="66" t="str">
        <v>최근 비교기간</v>
      </c>
      <c r="G1663" s="68">
        <v>0</v>
      </c>
      <c r="H1663" s="79">
        <v>0</v>
      </c>
    </row>
    <row r="1664">
      <c r="A1664" s="72">
        <v>10</v>
      </c>
      <c r="B1664" s="72" t="str">
        <v>진접읍 장현리</v>
      </c>
      <c r="C1664" s="72" t="str">
        <v>상가</v>
      </c>
      <c r="D1664" s="72" t="str">
        <v>2026-07</v>
      </c>
      <c r="E1664" s="72" t="str">
        <v>집계 중</v>
      </c>
      <c r="F1664" s="72" t="str">
        <v>집계 중 월</v>
      </c>
      <c r="G1664" s="74">
        <v>1</v>
      </c>
      <c r="H1664" s="85">
        <v>0.009523809523809525</v>
      </c>
    </row>
    <row r="1665">
      <c r="A1665" s="68">
        <v>10</v>
      </c>
      <c r="B1665" s="66" t="str">
        <v>진접읍 장현리</v>
      </c>
      <c r="C1665" s="66" t="str">
        <v>오피스텔 전월세</v>
      </c>
      <c r="D1665" s="66" t="str">
        <v>2025-08</v>
      </c>
      <c r="E1665" s="66" t="str">
        <v>비교 반영</v>
      </c>
      <c r="F1665" s="66" t="str">
        <v>그 외 비교 반영월</v>
      </c>
      <c r="G1665" s="68">
        <v>0</v>
      </c>
      <c r="H1665" s="79">
        <v>0</v>
      </c>
    </row>
    <row r="1666">
      <c r="A1666" s="68">
        <v>10</v>
      </c>
      <c r="B1666" s="66" t="str">
        <v>진접읍 장현리</v>
      </c>
      <c r="C1666" s="66" t="str">
        <v>오피스텔 전월세</v>
      </c>
      <c r="D1666" s="66" t="str">
        <v>2025-09</v>
      </c>
      <c r="E1666" s="66" t="str">
        <v>비교 반영</v>
      </c>
      <c r="F1666" s="66" t="str">
        <v>그 외 비교 반영월</v>
      </c>
      <c r="G1666" s="68">
        <v>0</v>
      </c>
      <c r="H1666" s="79">
        <v>0</v>
      </c>
    </row>
    <row r="1667">
      <c r="A1667" s="68">
        <v>10</v>
      </c>
      <c r="B1667" s="66" t="str">
        <v>진접읍 장현리</v>
      </c>
      <c r="C1667" s="66" t="str">
        <v>오피스텔 전월세</v>
      </c>
      <c r="D1667" s="66" t="str">
        <v>2025-10</v>
      </c>
      <c r="E1667" s="66" t="str">
        <v>비교 반영</v>
      </c>
      <c r="F1667" s="66" t="str">
        <v>그 외 비교 반영월</v>
      </c>
      <c r="G1667" s="68">
        <v>0</v>
      </c>
      <c r="H1667" s="79">
        <v>0</v>
      </c>
    </row>
    <row r="1668">
      <c r="A1668" s="68">
        <v>10</v>
      </c>
      <c r="B1668" s="66" t="str">
        <v>진접읍 장현리</v>
      </c>
      <c r="C1668" s="66" t="str">
        <v>오피스텔 전월세</v>
      </c>
      <c r="D1668" s="66" t="str">
        <v>2025-11</v>
      </c>
      <c r="E1668" s="66" t="str">
        <v>비교 반영</v>
      </c>
      <c r="F1668" s="66" t="str">
        <v>그 외 비교 반영월</v>
      </c>
      <c r="G1668" s="68">
        <v>0</v>
      </c>
      <c r="H1668" s="79">
        <v>0</v>
      </c>
    </row>
    <row r="1669">
      <c r="A1669" s="68">
        <v>10</v>
      </c>
      <c r="B1669" s="66" t="str">
        <v>진접읍 장현리</v>
      </c>
      <c r="C1669" s="66" t="str">
        <v>오피스텔 전월세</v>
      </c>
      <c r="D1669" s="66" t="str">
        <v>2025-12</v>
      </c>
      <c r="E1669" s="66" t="str">
        <v>비교 반영</v>
      </c>
      <c r="F1669" s="66" t="str">
        <v>그 외 비교 반영월</v>
      </c>
      <c r="G1669" s="68">
        <v>0</v>
      </c>
      <c r="H1669" s="79">
        <v>0</v>
      </c>
    </row>
    <row r="1670">
      <c r="A1670" s="68">
        <v>10</v>
      </c>
      <c r="B1670" s="66" t="str">
        <v>진접읍 장현리</v>
      </c>
      <c r="C1670" s="66" t="str">
        <v>오피스텔 전월세</v>
      </c>
      <c r="D1670" s="66" t="str">
        <v>2026-01</v>
      </c>
      <c r="E1670" s="66" t="str">
        <v>비교 반영</v>
      </c>
      <c r="F1670" s="66" t="str">
        <v>직전 비교기간</v>
      </c>
      <c r="G1670" s="68">
        <v>0</v>
      </c>
      <c r="H1670" s="79">
        <v>0</v>
      </c>
    </row>
    <row r="1671">
      <c r="A1671" s="68">
        <v>10</v>
      </c>
      <c r="B1671" s="66" t="str">
        <v>진접읍 장현리</v>
      </c>
      <c r="C1671" s="66" t="str">
        <v>오피스텔 전월세</v>
      </c>
      <c r="D1671" s="66" t="str">
        <v>2026-02</v>
      </c>
      <c r="E1671" s="66" t="str">
        <v>비교 반영</v>
      </c>
      <c r="F1671" s="66" t="str">
        <v>직전 비교기간</v>
      </c>
      <c r="G1671" s="68">
        <v>0</v>
      </c>
      <c r="H1671" s="79">
        <v>0</v>
      </c>
    </row>
    <row r="1672">
      <c r="A1672" s="68">
        <v>10</v>
      </c>
      <c r="B1672" s="66" t="str">
        <v>진접읍 장현리</v>
      </c>
      <c r="C1672" s="66" t="str">
        <v>오피스텔 전월세</v>
      </c>
      <c r="D1672" s="66" t="str">
        <v>2026-03</v>
      </c>
      <c r="E1672" s="66" t="str">
        <v>비교 반영</v>
      </c>
      <c r="F1672" s="66" t="str">
        <v>직전 비교기간</v>
      </c>
      <c r="G1672" s="68">
        <v>0</v>
      </c>
      <c r="H1672" s="79">
        <v>0</v>
      </c>
    </row>
    <row r="1673">
      <c r="A1673" s="68">
        <v>10</v>
      </c>
      <c r="B1673" s="66" t="str">
        <v>진접읍 장현리</v>
      </c>
      <c r="C1673" s="66" t="str">
        <v>오피스텔 전월세</v>
      </c>
      <c r="D1673" s="66" t="str">
        <v>2026-04</v>
      </c>
      <c r="E1673" s="66" t="str">
        <v>비교 반영</v>
      </c>
      <c r="F1673" s="66" t="str">
        <v>최근 비교기간</v>
      </c>
      <c r="G1673" s="68">
        <v>0</v>
      </c>
      <c r="H1673" s="79">
        <v>0</v>
      </c>
    </row>
    <row r="1674">
      <c r="A1674" s="68">
        <v>10</v>
      </c>
      <c r="B1674" s="66" t="str">
        <v>진접읍 장현리</v>
      </c>
      <c r="C1674" s="66" t="str">
        <v>오피스텔 전월세</v>
      </c>
      <c r="D1674" s="66" t="str">
        <v>2026-05</v>
      </c>
      <c r="E1674" s="66" t="str">
        <v>비교 반영</v>
      </c>
      <c r="F1674" s="66" t="str">
        <v>최근 비교기간</v>
      </c>
      <c r="G1674" s="68">
        <v>0</v>
      </c>
      <c r="H1674" s="79">
        <v>0</v>
      </c>
    </row>
    <row r="1675">
      <c r="A1675" s="68">
        <v>10</v>
      </c>
      <c r="B1675" s="66" t="str">
        <v>진접읍 장현리</v>
      </c>
      <c r="C1675" s="66" t="str">
        <v>오피스텔 전월세</v>
      </c>
      <c r="D1675" s="66" t="str">
        <v>2026-06</v>
      </c>
      <c r="E1675" s="66" t="str">
        <v>비교 반영</v>
      </c>
      <c r="F1675" s="66" t="str">
        <v>최근 비교기간</v>
      </c>
      <c r="G1675" s="68">
        <v>0</v>
      </c>
      <c r="H1675" s="79">
        <v>0</v>
      </c>
    </row>
    <row r="1676">
      <c r="A1676" s="72">
        <v>10</v>
      </c>
      <c r="B1676" s="72" t="str">
        <v>진접읍 장현리</v>
      </c>
      <c r="C1676" s="72" t="str">
        <v>오피스텔 전월세</v>
      </c>
      <c r="D1676" s="72" t="str">
        <v>2026-07</v>
      </c>
      <c r="E1676" s="72" t="str">
        <v>집계 중</v>
      </c>
      <c r="F1676" s="72" t="str">
        <v>집계 중 월</v>
      </c>
      <c r="G1676" s="74">
        <v>1</v>
      </c>
      <c r="H1676" s="85">
        <v>0.009523809523809525</v>
      </c>
    </row>
    <row r="1677">
      <c r="A1677" s="68">
        <v>11</v>
      </c>
      <c r="B1677" s="66" t="str">
        <v>퇴계원읍 퇴계원리</v>
      </c>
      <c r="C1677" s="66" t="str">
        <v>아파트 전월세</v>
      </c>
      <c r="D1677" s="66" t="str">
        <v>2025-08</v>
      </c>
      <c r="E1677" s="66" t="str">
        <v>비교 반영</v>
      </c>
      <c r="F1677" s="66" t="str">
        <v>그 외 비교 반영월</v>
      </c>
      <c r="G1677" s="68">
        <v>31</v>
      </c>
      <c r="H1677" s="79">
        <v>0.44285714285714284</v>
      </c>
    </row>
    <row r="1678">
      <c r="A1678" s="68">
        <v>11</v>
      </c>
      <c r="B1678" s="66" t="str">
        <v>퇴계원읍 퇴계원리</v>
      </c>
      <c r="C1678" s="66" t="str">
        <v>아파트 전월세</v>
      </c>
      <c r="D1678" s="66" t="str">
        <v>2025-09</v>
      </c>
      <c r="E1678" s="66" t="str">
        <v>비교 반영</v>
      </c>
      <c r="F1678" s="66" t="str">
        <v>그 외 비교 반영월</v>
      </c>
      <c r="G1678" s="68">
        <v>32</v>
      </c>
      <c r="H1678" s="79">
        <v>0.3595505617977528</v>
      </c>
    </row>
    <row r="1679">
      <c r="A1679" s="68">
        <v>11</v>
      </c>
      <c r="B1679" s="66" t="str">
        <v>퇴계원읍 퇴계원리</v>
      </c>
      <c r="C1679" s="66" t="str">
        <v>아파트 전월세</v>
      </c>
      <c r="D1679" s="66" t="str">
        <v>2025-10</v>
      </c>
      <c r="E1679" s="66" t="str">
        <v>비교 반영</v>
      </c>
      <c r="F1679" s="66" t="str">
        <v>그 외 비교 반영월</v>
      </c>
      <c r="G1679" s="68">
        <v>56</v>
      </c>
      <c r="H1679" s="79">
        <v>0.5333333333333333</v>
      </c>
    </row>
    <row r="1680">
      <c r="A1680" s="68">
        <v>11</v>
      </c>
      <c r="B1680" s="66" t="str">
        <v>퇴계원읍 퇴계원리</v>
      </c>
      <c r="C1680" s="66" t="str">
        <v>아파트 전월세</v>
      </c>
      <c r="D1680" s="66" t="str">
        <v>2025-11</v>
      </c>
      <c r="E1680" s="66" t="str">
        <v>비교 반영</v>
      </c>
      <c r="F1680" s="66" t="str">
        <v>그 외 비교 반영월</v>
      </c>
      <c r="G1680" s="68">
        <v>33</v>
      </c>
      <c r="H1680" s="79">
        <v>0.36666666666666664</v>
      </c>
    </row>
    <row r="1681">
      <c r="A1681" s="68">
        <v>11</v>
      </c>
      <c r="B1681" s="66" t="str">
        <v>퇴계원읍 퇴계원리</v>
      </c>
      <c r="C1681" s="66" t="str">
        <v>아파트 전월세</v>
      </c>
      <c r="D1681" s="66" t="str">
        <v>2025-12</v>
      </c>
      <c r="E1681" s="66" t="str">
        <v>비교 반영</v>
      </c>
      <c r="F1681" s="66" t="str">
        <v>그 외 비교 반영월</v>
      </c>
      <c r="G1681" s="68">
        <v>30</v>
      </c>
      <c r="H1681" s="79">
        <v>0.25</v>
      </c>
    </row>
    <row r="1682">
      <c r="A1682" s="68">
        <v>11</v>
      </c>
      <c r="B1682" s="66" t="str">
        <v>퇴계원읍 퇴계원리</v>
      </c>
      <c r="C1682" s="66" t="str">
        <v>아파트 전월세</v>
      </c>
      <c r="D1682" s="66" t="str">
        <v>2026-01</v>
      </c>
      <c r="E1682" s="66" t="str">
        <v>비교 반영</v>
      </c>
      <c r="F1682" s="66" t="str">
        <v>직전 비교기간</v>
      </c>
      <c r="G1682" s="68">
        <v>40</v>
      </c>
      <c r="H1682" s="79">
        <v>0.46511627906976744</v>
      </c>
    </row>
    <row r="1683">
      <c r="A1683" s="68">
        <v>11</v>
      </c>
      <c r="B1683" s="66" t="str">
        <v>퇴계원읍 퇴계원리</v>
      </c>
      <c r="C1683" s="66" t="str">
        <v>아파트 전월세</v>
      </c>
      <c r="D1683" s="66" t="str">
        <v>2026-02</v>
      </c>
      <c r="E1683" s="66" t="str">
        <v>비교 반영</v>
      </c>
      <c r="F1683" s="66" t="str">
        <v>직전 비교기간</v>
      </c>
      <c r="G1683" s="68">
        <v>22</v>
      </c>
      <c r="H1683" s="79">
        <v>0.25</v>
      </c>
    </row>
    <row r="1684">
      <c r="A1684" s="68">
        <v>11</v>
      </c>
      <c r="B1684" s="66" t="str">
        <v>퇴계원읍 퇴계원리</v>
      </c>
      <c r="C1684" s="66" t="str">
        <v>아파트 전월세</v>
      </c>
      <c r="D1684" s="66" t="str">
        <v>2026-03</v>
      </c>
      <c r="E1684" s="66" t="str">
        <v>비교 반영</v>
      </c>
      <c r="F1684" s="66" t="str">
        <v>직전 비교기간</v>
      </c>
      <c r="G1684" s="68">
        <v>41</v>
      </c>
      <c r="H1684" s="79">
        <v>0.328</v>
      </c>
    </row>
    <row r="1685">
      <c r="A1685" s="68">
        <v>11</v>
      </c>
      <c r="B1685" s="66" t="str">
        <v>퇴계원읍 퇴계원리</v>
      </c>
      <c r="C1685" s="66" t="str">
        <v>아파트 전월세</v>
      </c>
      <c r="D1685" s="66" t="str">
        <v>2026-04</v>
      </c>
      <c r="E1685" s="66" t="str">
        <v>비교 반영</v>
      </c>
      <c r="F1685" s="66" t="str">
        <v>최근 비교기간</v>
      </c>
      <c r="G1685" s="68">
        <v>37</v>
      </c>
      <c r="H1685" s="79">
        <v>0.3592233009708738</v>
      </c>
    </row>
    <row r="1686">
      <c r="A1686" s="68">
        <v>11</v>
      </c>
      <c r="B1686" s="66" t="str">
        <v>퇴계원읍 퇴계원리</v>
      </c>
      <c r="C1686" s="66" t="str">
        <v>아파트 전월세</v>
      </c>
      <c r="D1686" s="66" t="str">
        <v>2026-05</v>
      </c>
      <c r="E1686" s="66" t="str">
        <v>비교 반영</v>
      </c>
      <c r="F1686" s="66" t="str">
        <v>최근 비교기간</v>
      </c>
      <c r="G1686" s="68">
        <v>37</v>
      </c>
      <c r="H1686" s="79">
        <v>0.3592233009708738</v>
      </c>
    </row>
    <row r="1687">
      <c r="A1687" s="68">
        <v>11</v>
      </c>
      <c r="B1687" s="66" t="str">
        <v>퇴계원읍 퇴계원리</v>
      </c>
      <c r="C1687" s="66" t="str">
        <v>아파트 전월세</v>
      </c>
      <c r="D1687" s="66" t="str">
        <v>2026-06</v>
      </c>
      <c r="E1687" s="66" t="str">
        <v>비교 반영</v>
      </c>
      <c r="F1687" s="66" t="str">
        <v>최근 비교기간</v>
      </c>
      <c r="G1687" s="68">
        <v>24</v>
      </c>
      <c r="H1687" s="79">
        <v>0.2823529411764706</v>
      </c>
    </row>
    <row r="1688">
      <c r="A1688" s="72">
        <v>11</v>
      </c>
      <c r="B1688" s="72" t="str">
        <v>퇴계원읍 퇴계원리</v>
      </c>
      <c r="C1688" s="72" t="str">
        <v>아파트 전월세</v>
      </c>
      <c r="D1688" s="72" t="str">
        <v>2026-07</v>
      </c>
      <c r="E1688" s="72" t="str">
        <v>집계 중</v>
      </c>
      <c r="F1688" s="72" t="str">
        <v>집계 중 월</v>
      </c>
      <c r="G1688" s="74">
        <v>32</v>
      </c>
      <c r="H1688" s="85">
        <v>0.34782608695652173</v>
      </c>
    </row>
    <row r="1689">
      <c r="A1689" s="68">
        <v>11</v>
      </c>
      <c r="B1689" s="66" t="str">
        <v>퇴계원읍 퇴계원리</v>
      </c>
      <c r="C1689" s="66" t="str">
        <v>아파트 매매</v>
      </c>
      <c r="D1689" s="66" t="str">
        <v>2025-08</v>
      </c>
      <c r="E1689" s="66" t="str">
        <v>비교 반영</v>
      </c>
      <c r="F1689" s="66" t="str">
        <v>그 외 비교 반영월</v>
      </c>
      <c r="G1689" s="68">
        <v>14</v>
      </c>
      <c r="H1689" s="79">
        <v>0.2</v>
      </c>
    </row>
    <row r="1690">
      <c r="A1690" s="68">
        <v>11</v>
      </c>
      <c r="B1690" s="66" t="str">
        <v>퇴계원읍 퇴계원리</v>
      </c>
      <c r="C1690" s="66" t="str">
        <v>아파트 매매</v>
      </c>
      <c r="D1690" s="66" t="str">
        <v>2025-09</v>
      </c>
      <c r="E1690" s="66" t="str">
        <v>비교 반영</v>
      </c>
      <c r="F1690" s="66" t="str">
        <v>그 외 비교 반영월</v>
      </c>
      <c r="G1690" s="68">
        <v>16</v>
      </c>
      <c r="H1690" s="79">
        <v>0.1797752808988764</v>
      </c>
    </row>
    <row r="1691">
      <c r="A1691" s="68">
        <v>11</v>
      </c>
      <c r="B1691" s="66" t="str">
        <v>퇴계원읍 퇴계원리</v>
      </c>
      <c r="C1691" s="66" t="str">
        <v>아파트 매매</v>
      </c>
      <c r="D1691" s="66" t="str">
        <v>2025-10</v>
      </c>
      <c r="E1691" s="66" t="str">
        <v>비교 반영</v>
      </c>
      <c r="F1691" s="66" t="str">
        <v>그 외 비교 반영월</v>
      </c>
      <c r="G1691" s="68">
        <v>13</v>
      </c>
      <c r="H1691" s="79">
        <v>0.12380952380952381</v>
      </c>
    </row>
    <row r="1692">
      <c r="A1692" s="68">
        <v>11</v>
      </c>
      <c r="B1692" s="66" t="str">
        <v>퇴계원읍 퇴계원리</v>
      </c>
      <c r="C1692" s="66" t="str">
        <v>아파트 매매</v>
      </c>
      <c r="D1692" s="66" t="str">
        <v>2025-11</v>
      </c>
      <c r="E1692" s="66" t="str">
        <v>비교 반영</v>
      </c>
      <c r="F1692" s="66" t="str">
        <v>그 외 비교 반영월</v>
      </c>
      <c r="G1692" s="68">
        <v>16</v>
      </c>
      <c r="H1692" s="79">
        <v>0.17777777777777778</v>
      </c>
    </row>
    <row r="1693">
      <c r="A1693" s="68">
        <v>11</v>
      </c>
      <c r="B1693" s="66" t="str">
        <v>퇴계원읍 퇴계원리</v>
      </c>
      <c r="C1693" s="66" t="str">
        <v>아파트 매매</v>
      </c>
      <c r="D1693" s="66" t="str">
        <v>2025-12</v>
      </c>
      <c r="E1693" s="66" t="str">
        <v>비교 반영</v>
      </c>
      <c r="F1693" s="66" t="str">
        <v>그 외 비교 반영월</v>
      </c>
      <c r="G1693" s="68">
        <v>22</v>
      </c>
      <c r="H1693" s="79">
        <v>0.18333333333333332</v>
      </c>
    </row>
    <row r="1694">
      <c r="A1694" s="68">
        <v>11</v>
      </c>
      <c r="B1694" s="66" t="str">
        <v>퇴계원읍 퇴계원리</v>
      </c>
      <c r="C1694" s="66" t="str">
        <v>아파트 매매</v>
      </c>
      <c r="D1694" s="66" t="str">
        <v>2026-01</v>
      </c>
      <c r="E1694" s="66" t="str">
        <v>비교 반영</v>
      </c>
      <c r="F1694" s="66" t="str">
        <v>직전 비교기간</v>
      </c>
      <c r="G1694" s="68">
        <v>17</v>
      </c>
      <c r="H1694" s="79">
        <v>0.19767441860465115</v>
      </c>
    </row>
    <row r="1695">
      <c r="A1695" s="68">
        <v>11</v>
      </c>
      <c r="B1695" s="66" t="str">
        <v>퇴계원읍 퇴계원리</v>
      </c>
      <c r="C1695" s="66" t="str">
        <v>아파트 매매</v>
      </c>
      <c r="D1695" s="66" t="str">
        <v>2026-02</v>
      </c>
      <c r="E1695" s="66" t="str">
        <v>비교 반영</v>
      </c>
      <c r="F1695" s="66" t="str">
        <v>직전 비교기간</v>
      </c>
      <c r="G1695" s="68">
        <v>23</v>
      </c>
      <c r="H1695" s="79">
        <v>0.26136363636363635</v>
      </c>
    </row>
    <row r="1696">
      <c r="A1696" s="68">
        <v>11</v>
      </c>
      <c r="B1696" s="66" t="str">
        <v>퇴계원읍 퇴계원리</v>
      </c>
      <c r="C1696" s="66" t="str">
        <v>아파트 매매</v>
      </c>
      <c r="D1696" s="66" t="str">
        <v>2026-03</v>
      </c>
      <c r="E1696" s="66" t="str">
        <v>비교 반영</v>
      </c>
      <c r="F1696" s="66" t="str">
        <v>직전 비교기간</v>
      </c>
      <c r="G1696" s="68">
        <v>30</v>
      </c>
      <c r="H1696" s="79">
        <v>0.24</v>
      </c>
    </row>
    <row r="1697">
      <c r="A1697" s="68">
        <v>11</v>
      </c>
      <c r="B1697" s="66" t="str">
        <v>퇴계원읍 퇴계원리</v>
      </c>
      <c r="C1697" s="66" t="str">
        <v>아파트 매매</v>
      </c>
      <c r="D1697" s="66" t="str">
        <v>2026-04</v>
      </c>
      <c r="E1697" s="66" t="str">
        <v>비교 반영</v>
      </c>
      <c r="F1697" s="66" t="str">
        <v>최근 비교기간</v>
      </c>
      <c r="G1697" s="68">
        <v>22</v>
      </c>
      <c r="H1697" s="79">
        <v>0.21359223300970873</v>
      </c>
    </row>
    <row r="1698">
      <c r="A1698" s="68">
        <v>11</v>
      </c>
      <c r="B1698" s="66" t="str">
        <v>퇴계원읍 퇴계원리</v>
      </c>
      <c r="C1698" s="66" t="str">
        <v>아파트 매매</v>
      </c>
      <c r="D1698" s="66" t="str">
        <v>2026-05</v>
      </c>
      <c r="E1698" s="66" t="str">
        <v>비교 반영</v>
      </c>
      <c r="F1698" s="66" t="str">
        <v>최근 비교기간</v>
      </c>
      <c r="G1698" s="68">
        <v>35</v>
      </c>
      <c r="H1698" s="79">
        <v>0.33980582524271846</v>
      </c>
    </row>
    <row r="1699">
      <c r="A1699" s="68">
        <v>11</v>
      </c>
      <c r="B1699" s="66" t="str">
        <v>퇴계원읍 퇴계원리</v>
      </c>
      <c r="C1699" s="66" t="str">
        <v>아파트 매매</v>
      </c>
      <c r="D1699" s="66" t="str">
        <v>2026-06</v>
      </c>
      <c r="E1699" s="66" t="str">
        <v>비교 반영</v>
      </c>
      <c r="F1699" s="66" t="str">
        <v>최근 비교기간</v>
      </c>
      <c r="G1699" s="68">
        <v>32</v>
      </c>
      <c r="H1699" s="79">
        <v>0.3764705882352941</v>
      </c>
    </row>
    <row r="1700">
      <c r="A1700" s="72">
        <v>11</v>
      </c>
      <c r="B1700" s="72" t="str">
        <v>퇴계원읍 퇴계원리</v>
      </c>
      <c r="C1700" s="72" t="str">
        <v>아파트 매매</v>
      </c>
      <c r="D1700" s="72" t="str">
        <v>2026-07</v>
      </c>
      <c r="E1700" s="72" t="str">
        <v>집계 중</v>
      </c>
      <c r="F1700" s="72" t="str">
        <v>집계 중 월</v>
      </c>
      <c r="G1700" s="74">
        <v>29</v>
      </c>
      <c r="H1700" s="85">
        <v>0.31521739130434784</v>
      </c>
    </row>
    <row r="1701">
      <c r="A1701" s="68">
        <v>11</v>
      </c>
      <c r="B1701" s="66" t="str">
        <v>퇴계원읍 퇴계원리</v>
      </c>
      <c r="C1701" s="66" t="str">
        <v>다세대 전월세</v>
      </c>
      <c r="D1701" s="66" t="str">
        <v>2025-08</v>
      </c>
      <c r="E1701" s="66" t="str">
        <v>비교 반영</v>
      </c>
      <c r="F1701" s="66" t="str">
        <v>그 외 비교 반영월</v>
      </c>
      <c r="G1701" s="68">
        <v>15</v>
      </c>
      <c r="H1701" s="79">
        <v>0.21428571428571427</v>
      </c>
    </row>
    <row r="1702">
      <c r="A1702" s="68">
        <v>11</v>
      </c>
      <c r="B1702" s="66" t="str">
        <v>퇴계원읍 퇴계원리</v>
      </c>
      <c r="C1702" s="66" t="str">
        <v>다세대 전월세</v>
      </c>
      <c r="D1702" s="66" t="str">
        <v>2025-09</v>
      </c>
      <c r="E1702" s="66" t="str">
        <v>비교 반영</v>
      </c>
      <c r="F1702" s="66" t="str">
        <v>그 외 비교 반영월</v>
      </c>
      <c r="G1702" s="68">
        <v>26</v>
      </c>
      <c r="H1702" s="79">
        <v>0.29213483146067415</v>
      </c>
    </row>
    <row r="1703">
      <c r="A1703" s="68">
        <v>11</v>
      </c>
      <c r="B1703" s="66" t="str">
        <v>퇴계원읍 퇴계원리</v>
      </c>
      <c r="C1703" s="66" t="str">
        <v>다세대 전월세</v>
      </c>
      <c r="D1703" s="66" t="str">
        <v>2025-10</v>
      </c>
      <c r="E1703" s="66" t="str">
        <v>비교 반영</v>
      </c>
      <c r="F1703" s="66" t="str">
        <v>그 외 비교 반영월</v>
      </c>
      <c r="G1703" s="68">
        <v>15</v>
      </c>
      <c r="H1703" s="79">
        <v>0.14285714285714285</v>
      </c>
    </row>
    <row r="1704">
      <c r="A1704" s="68">
        <v>11</v>
      </c>
      <c r="B1704" s="66" t="str">
        <v>퇴계원읍 퇴계원리</v>
      </c>
      <c r="C1704" s="66" t="str">
        <v>다세대 전월세</v>
      </c>
      <c r="D1704" s="66" t="str">
        <v>2025-11</v>
      </c>
      <c r="E1704" s="66" t="str">
        <v>비교 반영</v>
      </c>
      <c r="F1704" s="66" t="str">
        <v>그 외 비교 반영월</v>
      </c>
      <c r="G1704" s="68">
        <v>19</v>
      </c>
      <c r="H1704" s="79">
        <v>0.2111111111111111</v>
      </c>
    </row>
    <row r="1705">
      <c r="A1705" s="68">
        <v>11</v>
      </c>
      <c r="B1705" s="66" t="str">
        <v>퇴계원읍 퇴계원리</v>
      </c>
      <c r="C1705" s="66" t="str">
        <v>다세대 전월세</v>
      </c>
      <c r="D1705" s="66" t="str">
        <v>2025-12</v>
      </c>
      <c r="E1705" s="66" t="str">
        <v>비교 반영</v>
      </c>
      <c r="F1705" s="66" t="str">
        <v>그 외 비교 반영월</v>
      </c>
      <c r="G1705" s="68">
        <v>27</v>
      </c>
      <c r="H1705" s="79">
        <v>0.225</v>
      </c>
    </row>
    <row r="1706">
      <c r="A1706" s="68">
        <v>11</v>
      </c>
      <c r="B1706" s="66" t="str">
        <v>퇴계원읍 퇴계원리</v>
      </c>
      <c r="C1706" s="66" t="str">
        <v>다세대 전월세</v>
      </c>
      <c r="D1706" s="66" t="str">
        <v>2026-01</v>
      </c>
      <c r="E1706" s="66" t="str">
        <v>비교 반영</v>
      </c>
      <c r="F1706" s="66" t="str">
        <v>직전 비교기간</v>
      </c>
      <c r="G1706" s="68">
        <v>19</v>
      </c>
      <c r="H1706" s="79">
        <v>0.22093023255813954</v>
      </c>
    </row>
    <row r="1707">
      <c r="A1707" s="68">
        <v>11</v>
      </c>
      <c r="B1707" s="66" t="str">
        <v>퇴계원읍 퇴계원리</v>
      </c>
      <c r="C1707" s="66" t="str">
        <v>다세대 전월세</v>
      </c>
      <c r="D1707" s="66" t="str">
        <v>2026-02</v>
      </c>
      <c r="E1707" s="66" t="str">
        <v>비교 반영</v>
      </c>
      <c r="F1707" s="66" t="str">
        <v>직전 비교기간</v>
      </c>
      <c r="G1707" s="68">
        <v>21</v>
      </c>
      <c r="H1707" s="79">
        <v>0.23863636363636365</v>
      </c>
    </row>
    <row r="1708">
      <c r="A1708" s="68">
        <v>11</v>
      </c>
      <c r="B1708" s="66" t="str">
        <v>퇴계원읍 퇴계원리</v>
      </c>
      <c r="C1708" s="66" t="str">
        <v>다세대 전월세</v>
      </c>
      <c r="D1708" s="66" t="str">
        <v>2026-03</v>
      </c>
      <c r="E1708" s="66" t="str">
        <v>비교 반영</v>
      </c>
      <c r="F1708" s="66" t="str">
        <v>직전 비교기간</v>
      </c>
      <c r="G1708" s="68">
        <v>30</v>
      </c>
      <c r="H1708" s="79">
        <v>0.24</v>
      </c>
    </row>
    <row r="1709">
      <c r="A1709" s="68">
        <v>11</v>
      </c>
      <c r="B1709" s="66" t="str">
        <v>퇴계원읍 퇴계원리</v>
      </c>
      <c r="C1709" s="66" t="str">
        <v>다세대 전월세</v>
      </c>
      <c r="D1709" s="66" t="str">
        <v>2026-04</v>
      </c>
      <c r="E1709" s="66" t="str">
        <v>비교 반영</v>
      </c>
      <c r="F1709" s="66" t="str">
        <v>최근 비교기간</v>
      </c>
      <c r="G1709" s="68">
        <v>23</v>
      </c>
      <c r="H1709" s="79">
        <v>0.22330097087378642</v>
      </c>
    </row>
    <row r="1710">
      <c r="A1710" s="68">
        <v>11</v>
      </c>
      <c r="B1710" s="66" t="str">
        <v>퇴계원읍 퇴계원리</v>
      </c>
      <c r="C1710" s="66" t="str">
        <v>다세대 전월세</v>
      </c>
      <c r="D1710" s="66" t="str">
        <v>2026-05</v>
      </c>
      <c r="E1710" s="66" t="str">
        <v>비교 반영</v>
      </c>
      <c r="F1710" s="66" t="str">
        <v>최근 비교기간</v>
      </c>
      <c r="G1710" s="68">
        <v>20</v>
      </c>
      <c r="H1710" s="79">
        <v>0.1941747572815534</v>
      </c>
    </row>
    <row r="1711">
      <c r="A1711" s="68">
        <v>11</v>
      </c>
      <c r="B1711" s="66" t="str">
        <v>퇴계원읍 퇴계원리</v>
      </c>
      <c r="C1711" s="66" t="str">
        <v>다세대 전월세</v>
      </c>
      <c r="D1711" s="66" t="str">
        <v>2026-06</v>
      </c>
      <c r="E1711" s="66" t="str">
        <v>비교 반영</v>
      </c>
      <c r="F1711" s="66" t="str">
        <v>최근 비교기간</v>
      </c>
      <c r="G1711" s="68">
        <v>20</v>
      </c>
      <c r="H1711" s="79">
        <v>0.23529411764705882</v>
      </c>
    </row>
    <row r="1712">
      <c r="A1712" s="72">
        <v>11</v>
      </c>
      <c r="B1712" s="72" t="str">
        <v>퇴계원읍 퇴계원리</v>
      </c>
      <c r="C1712" s="72" t="str">
        <v>다세대 전월세</v>
      </c>
      <c r="D1712" s="72" t="str">
        <v>2026-07</v>
      </c>
      <c r="E1712" s="72" t="str">
        <v>집계 중</v>
      </c>
      <c r="F1712" s="72" t="str">
        <v>집계 중 월</v>
      </c>
      <c r="G1712" s="74">
        <v>21</v>
      </c>
      <c r="H1712" s="85">
        <v>0.22826086956521738</v>
      </c>
    </row>
    <row r="1713">
      <c r="A1713" s="68">
        <v>11</v>
      </c>
      <c r="B1713" s="66" t="str">
        <v>퇴계원읍 퇴계원리</v>
      </c>
      <c r="C1713" s="66" t="str">
        <v>다세대 매매</v>
      </c>
      <c r="D1713" s="66" t="str">
        <v>2025-08</v>
      </c>
      <c r="E1713" s="66" t="str">
        <v>비교 반영</v>
      </c>
      <c r="F1713" s="66" t="str">
        <v>그 외 비교 반영월</v>
      </c>
      <c r="G1713" s="68">
        <v>1</v>
      </c>
      <c r="H1713" s="79">
        <v>0.014285714285714285</v>
      </c>
    </row>
    <row r="1714">
      <c r="A1714" s="68">
        <v>11</v>
      </c>
      <c r="B1714" s="66" t="str">
        <v>퇴계원읍 퇴계원리</v>
      </c>
      <c r="C1714" s="66" t="str">
        <v>다세대 매매</v>
      </c>
      <c r="D1714" s="66" t="str">
        <v>2025-09</v>
      </c>
      <c r="E1714" s="66" t="str">
        <v>비교 반영</v>
      </c>
      <c r="F1714" s="66" t="str">
        <v>그 외 비교 반영월</v>
      </c>
      <c r="G1714" s="68">
        <v>8</v>
      </c>
      <c r="H1714" s="79">
        <v>0.0898876404494382</v>
      </c>
    </row>
    <row r="1715">
      <c r="A1715" s="68">
        <v>11</v>
      </c>
      <c r="B1715" s="66" t="str">
        <v>퇴계원읍 퇴계원리</v>
      </c>
      <c r="C1715" s="66" t="str">
        <v>다세대 매매</v>
      </c>
      <c r="D1715" s="66" t="str">
        <v>2025-10</v>
      </c>
      <c r="E1715" s="66" t="str">
        <v>비교 반영</v>
      </c>
      <c r="F1715" s="66" t="str">
        <v>그 외 비교 반영월</v>
      </c>
      <c r="G1715" s="68">
        <v>3</v>
      </c>
      <c r="H1715" s="79">
        <v>0.02857142857142857</v>
      </c>
    </row>
    <row r="1716">
      <c r="A1716" s="68">
        <v>11</v>
      </c>
      <c r="B1716" s="66" t="str">
        <v>퇴계원읍 퇴계원리</v>
      </c>
      <c r="C1716" s="66" t="str">
        <v>다세대 매매</v>
      </c>
      <c r="D1716" s="66" t="str">
        <v>2025-11</v>
      </c>
      <c r="E1716" s="66" t="str">
        <v>비교 반영</v>
      </c>
      <c r="F1716" s="66" t="str">
        <v>그 외 비교 반영월</v>
      </c>
      <c r="G1716" s="68">
        <v>10</v>
      </c>
      <c r="H1716" s="79">
        <v>0.1111111111111111</v>
      </c>
    </row>
    <row r="1717">
      <c r="A1717" s="68">
        <v>11</v>
      </c>
      <c r="B1717" s="66" t="str">
        <v>퇴계원읍 퇴계원리</v>
      </c>
      <c r="C1717" s="66" t="str">
        <v>다세대 매매</v>
      </c>
      <c r="D1717" s="66" t="str">
        <v>2025-12</v>
      </c>
      <c r="E1717" s="66" t="str">
        <v>비교 반영</v>
      </c>
      <c r="F1717" s="66" t="str">
        <v>그 외 비교 반영월</v>
      </c>
      <c r="G1717" s="68">
        <v>10</v>
      </c>
      <c r="H1717" s="79">
        <v>0.08333333333333333</v>
      </c>
    </row>
    <row r="1718">
      <c r="A1718" s="68">
        <v>11</v>
      </c>
      <c r="B1718" s="66" t="str">
        <v>퇴계원읍 퇴계원리</v>
      </c>
      <c r="C1718" s="66" t="str">
        <v>다세대 매매</v>
      </c>
      <c r="D1718" s="66" t="str">
        <v>2026-01</v>
      </c>
      <c r="E1718" s="66" t="str">
        <v>비교 반영</v>
      </c>
      <c r="F1718" s="66" t="str">
        <v>직전 비교기간</v>
      </c>
      <c r="G1718" s="68">
        <v>4</v>
      </c>
      <c r="H1718" s="79">
        <v>0.046511627906976744</v>
      </c>
    </row>
    <row r="1719">
      <c r="A1719" s="68">
        <v>11</v>
      </c>
      <c r="B1719" s="66" t="str">
        <v>퇴계원읍 퇴계원리</v>
      </c>
      <c r="C1719" s="66" t="str">
        <v>다세대 매매</v>
      </c>
      <c r="D1719" s="66" t="str">
        <v>2026-02</v>
      </c>
      <c r="E1719" s="66" t="str">
        <v>비교 반영</v>
      </c>
      <c r="F1719" s="66" t="str">
        <v>직전 비교기간</v>
      </c>
      <c r="G1719" s="68">
        <v>6</v>
      </c>
      <c r="H1719" s="79">
        <v>0.06818181818181818</v>
      </c>
    </row>
    <row r="1720">
      <c r="A1720" s="68">
        <v>11</v>
      </c>
      <c r="B1720" s="66" t="str">
        <v>퇴계원읍 퇴계원리</v>
      </c>
      <c r="C1720" s="66" t="str">
        <v>다세대 매매</v>
      </c>
      <c r="D1720" s="66" t="str">
        <v>2026-03</v>
      </c>
      <c r="E1720" s="66" t="str">
        <v>비교 반영</v>
      </c>
      <c r="F1720" s="66" t="str">
        <v>직전 비교기간</v>
      </c>
      <c r="G1720" s="68">
        <v>8</v>
      </c>
      <c r="H1720" s="79">
        <v>0.064</v>
      </c>
    </row>
    <row r="1721">
      <c r="A1721" s="68">
        <v>11</v>
      </c>
      <c r="B1721" s="66" t="str">
        <v>퇴계원읍 퇴계원리</v>
      </c>
      <c r="C1721" s="66" t="str">
        <v>다세대 매매</v>
      </c>
      <c r="D1721" s="66" t="str">
        <v>2026-04</v>
      </c>
      <c r="E1721" s="66" t="str">
        <v>비교 반영</v>
      </c>
      <c r="F1721" s="66" t="str">
        <v>최근 비교기간</v>
      </c>
      <c r="G1721" s="68">
        <v>9</v>
      </c>
      <c r="H1721" s="79">
        <v>0.08737864077669903</v>
      </c>
    </row>
    <row r="1722">
      <c r="A1722" s="68">
        <v>11</v>
      </c>
      <c r="B1722" s="66" t="str">
        <v>퇴계원읍 퇴계원리</v>
      </c>
      <c r="C1722" s="66" t="str">
        <v>다세대 매매</v>
      </c>
      <c r="D1722" s="66" t="str">
        <v>2026-05</v>
      </c>
      <c r="E1722" s="66" t="str">
        <v>비교 반영</v>
      </c>
      <c r="F1722" s="66" t="str">
        <v>최근 비교기간</v>
      </c>
      <c r="G1722" s="68">
        <v>6</v>
      </c>
      <c r="H1722" s="79">
        <v>0.05825242718446602</v>
      </c>
    </row>
    <row r="1723">
      <c r="A1723" s="68">
        <v>11</v>
      </c>
      <c r="B1723" s="66" t="str">
        <v>퇴계원읍 퇴계원리</v>
      </c>
      <c r="C1723" s="66" t="str">
        <v>다세대 매매</v>
      </c>
      <c r="D1723" s="66" t="str">
        <v>2026-06</v>
      </c>
      <c r="E1723" s="66" t="str">
        <v>비교 반영</v>
      </c>
      <c r="F1723" s="66" t="str">
        <v>최근 비교기간</v>
      </c>
      <c r="G1723" s="68">
        <v>4</v>
      </c>
      <c r="H1723" s="79">
        <v>0.047058823529411764</v>
      </c>
    </row>
    <row r="1724">
      <c r="A1724" s="72">
        <v>11</v>
      </c>
      <c r="B1724" s="72" t="str">
        <v>퇴계원읍 퇴계원리</v>
      </c>
      <c r="C1724" s="72" t="str">
        <v>다세대 매매</v>
      </c>
      <c r="D1724" s="72" t="str">
        <v>2026-07</v>
      </c>
      <c r="E1724" s="72" t="str">
        <v>집계 중</v>
      </c>
      <c r="F1724" s="72" t="str">
        <v>집계 중 월</v>
      </c>
      <c r="G1724" s="74">
        <v>7</v>
      </c>
      <c r="H1724" s="85">
        <v>0.07608695652173914</v>
      </c>
    </row>
    <row r="1725">
      <c r="A1725" s="68">
        <v>11</v>
      </c>
      <c r="B1725" s="66" t="str">
        <v>퇴계원읍 퇴계원리</v>
      </c>
      <c r="C1725" s="66" t="str">
        <v>다가구 전월세</v>
      </c>
      <c r="D1725" s="66" t="str">
        <v>2025-08</v>
      </c>
      <c r="E1725" s="66" t="str">
        <v>비교 반영</v>
      </c>
      <c r="F1725" s="66" t="str">
        <v>그 외 비교 반영월</v>
      </c>
      <c r="G1725" s="68">
        <v>5</v>
      </c>
      <c r="H1725" s="79">
        <v>0.07142857142857142</v>
      </c>
    </row>
    <row r="1726">
      <c r="A1726" s="68">
        <v>11</v>
      </c>
      <c r="B1726" s="66" t="str">
        <v>퇴계원읍 퇴계원리</v>
      </c>
      <c r="C1726" s="66" t="str">
        <v>다가구 전월세</v>
      </c>
      <c r="D1726" s="66" t="str">
        <v>2025-09</v>
      </c>
      <c r="E1726" s="66" t="str">
        <v>비교 반영</v>
      </c>
      <c r="F1726" s="66" t="str">
        <v>그 외 비교 반영월</v>
      </c>
      <c r="G1726" s="68">
        <v>3</v>
      </c>
      <c r="H1726" s="79">
        <v>0.033707865168539325</v>
      </c>
    </row>
    <row r="1727">
      <c r="A1727" s="68">
        <v>11</v>
      </c>
      <c r="B1727" s="66" t="str">
        <v>퇴계원읍 퇴계원리</v>
      </c>
      <c r="C1727" s="66" t="str">
        <v>다가구 전월세</v>
      </c>
      <c r="D1727" s="66" t="str">
        <v>2025-10</v>
      </c>
      <c r="E1727" s="66" t="str">
        <v>비교 반영</v>
      </c>
      <c r="F1727" s="66" t="str">
        <v>그 외 비교 반영월</v>
      </c>
      <c r="G1727" s="68">
        <v>7</v>
      </c>
      <c r="H1727" s="79">
        <v>0.06666666666666667</v>
      </c>
    </row>
    <row r="1728">
      <c r="A1728" s="68">
        <v>11</v>
      </c>
      <c r="B1728" s="66" t="str">
        <v>퇴계원읍 퇴계원리</v>
      </c>
      <c r="C1728" s="66" t="str">
        <v>다가구 전월세</v>
      </c>
      <c r="D1728" s="66" t="str">
        <v>2025-11</v>
      </c>
      <c r="E1728" s="66" t="str">
        <v>비교 반영</v>
      </c>
      <c r="F1728" s="66" t="str">
        <v>그 외 비교 반영월</v>
      </c>
      <c r="G1728" s="68">
        <v>5</v>
      </c>
      <c r="H1728" s="79">
        <v>0.05555555555555555</v>
      </c>
    </row>
    <row r="1729">
      <c r="A1729" s="68">
        <v>11</v>
      </c>
      <c r="B1729" s="66" t="str">
        <v>퇴계원읍 퇴계원리</v>
      </c>
      <c r="C1729" s="66" t="str">
        <v>다가구 전월세</v>
      </c>
      <c r="D1729" s="66" t="str">
        <v>2025-12</v>
      </c>
      <c r="E1729" s="66" t="str">
        <v>비교 반영</v>
      </c>
      <c r="F1729" s="66" t="str">
        <v>그 외 비교 반영월</v>
      </c>
      <c r="G1729" s="68">
        <v>7</v>
      </c>
      <c r="H1729" s="79">
        <v>0.058333333333333334</v>
      </c>
    </row>
    <row r="1730">
      <c r="A1730" s="68">
        <v>11</v>
      </c>
      <c r="B1730" s="66" t="str">
        <v>퇴계원읍 퇴계원리</v>
      </c>
      <c r="C1730" s="66" t="str">
        <v>다가구 전월세</v>
      </c>
      <c r="D1730" s="66" t="str">
        <v>2026-01</v>
      </c>
      <c r="E1730" s="66" t="str">
        <v>비교 반영</v>
      </c>
      <c r="F1730" s="66" t="str">
        <v>직전 비교기간</v>
      </c>
      <c r="G1730" s="68">
        <v>3</v>
      </c>
      <c r="H1730" s="79">
        <v>0.03488372093023256</v>
      </c>
    </row>
    <row r="1731">
      <c r="A1731" s="68">
        <v>11</v>
      </c>
      <c r="B1731" s="66" t="str">
        <v>퇴계원읍 퇴계원리</v>
      </c>
      <c r="C1731" s="66" t="str">
        <v>다가구 전월세</v>
      </c>
      <c r="D1731" s="66" t="str">
        <v>2026-02</v>
      </c>
      <c r="E1731" s="66" t="str">
        <v>비교 반영</v>
      </c>
      <c r="F1731" s="66" t="str">
        <v>직전 비교기간</v>
      </c>
      <c r="G1731" s="68">
        <v>2</v>
      </c>
      <c r="H1731" s="79">
        <v>0.022727272727272728</v>
      </c>
    </row>
    <row r="1732">
      <c r="A1732" s="68">
        <v>11</v>
      </c>
      <c r="B1732" s="66" t="str">
        <v>퇴계원읍 퇴계원리</v>
      </c>
      <c r="C1732" s="66" t="str">
        <v>다가구 전월세</v>
      </c>
      <c r="D1732" s="66" t="str">
        <v>2026-03</v>
      </c>
      <c r="E1732" s="66" t="str">
        <v>비교 반영</v>
      </c>
      <c r="F1732" s="66" t="str">
        <v>직전 비교기간</v>
      </c>
      <c r="G1732" s="68">
        <v>7</v>
      </c>
      <c r="H1732" s="79">
        <v>0.056</v>
      </c>
    </row>
    <row r="1733">
      <c r="A1733" s="68">
        <v>11</v>
      </c>
      <c r="B1733" s="66" t="str">
        <v>퇴계원읍 퇴계원리</v>
      </c>
      <c r="C1733" s="66" t="str">
        <v>다가구 전월세</v>
      </c>
      <c r="D1733" s="66" t="str">
        <v>2026-04</v>
      </c>
      <c r="E1733" s="66" t="str">
        <v>비교 반영</v>
      </c>
      <c r="F1733" s="66" t="str">
        <v>최근 비교기간</v>
      </c>
      <c r="G1733" s="68">
        <v>6</v>
      </c>
      <c r="H1733" s="79">
        <v>0.05825242718446602</v>
      </c>
    </row>
    <row r="1734">
      <c r="A1734" s="68">
        <v>11</v>
      </c>
      <c r="B1734" s="66" t="str">
        <v>퇴계원읍 퇴계원리</v>
      </c>
      <c r="C1734" s="66" t="str">
        <v>다가구 전월세</v>
      </c>
      <c r="D1734" s="66" t="str">
        <v>2026-05</v>
      </c>
      <c r="E1734" s="66" t="str">
        <v>비교 반영</v>
      </c>
      <c r="F1734" s="66" t="str">
        <v>최근 비교기간</v>
      </c>
      <c r="G1734" s="68">
        <v>4</v>
      </c>
      <c r="H1734" s="79">
        <v>0.038834951456310676</v>
      </c>
    </row>
    <row r="1735">
      <c r="A1735" s="68">
        <v>11</v>
      </c>
      <c r="B1735" s="66" t="str">
        <v>퇴계원읍 퇴계원리</v>
      </c>
      <c r="C1735" s="66" t="str">
        <v>다가구 전월세</v>
      </c>
      <c r="D1735" s="66" t="str">
        <v>2026-06</v>
      </c>
      <c r="E1735" s="66" t="str">
        <v>비교 반영</v>
      </c>
      <c r="F1735" s="66" t="str">
        <v>최근 비교기간</v>
      </c>
      <c r="G1735" s="68">
        <v>3</v>
      </c>
      <c r="H1735" s="79">
        <v>0.03529411764705882</v>
      </c>
    </row>
    <row r="1736">
      <c r="A1736" s="72">
        <v>11</v>
      </c>
      <c r="B1736" s="72" t="str">
        <v>퇴계원읍 퇴계원리</v>
      </c>
      <c r="C1736" s="72" t="str">
        <v>다가구 전월세</v>
      </c>
      <c r="D1736" s="72" t="str">
        <v>2026-07</v>
      </c>
      <c r="E1736" s="72" t="str">
        <v>집계 중</v>
      </c>
      <c r="F1736" s="72" t="str">
        <v>집계 중 월</v>
      </c>
      <c r="G1736" s="74">
        <v>2</v>
      </c>
      <c r="H1736" s="85">
        <v>0.021739130434782608</v>
      </c>
    </row>
    <row r="1737">
      <c r="A1737" s="68">
        <v>11</v>
      </c>
      <c r="B1737" s="66" t="str">
        <v>퇴계원읍 퇴계원리</v>
      </c>
      <c r="C1737" s="66" t="str">
        <v>토지</v>
      </c>
      <c r="D1737" s="66" t="str">
        <v>2025-08</v>
      </c>
      <c r="E1737" s="66" t="str">
        <v>비교 반영</v>
      </c>
      <c r="F1737" s="66" t="str">
        <v>그 외 비교 반영월</v>
      </c>
      <c r="G1737" s="68">
        <v>1</v>
      </c>
      <c r="H1737" s="79">
        <v>0.014285714285714285</v>
      </c>
    </row>
    <row r="1738">
      <c r="A1738" s="68">
        <v>11</v>
      </c>
      <c r="B1738" s="66" t="str">
        <v>퇴계원읍 퇴계원리</v>
      </c>
      <c r="C1738" s="66" t="str">
        <v>토지</v>
      </c>
      <c r="D1738" s="66" t="str">
        <v>2025-09</v>
      </c>
      <c r="E1738" s="66" t="str">
        <v>비교 반영</v>
      </c>
      <c r="F1738" s="66" t="str">
        <v>그 외 비교 반영월</v>
      </c>
      <c r="G1738" s="68">
        <v>1</v>
      </c>
      <c r="H1738" s="79">
        <v>0.011235955056179775</v>
      </c>
    </row>
    <row r="1739">
      <c r="A1739" s="68">
        <v>11</v>
      </c>
      <c r="B1739" s="66" t="str">
        <v>퇴계원읍 퇴계원리</v>
      </c>
      <c r="C1739" s="66" t="str">
        <v>토지</v>
      </c>
      <c r="D1739" s="66" t="str">
        <v>2025-10</v>
      </c>
      <c r="E1739" s="66" t="str">
        <v>비교 반영</v>
      </c>
      <c r="F1739" s="66" t="str">
        <v>그 외 비교 반영월</v>
      </c>
      <c r="G1739" s="68">
        <v>9</v>
      </c>
      <c r="H1739" s="79">
        <v>0.08571428571428572</v>
      </c>
    </row>
    <row r="1740">
      <c r="A1740" s="68">
        <v>11</v>
      </c>
      <c r="B1740" s="66" t="str">
        <v>퇴계원읍 퇴계원리</v>
      </c>
      <c r="C1740" s="66" t="str">
        <v>토지</v>
      </c>
      <c r="D1740" s="66" t="str">
        <v>2025-11</v>
      </c>
      <c r="E1740" s="66" t="str">
        <v>비교 반영</v>
      </c>
      <c r="F1740" s="66" t="str">
        <v>그 외 비교 반영월</v>
      </c>
      <c r="G1740" s="68">
        <v>4</v>
      </c>
      <c r="H1740" s="79">
        <v>0.044444444444444446</v>
      </c>
    </row>
    <row r="1741">
      <c r="A1741" s="68">
        <v>11</v>
      </c>
      <c r="B1741" s="66" t="str">
        <v>퇴계원읍 퇴계원리</v>
      </c>
      <c r="C1741" s="66" t="str">
        <v>토지</v>
      </c>
      <c r="D1741" s="66" t="str">
        <v>2025-12</v>
      </c>
      <c r="E1741" s="66" t="str">
        <v>비교 반영</v>
      </c>
      <c r="F1741" s="66" t="str">
        <v>그 외 비교 반영월</v>
      </c>
      <c r="G1741" s="68">
        <v>23</v>
      </c>
      <c r="H1741" s="79">
        <v>0.19166666666666668</v>
      </c>
    </row>
    <row r="1742">
      <c r="A1742" s="68">
        <v>11</v>
      </c>
      <c r="B1742" s="66" t="str">
        <v>퇴계원읍 퇴계원리</v>
      </c>
      <c r="C1742" s="66" t="str">
        <v>토지</v>
      </c>
      <c r="D1742" s="66" t="str">
        <v>2026-01</v>
      </c>
      <c r="E1742" s="66" t="str">
        <v>비교 반영</v>
      </c>
      <c r="F1742" s="66" t="str">
        <v>직전 비교기간</v>
      </c>
      <c r="G1742" s="68">
        <v>0</v>
      </c>
      <c r="H1742" s="79">
        <v>0</v>
      </c>
    </row>
    <row r="1743">
      <c r="A1743" s="68">
        <v>11</v>
      </c>
      <c r="B1743" s="66" t="str">
        <v>퇴계원읍 퇴계원리</v>
      </c>
      <c r="C1743" s="66" t="str">
        <v>토지</v>
      </c>
      <c r="D1743" s="66" t="str">
        <v>2026-02</v>
      </c>
      <c r="E1743" s="66" t="str">
        <v>비교 반영</v>
      </c>
      <c r="F1743" s="66" t="str">
        <v>직전 비교기간</v>
      </c>
      <c r="G1743" s="68">
        <v>11</v>
      </c>
      <c r="H1743" s="79">
        <v>0.125</v>
      </c>
    </row>
    <row r="1744">
      <c r="A1744" s="68">
        <v>11</v>
      </c>
      <c r="B1744" s="66" t="str">
        <v>퇴계원읍 퇴계원리</v>
      </c>
      <c r="C1744" s="66" t="str">
        <v>토지</v>
      </c>
      <c r="D1744" s="66" t="str">
        <v>2026-03</v>
      </c>
      <c r="E1744" s="66" t="str">
        <v>비교 반영</v>
      </c>
      <c r="F1744" s="66" t="str">
        <v>직전 비교기간</v>
      </c>
      <c r="G1744" s="68">
        <v>5</v>
      </c>
      <c r="H1744" s="79">
        <v>0.04</v>
      </c>
    </row>
    <row r="1745">
      <c r="A1745" s="68">
        <v>11</v>
      </c>
      <c r="B1745" s="66" t="str">
        <v>퇴계원읍 퇴계원리</v>
      </c>
      <c r="C1745" s="66" t="str">
        <v>토지</v>
      </c>
      <c r="D1745" s="66" t="str">
        <v>2026-04</v>
      </c>
      <c r="E1745" s="66" t="str">
        <v>비교 반영</v>
      </c>
      <c r="F1745" s="66" t="str">
        <v>최근 비교기간</v>
      </c>
      <c r="G1745" s="68">
        <v>4</v>
      </c>
      <c r="H1745" s="79">
        <v>0.038834951456310676</v>
      </c>
    </row>
    <row r="1746">
      <c r="A1746" s="68">
        <v>11</v>
      </c>
      <c r="B1746" s="66" t="str">
        <v>퇴계원읍 퇴계원리</v>
      </c>
      <c r="C1746" s="66" t="str">
        <v>토지</v>
      </c>
      <c r="D1746" s="66" t="str">
        <v>2026-05</v>
      </c>
      <c r="E1746" s="66" t="str">
        <v>비교 반영</v>
      </c>
      <c r="F1746" s="66" t="str">
        <v>최근 비교기간</v>
      </c>
      <c r="G1746" s="68">
        <v>0</v>
      </c>
      <c r="H1746" s="79">
        <v>0</v>
      </c>
    </row>
    <row r="1747">
      <c r="A1747" s="68">
        <v>11</v>
      </c>
      <c r="B1747" s="66" t="str">
        <v>퇴계원읍 퇴계원리</v>
      </c>
      <c r="C1747" s="66" t="str">
        <v>토지</v>
      </c>
      <c r="D1747" s="66" t="str">
        <v>2026-06</v>
      </c>
      <c r="E1747" s="66" t="str">
        <v>비교 반영</v>
      </c>
      <c r="F1747" s="66" t="str">
        <v>최근 비교기간</v>
      </c>
      <c r="G1747" s="68">
        <v>1</v>
      </c>
      <c r="H1747" s="79">
        <v>0.011764705882352941</v>
      </c>
    </row>
    <row r="1748">
      <c r="A1748" s="72">
        <v>11</v>
      </c>
      <c r="B1748" s="72" t="str">
        <v>퇴계원읍 퇴계원리</v>
      </c>
      <c r="C1748" s="72" t="str">
        <v>토지</v>
      </c>
      <c r="D1748" s="72" t="str">
        <v>2026-07</v>
      </c>
      <c r="E1748" s="72" t="str">
        <v>집계 중</v>
      </c>
      <c r="F1748" s="72" t="str">
        <v>집계 중 월</v>
      </c>
      <c r="G1748" s="74">
        <v>0</v>
      </c>
      <c r="H1748" s="85">
        <v>0</v>
      </c>
    </row>
    <row r="1749">
      <c r="A1749" s="68">
        <v>11</v>
      </c>
      <c r="B1749" s="66" t="str">
        <v>퇴계원읍 퇴계원리</v>
      </c>
      <c r="C1749" s="66" t="str">
        <v>오피스텔 전월세</v>
      </c>
      <c r="D1749" s="66" t="str">
        <v>2025-08</v>
      </c>
      <c r="E1749" s="66" t="str">
        <v>비교 반영</v>
      </c>
      <c r="F1749" s="66" t="str">
        <v>그 외 비교 반영월</v>
      </c>
      <c r="G1749" s="68">
        <v>1</v>
      </c>
      <c r="H1749" s="79">
        <v>0.014285714285714285</v>
      </c>
    </row>
    <row r="1750">
      <c r="A1750" s="68">
        <v>11</v>
      </c>
      <c r="B1750" s="66" t="str">
        <v>퇴계원읍 퇴계원리</v>
      </c>
      <c r="C1750" s="66" t="str">
        <v>오피스텔 전월세</v>
      </c>
      <c r="D1750" s="66" t="str">
        <v>2025-09</v>
      </c>
      <c r="E1750" s="66" t="str">
        <v>비교 반영</v>
      </c>
      <c r="F1750" s="66" t="str">
        <v>그 외 비교 반영월</v>
      </c>
      <c r="G1750" s="68">
        <v>3</v>
      </c>
      <c r="H1750" s="79">
        <v>0.033707865168539325</v>
      </c>
    </row>
    <row r="1751">
      <c r="A1751" s="68">
        <v>11</v>
      </c>
      <c r="B1751" s="66" t="str">
        <v>퇴계원읍 퇴계원리</v>
      </c>
      <c r="C1751" s="66" t="str">
        <v>오피스텔 전월세</v>
      </c>
      <c r="D1751" s="66" t="str">
        <v>2025-10</v>
      </c>
      <c r="E1751" s="66" t="str">
        <v>비교 반영</v>
      </c>
      <c r="F1751" s="66" t="str">
        <v>그 외 비교 반영월</v>
      </c>
      <c r="G1751" s="68">
        <v>2</v>
      </c>
      <c r="H1751" s="79">
        <v>0.01904761904761905</v>
      </c>
    </row>
    <row r="1752">
      <c r="A1752" s="68">
        <v>11</v>
      </c>
      <c r="B1752" s="66" t="str">
        <v>퇴계원읍 퇴계원리</v>
      </c>
      <c r="C1752" s="66" t="str">
        <v>오피스텔 전월세</v>
      </c>
      <c r="D1752" s="66" t="str">
        <v>2025-11</v>
      </c>
      <c r="E1752" s="66" t="str">
        <v>비교 반영</v>
      </c>
      <c r="F1752" s="66" t="str">
        <v>그 외 비교 반영월</v>
      </c>
      <c r="G1752" s="68">
        <v>3</v>
      </c>
      <c r="H1752" s="79">
        <v>0.03333333333333333</v>
      </c>
    </row>
    <row r="1753">
      <c r="A1753" s="68">
        <v>11</v>
      </c>
      <c r="B1753" s="66" t="str">
        <v>퇴계원읍 퇴계원리</v>
      </c>
      <c r="C1753" s="66" t="str">
        <v>오피스텔 전월세</v>
      </c>
      <c r="D1753" s="66" t="str">
        <v>2025-12</v>
      </c>
      <c r="E1753" s="66" t="str">
        <v>비교 반영</v>
      </c>
      <c r="F1753" s="66" t="str">
        <v>그 외 비교 반영월</v>
      </c>
      <c r="G1753" s="68">
        <v>0</v>
      </c>
      <c r="H1753" s="79">
        <v>0</v>
      </c>
    </row>
    <row r="1754">
      <c r="A1754" s="68">
        <v>11</v>
      </c>
      <c r="B1754" s="66" t="str">
        <v>퇴계원읍 퇴계원리</v>
      </c>
      <c r="C1754" s="66" t="str">
        <v>오피스텔 전월세</v>
      </c>
      <c r="D1754" s="66" t="str">
        <v>2026-01</v>
      </c>
      <c r="E1754" s="66" t="str">
        <v>비교 반영</v>
      </c>
      <c r="F1754" s="66" t="str">
        <v>직전 비교기간</v>
      </c>
      <c r="G1754" s="68">
        <v>1</v>
      </c>
      <c r="H1754" s="79">
        <v>0.011627906976744186</v>
      </c>
    </row>
    <row r="1755">
      <c r="A1755" s="68">
        <v>11</v>
      </c>
      <c r="B1755" s="66" t="str">
        <v>퇴계원읍 퇴계원리</v>
      </c>
      <c r="C1755" s="66" t="str">
        <v>오피스텔 전월세</v>
      </c>
      <c r="D1755" s="66" t="str">
        <v>2026-02</v>
      </c>
      <c r="E1755" s="66" t="str">
        <v>비교 반영</v>
      </c>
      <c r="F1755" s="66" t="str">
        <v>직전 비교기간</v>
      </c>
      <c r="G1755" s="68">
        <v>2</v>
      </c>
      <c r="H1755" s="79">
        <v>0.022727272727272728</v>
      </c>
    </row>
    <row r="1756">
      <c r="A1756" s="68">
        <v>11</v>
      </c>
      <c r="B1756" s="66" t="str">
        <v>퇴계원읍 퇴계원리</v>
      </c>
      <c r="C1756" s="66" t="str">
        <v>오피스텔 전월세</v>
      </c>
      <c r="D1756" s="66" t="str">
        <v>2026-03</v>
      </c>
      <c r="E1756" s="66" t="str">
        <v>비교 반영</v>
      </c>
      <c r="F1756" s="66" t="str">
        <v>직전 비교기간</v>
      </c>
      <c r="G1756" s="68">
        <v>1</v>
      </c>
      <c r="H1756" s="79">
        <v>0.008</v>
      </c>
    </row>
    <row r="1757">
      <c r="A1757" s="68">
        <v>11</v>
      </c>
      <c r="B1757" s="66" t="str">
        <v>퇴계원읍 퇴계원리</v>
      </c>
      <c r="C1757" s="66" t="str">
        <v>오피스텔 전월세</v>
      </c>
      <c r="D1757" s="66" t="str">
        <v>2026-04</v>
      </c>
      <c r="E1757" s="66" t="str">
        <v>비교 반영</v>
      </c>
      <c r="F1757" s="66" t="str">
        <v>최근 비교기간</v>
      </c>
      <c r="G1757" s="68">
        <v>0</v>
      </c>
      <c r="H1757" s="79">
        <v>0</v>
      </c>
    </row>
    <row r="1758">
      <c r="A1758" s="68">
        <v>11</v>
      </c>
      <c r="B1758" s="66" t="str">
        <v>퇴계원읍 퇴계원리</v>
      </c>
      <c r="C1758" s="66" t="str">
        <v>오피스텔 전월세</v>
      </c>
      <c r="D1758" s="66" t="str">
        <v>2026-05</v>
      </c>
      <c r="E1758" s="66" t="str">
        <v>비교 반영</v>
      </c>
      <c r="F1758" s="66" t="str">
        <v>최근 비교기간</v>
      </c>
      <c r="G1758" s="68">
        <v>1</v>
      </c>
      <c r="H1758" s="79">
        <v>0.009708737864077669</v>
      </c>
    </row>
    <row r="1759">
      <c r="A1759" s="68">
        <v>11</v>
      </c>
      <c r="B1759" s="66" t="str">
        <v>퇴계원읍 퇴계원리</v>
      </c>
      <c r="C1759" s="66" t="str">
        <v>오피스텔 전월세</v>
      </c>
      <c r="D1759" s="66" t="str">
        <v>2026-06</v>
      </c>
      <c r="E1759" s="66" t="str">
        <v>비교 반영</v>
      </c>
      <c r="F1759" s="66" t="str">
        <v>최근 비교기간</v>
      </c>
      <c r="G1759" s="68">
        <v>1</v>
      </c>
      <c r="H1759" s="79">
        <v>0.011764705882352941</v>
      </c>
    </row>
    <row r="1760">
      <c r="A1760" s="72">
        <v>11</v>
      </c>
      <c r="B1760" s="72" t="str">
        <v>퇴계원읍 퇴계원리</v>
      </c>
      <c r="C1760" s="72" t="str">
        <v>오피스텔 전월세</v>
      </c>
      <c r="D1760" s="72" t="str">
        <v>2026-07</v>
      </c>
      <c r="E1760" s="72" t="str">
        <v>집계 중</v>
      </c>
      <c r="F1760" s="72" t="str">
        <v>집계 중 월</v>
      </c>
      <c r="G1760" s="74">
        <v>1</v>
      </c>
      <c r="H1760" s="85">
        <v>0.010869565217391304</v>
      </c>
    </row>
    <row r="1761">
      <c r="A1761" s="68">
        <v>11</v>
      </c>
      <c r="B1761" s="66" t="str">
        <v>퇴계원읍 퇴계원리</v>
      </c>
      <c r="C1761" s="66" t="str">
        <v>오피스텔 매매</v>
      </c>
      <c r="D1761" s="66" t="str">
        <v>2025-08</v>
      </c>
      <c r="E1761" s="66" t="str">
        <v>비교 반영</v>
      </c>
      <c r="F1761" s="66" t="str">
        <v>그 외 비교 반영월</v>
      </c>
      <c r="G1761" s="68">
        <v>0</v>
      </c>
      <c r="H1761" s="79">
        <v>0</v>
      </c>
    </row>
    <row r="1762">
      <c r="A1762" s="68">
        <v>11</v>
      </c>
      <c r="B1762" s="66" t="str">
        <v>퇴계원읍 퇴계원리</v>
      </c>
      <c r="C1762" s="66" t="str">
        <v>오피스텔 매매</v>
      </c>
      <c r="D1762" s="66" t="str">
        <v>2025-09</v>
      </c>
      <c r="E1762" s="66" t="str">
        <v>비교 반영</v>
      </c>
      <c r="F1762" s="66" t="str">
        <v>그 외 비교 반영월</v>
      </c>
      <c r="G1762" s="68">
        <v>0</v>
      </c>
      <c r="H1762" s="79">
        <v>0</v>
      </c>
    </row>
    <row r="1763">
      <c r="A1763" s="68">
        <v>11</v>
      </c>
      <c r="B1763" s="66" t="str">
        <v>퇴계원읍 퇴계원리</v>
      </c>
      <c r="C1763" s="66" t="str">
        <v>오피스텔 매매</v>
      </c>
      <c r="D1763" s="66" t="str">
        <v>2025-10</v>
      </c>
      <c r="E1763" s="66" t="str">
        <v>비교 반영</v>
      </c>
      <c r="F1763" s="66" t="str">
        <v>그 외 비교 반영월</v>
      </c>
      <c r="G1763" s="68">
        <v>0</v>
      </c>
      <c r="H1763" s="79">
        <v>0</v>
      </c>
    </row>
    <row r="1764">
      <c r="A1764" s="68">
        <v>11</v>
      </c>
      <c r="B1764" s="66" t="str">
        <v>퇴계원읍 퇴계원리</v>
      </c>
      <c r="C1764" s="66" t="str">
        <v>오피스텔 매매</v>
      </c>
      <c r="D1764" s="66" t="str">
        <v>2025-11</v>
      </c>
      <c r="E1764" s="66" t="str">
        <v>비교 반영</v>
      </c>
      <c r="F1764" s="66" t="str">
        <v>그 외 비교 반영월</v>
      </c>
      <c r="G1764" s="68">
        <v>0</v>
      </c>
      <c r="H1764" s="79">
        <v>0</v>
      </c>
    </row>
    <row r="1765">
      <c r="A1765" s="68">
        <v>11</v>
      </c>
      <c r="B1765" s="66" t="str">
        <v>퇴계원읍 퇴계원리</v>
      </c>
      <c r="C1765" s="66" t="str">
        <v>오피스텔 매매</v>
      </c>
      <c r="D1765" s="66" t="str">
        <v>2025-12</v>
      </c>
      <c r="E1765" s="66" t="str">
        <v>비교 반영</v>
      </c>
      <c r="F1765" s="66" t="str">
        <v>그 외 비교 반영월</v>
      </c>
      <c r="G1765" s="68">
        <v>1</v>
      </c>
      <c r="H1765" s="79">
        <v>0.008333333333333333</v>
      </c>
    </row>
    <row r="1766">
      <c r="A1766" s="68">
        <v>11</v>
      </c>
      <c r="B1766" s="66" t="str">
        <v>퇴계원읍 퇴계원리</v>
      </c>
      <c r="C1766" s="66" t="str">
        <v>오피스텔 매매</v>
      </c>
      <c r="D1766" s="66" t="str">
        <v>2026-01</v>
      </c>
      <c r="E1766" s="66" t="str">
        <v>비교 반영</v>
      </c>
      <c r="F1766" s="66" t="str">
        <v>직전 비교기간</v>
      </c>
      <c r="G1766" s="68">
        <v>1</v>
      </c>
      <c r="H1766" s="79">
        <v>0.011627906976744186</v>
      </c>
    </row>
    <row r="1767">
      <c r="A1767" s="68">
        <v>11</v>
      </c>
      <c r="B1767" s="66" t="str">
        <v>퇴계원읍 퇴계원리</v>
      </c>
      <c r="C1767" s="66" t="str">
        <v>오피스텔 매매</v>
      </c>
      <c r="D1767" s="66" t="str">
        <v>2026-02</v>
      </c>
      <c r="E1767" s="66" t="str">
        <v>비교 반영</v>
      </c>
      <c r="F1767" s="66" t="str">
        <v>직전 비교기간</v>
      </c>
      <c r="G1767" s="68">
        <v>0</v>
      </c>
      <c r="H1767" s="79">
        <v>0</v>
      </c>
    </row>
    <row r="1768">
      <c r="A1768" s="68">
        <v>11</v>
      </c>
      <c r="B1768" s="66" t="str">
        <v>퇴계원읍 퇴계원리</v>
      </c>
      <c r="C1768" s="66" t="str">
        <v>오피스텔 매매</v>
      </c>
      <c r="D1768" s="66" t="str">
        <v>2026-03</v>
      </c>
      <c r="E1768" s="66" t="str">
        <v>비교 반영</v>
      </c>
      <c r="F1768" s="66" t="str">
        <v>직전 비교기간</v>
      </c>
      <c r="G1768" s="68">
        <v>1</v>
      </c>
      <c r="H1768" s="79">
        <v>0.008</v>
      </c>
    </row>
    <row r="1769">
      <c r="A1769" s="68">
        <v>11</v>
      </c>
      <c r="B1769" s="66" t="str">
        <v>퇴계원읍 퇴계원리</v>
      </c>
      <c r="C1769" s="66" t="str">
        <v>오피스텔 매매</v>
      </c>
      <c r="D1769" s="66" t="str">
        <v>2026-04</v>
      </c>
      <c r="E1769" s="66" t="str">
        <v>비교 반영</v>
      </c>
      <c r="F1769" s="66" t="str">
        <v>최근 비교기간</v>
      </c>
      <c r="G1769" s="68">
        <v>2</v>
      </c>
      <c r="H1769" s="79">
        <v>0.019417475728155338</v>
      </c>
    </row>
    <row r="1770">
      <c r="A1770" s="68">
        <v>11</v>
      </c>
      <c r="B1770" s="66" t="str">
        <v>퇴계원읍 퇴계원리</v>
      </c>
      <c r="C1770" s="66" t="str">
        <v>오피스텔 매매</v>
      </c>
      <c r="D1770" s="66" t="str">
        <v>2026-05</v>
      </c>
      <c r="E1770" s="66" t="str">
        <v>비교 반영</v>
      </c>
      <c r="F1770" s="66" t="str">
        <v>최근 비교기간</v>
      </c>
      <c r="G1770" s="68">
        <v>0</v>
      </c>
      <c r="H1770" s="79">
        <v>0</v>
      </c>
    </row>
    <row r="1771">
      <c r="A1771" s="68">
        <v>11</v>
      </c>
      <c r="B1771" s="66" t="str">
        <v>퇴계원읍 퇴계원리</v>
      </c>
      <c r="C1771" s="66" t="str">
        <v>오피스텔 매매</v>
      </c>
      <c r="D1771" s="66" t="str">
        <v>2026-06</v>
      </c>
      <c r="E1771" s="66" t="str">
        <v>비교 반영</v>
      </c>
      <c r="F1771" s="66" t="str">
        <v>최근 비교기간</v>
      </c>
      <c r="G1771" s="68">
        <v>0</v>
      </c>
      <c r="H1771" s="79">
        <v>0</v>
      </c>
    </row>
    <row r="1772">
      <c r="A1772" s="72">
        <v>11</v>
      </c>
      <c r="B1772" s="72" t="str">
        <v>퇴계원읍 퇴계원리</v>
      </c>
      <c r="C1772" s="72" t="str">
        <v>오피스텔 매매</v>
      </c>
      <c r="D1772" s="72" t="str">
        <v>2026-07</v>
      </c>
      <c r="E1772" s="72" t="str">
        <v>집계 중</v>
      </c>
      <c r="F1772" s="72" t="str">
        <v>집계 중 월</v>
      </c>
      <c r="G1772" s="74">
        <v>0</v>
      </c>
      <c r="H1772" s="85">
        <v>0</v>
      </c>
    </row>
    <row r="1773">
      <c r="A1773" s="68">
        <v>11</v>
      </c>
      <c r="B1773" s="66" t="str">
        <v>퇴계원읍 퇴계원리</v>
      </c>
      <c r="C1773" s="66" t="str">
        <v>상가</v>
      </c>
      <c r="D1773" s="66" t="str">
        <v>2025-08</v>
      </c>
      <c r="E1773" s="66" t="str">
        <v>비교 반영</v>
      </c>
      <c r="F1773" s="66" t="str">
        <v>그 외 비교 반영월</v>
      </c>
      <c r="G1773" s="68">
        <v>1</v>
      </c>
      <c r="H1773" s="79">
        <v>0.014285714285714285</v>
      </c>
    </row>
    <row r="1774">
      <c r="A1774" s="68">
        <v>11</v>
      </c>
      <c r="B1774" s="66" t="str">
        <v>퇴계원읍 퇴계원리</v>
      </c>
      <c r="C1774" s="66" t="str">
        <v>상가</v>
      </c>
      <c r="D1774" s="66" t="str">
        <v>2025-09</v>
      </c>
      <c r="E1774" s="66" t="str">
        <v>비교 반영</v>
      </c>
      <c r="F1774" s="66" t="str">
        <v>그 외 비교 반영월</v>
      </c>
      <c r="G1774" s="68">
        <v>0</v>
      </c>
      <c r="H1774" s="79">
        <v>0</v>
      </c>
    </row>
    <row r="1775">
      <c r="A1775" s="68">
        <v>11</v>
      </c>
      <c r="B1775" s="66" t="str">
        <v>퇴계원읍 퇴계원리</v>
      </c>
      <c r="C1775" s="66" t="str">
        <v>상가</v>
      </c>
      <c r="D1775" s="66" t="str">
        <v>2025-10</v>
      </c>
      <c r="E1775" s="66" t="str">
        <v>비교 반영</v>
      </c>
      <c r="F1775" s="66" t="str">
        <v>그 외 비교 반영월</v>
      </c>
      <c r="G1775" s="68">
        <v>0</v>
      </c>
      <c r="H1775" s="79">
        <v>0</v>
      </c>
    </row>
    <row r="1776">
      <c r="A1776" s="68">
        <v>11</v>
      </c>
      <c r="B1776" s="66" t="str">
        <v>퇴계원읍 퇴계원리</v>
      </c>
      <c r="C1776" s="66" t="str">
        <v>상가</v>
      </c>
      <c r="D1776" s="66" t="str">
        <v>2025-11</v>
      </c>
      <c r="E1776" s="66" t="str">
        <v>비교 반영</v>
      </c>
      <c r="F1776" s="66" t="str">
        <v>그 외 비교 반영월</v>
      </c>
      <c r="G1776" s="68">
        <v>0</v>
      </c>
      <c r="H1776" s="79">
        <v>0</v>
      </c>
    </row>
    <row r="1777">
      <c r="A1777" s="68">
        <v>11</v>
      </c>
      <c r="B1777" s="66" t="str">
        <v>퇴계원읍 퇴계원리</v>
      </c>
      <c r="C1777" s="66" t="str">
        <v>상가</v>
      </c>
      <c r="D1777" s="66" t="str">
        <v>2025-12</v>
      </c>
      <c r="E1777" s="66" t="str">
        <v>비교 반영</v>
      </c>
      <c r="F1777" s="66" t="str">
        <v>그 외 비교 반영월</v>
      </c>
      <c r="G1777" s="68">
        <v>0</v>
      </c>
      <c r="H1777" s="79">
        <v>0</v>
      </c>
    </row>
    <row r="1778">
      <c r="A1778" s="68">
        <v>11</v>
      </c>
      <c r="B1778" s="66" t="str">
        <v>퇴계원읍 퇴계원리</v>
      </c>
      <c r="C1778" s="66" t="str">
        <v>상가</v>
      </c>
      <c r="D1778" s="66" t="str">
        <v>2026-01</v>
      </c>
      <c r="E1778" s="66" t="str">
        <v>비교 반영</v>
      </c>
      <c r="F1778" s="66" t="str">
        <v>직전 비교기간</v>
      </c>
      <c r="G1778" s="68">
        <v>1</v>
      </c>
      <c r="H1778" s="79">
        <v>0.011627906976744186</v>
      </c>
    </row>
    <row r="1779">
      <c r="A1779" s="68">
        <v>11</v>
      </c>
      <c r="B1779" s="66" t="str">
        <v>퇴계원읍 퇴계원리</v>
      </c>
      <c r="C1779" s="66" t="str">
        <v>상가</v>
      </c>
      <c r="D1779" s="66" t="str">
        <v>2026-02</v>
      </c>
      <c r="E1779" s="66" t="str">
        <v>비교 반영</v>
      </c>
      <c r="F1779" s="66" t="str">
        <v>직전 비교기간</v>
      </c>
      <c r="G1779" s="68">
        <v>1</v>
      </c>
      <c r="H1779" s="79">
        <v>0.011363636363636364</v>
      </c>
    </row>
    <row r="1780">
      <c r="A1780" s="68">
        <v>11</v>
      </c>
      <c r="B1780" s="66" t="str">
        <v>퇴계원읍 퇴계원리</v>
      </c>
      <c r="C1780" s="66" t="str">
        <v>상가</v>
      </c>
      <c r="D1780" s="66" t="str">
        <v>2026-03</v>
      </c>
      <c r="E1780" s="66" t="str">
        <v>비교 반영</v>
      </c>
      <c r="F1780" s="66" t="str">
        <v>직전 비교기간</v>
      </c>
      <c r="G1780" s="68">
        <v>2</v>
      </c>
      <c r="H1780" s="79">
        <v>0.016</v>
      </c>
    </row>
    <row r="1781">
      <c r="A1781" s="68">
        <v>11</v>
      </c>
      <c r="B1781" s="66" t="str">
        <v>퇴계원읍 퇴계원리</v>
      </c>
      <c r="C1781" s="66" t="str">
        <v>상가</v>
      </c>
      <c r="D1781" s="66" t="str">
        <v>2026-04</v>
      </c>
      <c r="E1781" s="66" t="str">
        <v>비교 반영</v>
      </c>
      <c r="F1781" s="66" t="str">
        <v>최근 비교기간</v>
      </c>
      <c r="G1781" s="68">
        <v>0</v>
      </c>
      <c r="H1781" s="79">
        <v>0</v>
      </c>
    </row>
    <row r="1782">
      <c r="A1782" s="68">
        <v>11</v>
      </c>
      <c r="B1782" s="66" t="str">
        <v>퇴계원읍 퇴계원리</v>
      </c>
      <c r="C1782" s="66" t="str">
        <v>상가</v>
      </c>
      <c r="D1782" s="66" t="str">
        <v>2026-05</v>
      </c>
      <c r="E1782" s="66" t="str">
        <v>비교 반영</v>
      </c>
      <c r="F1782" s="66" t="str">
        <v>최근 비교기간</v>
      </c>
      <c r="G1782" s="68">
        <v>0</v>
      </c>
      <c r="H1782" s="79">
        <v>0</v>
      </c>
    </row>
    <row r="1783">
      <c r="A1783" s="68">
        <v>11</v>
      </c>
      <c r="B1783" s="66" t="str">
        <v>퇴계원읍 퇴계원리</v>
      </c>
      <c r="C1783" s="66" t="str">
        <v>상가</v>
      </c>
      <c r="D1783" s="66" t="str">
        <v>2026-06</v>
      </c>
      <c r="E1783" s="66" t="str">
        <v>비교 반영</v>
      </c>
      <c r="F1783" s="66" t="str">
        <v>최근 비교기간</v>
      </c>
      <c r="G1783" s="68">
        <v>0</v>
      </c>
      <c r="H1783" s="79">
        <v>0</v>
      </c>
    </row>
    <row r="1784">
      <c r="A1784" s="72">
        <v>11</v>
      </c>
      <c r="B1784" s="72" t="str">
        <v>퇴계원읍 퇴계원리</v>
      </c>
      <c r="C1784" s="72" t="str">
        <v>상가</v>
      </c>
      <c r="D1784" s="72" t="str">
        <v>2026-07</v>
      </c>
      <c r="E1784" s="72" t="str">
        <v>집계 중</v>
      </c>
      <c r="F1784" s="72" t="str">
        <v>집계 중 월</v>
      </c>
      <c r="G1784" s="74">
        <v>0</v>
      </c>
      <c r="H1784" s="85">
        <v>0</v>
      </c>
    </row>
    <row r="1785">
      <c r="A1785" s="68">
        <v>11</v>
      </c>
      <c r="B1785" s="66" t="str">
        <v>퇴계원읍 퇴계원리</v>
      </c>
      <c r="C1785" s="66" t="str">
        <v>공장창고</v>
      </c>
      <c r="D1785" s="66" t="str">
        <v>2025-08</v>
      </c>
      <c r="E1785" s="66" t="str">
        <v>비교 반영</v>
      </c>
      <c r="F1785" s="66" t="str">
        <v>그 외 비교 반영월</v>
      </c>
      <c r="G1785" s="68">
        <v>1</v>
      </c>
      <c r="H1785" s="79">
        <v>0.014285714285714285</v>
      </c>
    </row>
    <row r="1786">
      <c r="A1786" s="68">
        <v>11</v>
      </c>
      <c r="B1786" s="66" t="str">
        <v>퇴계원읍 퇴계원리</v>
      </c>
      <c r="C1786" s="66" t="str">
        <v>공장창고</v>
      </c>
      <c r="D1786" s="66" t="str">
        <v>2025-09</v>
      </c>
      <c r="E1786" s="66" t="str">
        <v>비교 반영</v>
      </c>
      <c r="F1786" s="66" t="str">
        <v>그 외 비교 반영월</v>
      </c>
      <c r="G1786" s="68">
        <v>0</v>
      </c>
      <c r="H1786" s="79">
        <v>0</v>
      </c>
    </row>
    <row r="1787">
      <c r="A1787" s="68">
        <v>11</v>
      </c>
      <c r="B1787" s="66" t="str">
        <v>퇴계원읍 퇴계원리</v>
      </c>
      <c r="C1787" s="66" t="str">
        <v>공장창고</v>
      </c>
      <c r="D1787" s="66" t="str">
        <v>2025-10</v>
      </c>
      <c r="E1787" s="66" t="str">
        <v>비교 반영</v>
      </c>
      <c r="F1787" s="66" t="str">
        <v>그 외 비교 반영월</v>
      </c>
      <c r="G1787" s="68">
        <v>0</v>
      </c>
      <c r="H1787" s="79">
        <v>0</v>
      </c>
    </row>
    <row r="1788">
      <c r="A1788" s="68">
        <v>11</v>
      </c>
      <c r="B1788" s="66" t="str">
        <v>퇴계원읍 퇴계원리</v>
      </c>
      <c r="C1788" s="66" t="str">
        <v>공장창고</v>
      </c>
      <c r="D1788" s="66" t="str">
        <v>2025-11</v>
      </c>
      <c r="E1788" s="66" t="str">
        <v>비교 반영</v>
      </c>
      <c r="F1788" s="66" t="str">
        <v>그 외 비교 반영월</v>
      </c>
      <c r="G1788" s="68">
        <v>0</v>
      </c>
      <c r="H1788" s="79">
        <v>0</v>
      </c>
    </row>
    <row r="1789">
      <c r="A1789" s="68">
        <v>11</v>
      </c>
      <c r="B1789" s="66" t="str">
        <v>퇴계원읍 퇴계원리</v>
      </c>
      <c r="C1789" s="66" t="str">
        <v>공장창고</v>
      </c>
      <c r="D1789" s="66" t="str">
        <v>2025-12</v>
      </c>
      <c r="E1789" s="66" t="str">
        <v>비교 반영</v>
      </c>
      <c r="F1789" s="66" t="str">
        <v>그 외 비교 반영월</v>
      </c>
      <c r="G1789" s="68">
        <v>0</v>
      </c>
      <c r="H1789" s="79">
        <v>0</v>
      </c>
    </row>
    <row r="1790">
      <c r="A1790" s="68">
        <v>11</v>
      </c>
      <c r="B1790" s="66" t="str">
        <v>퇴계원읍 퇴계원리</v>
      </c>
      <c r="C1790" s="66" t="str">
        <v>공장창고</v>
      </c>
      <c r="D1790" s="66" t="str">
        <v>2026-01</v>
      </c>
      <c r="E1790" s="66" t="str">
        <v>비교 반영</v>
      </c>
      <c r="F1790" s="66" t="str">
        <v>직전 비교기간</v>
      </c>
      <c r="G1790" s="68">
        <v>0</v>
      </c>
      <c r="H1790" s="79">
        <v>0</v>
      </c>
    </row>
    <row r="1791">
      <c r="A1791" s="68">
        <v>11</v>
      </c>
      <c r="B1791" s="66" t="str">
        <v>퇴계원읍 퇴계원리</v>
      </c>
      <c r="C1791" s="66" t="str">
        <v>공장창고</v>
      </c>
      <c r="D1791" s="66" t="str">
        <v>2026-02</v>
      </c>
      <c r="E1791" s="66" t="str">
        <v>비교 반영</v>
      </c>
      <c r="F1791" s="66" t="str">
        <v>직전 비교기간</v>
      </c>
      <c r="G1791" s="68">
        <v>0</v>
      </c>
      <c r="H1791" s="79">
        <v>0</v>
      </c>
    </row>
    <row r="1792">
      <c r="A1792" s="68">
        <v>11</v>
      </c>
      <c r="B1792" s="66" t="str">
        <v>퇴계원읍 퇴계원리</v>
      </c>
      <c r="C1792" s="66" t="str">
        <v>공장창고</v>
      </c>
      <c r="D1792" s="66" t="str">
        <v>2026-03</v>
      </c>
      <c r="E1792" s="66" t="str">
        <v>비교 반영</v>
      </c>
      <c r="F1792" s="66" t="str">
        <v>직전 비교기간</v>
      </c>
      <c r="G1792" s="68">
        <v>0</v>
      </c>
      <c r="H1792" s="79">
        <v>0</v>
      </c>
    </row>
    <row r="1793">
      <c r="A1793" s="68">
        <v>11</v>
      </c>
      <c r="B1793" s="66" t="str">
        <v>퇴계원읍 퇴계원리</v>
      </c>
      <c r="C1793" s="66" t="str">
        <v>공장창고</v>
      </c>
      <c r="D1793" s="66" t="str">
        <v>2026-04</v>
      </c>
      <c r="E1793" s="66" t="str">
        <v>비교 반영</v>
      </c>
      <c r="F1793" s="66" t="str">
        <v>최근 비교기간</v>
      </c>
      <c r="G1793" s="68">
        <v>0</v>
      </c>
      <c r="H1793" s="79">
        <v>0</v>
      </c>
    </row>
    <row r="1794">
      <c r="A1794" s="68">
        <v>11</v>
      </c>
      <c r="B1794" s="66" t="str">
        <v>퇴계원읍 퇴계원리</v>
      </c>
      <c r="C1794" s="66" t="str">
        <v>공장창고</v>
      </c>
      <c r="D1794" s="66" t="str">
        <v>2026-05</v>
      </c>
      <c r="E1794" s="66" t="str">
        <v>비교 반영</v>
      </c>
      <c r="F1794" s="66" t="str">
        <v>최근 비교기간</v>
      </c>
      <c r="G1794" s="68">
        <v>0</v>
      </c>
      <c r="H1794" s="79">
        <v>0</v>
      </c>
    </row>
    <row r="1795">
      <c r="A1795" s="68">
        <v>11</v>
      </c>
      <c r="B1795" s="66" t="str">
        <v>퇴계원읍 퇴계원리</v>
      </c>
      <c r="C1795" s="66" t="str">
        <v>공장창고</v>
      </c>
      <c r="D1795" s="66" t="str">
        <v>2026-06</v>
      </c>
      <c r="E1795" s="66" t="str">
        <v>비교 반영</v>
      </c>
      <c r="F1795" s="66" t="str">
        <v>최근 비교기간</v>
      </c>
      <c r="G1795" s="68">
        <v>0</v>
      </c>
      <c r="H1795" s="79">
        <v>0</v>
      </c>
    </row>
    <row r="1796">
      <c r="A1796" s="72">
        <v>11</v>
      </c>
      <c r="B1796" s="72" t="str">
        <v>퇴계원읍 퇴계원리</v>
      </c>
      <c r="C1796" s="72" t="str">
        <v>공장창고</v>
      </c>
      <c r="D1796" s="72" t="str">
        <v>2026-07</v>
      </c>
      <c r="E1796" s="72" t="str">
        <v>집계 중</v>
      </c>
      <c r="F1796" s="72" t="str">
        <v>집계 중 월</v>
      </c>
      <c r="G1796" s="74">
        <v>0</v>
      </c>
      <c r="H1796" s="85">
        <v>0</v>
      </c>
    </row>
    <row r="1797">
      <c r="A1797" s="68">
        <v>12</v>
      </c>
      <c r="B1797" s="66" t="str">
        <v>오남읍 양지리</v>
      </c>
      <c r="C1797" s="66" t="str">
        <v>아파트 전월세</v>
      </c>
      <c r="D1797" s="66" t="str">
        <v>2025-08</v>
      </c>
      <c r="E1797" s="66" t="str">
        <v>비교 반영</v>
      </c>
      <c r="F1797" s="66" t="str">
        <v>그 외 비교 반영월</v>
      </c>
      <c r="G1797" s="68">
        <v>33</v>
      </c>
      <c r="H1797" s="79">
        <v>0.4714285714285714</v>
      </c>
    </row>
    <row r="1798">
      <c r="A1798" s="68">
        <v>12</v>
      </c>
      <c r="B1798" s="66" t="str">
        <v>오남읍 양지리</v>
      </c>
      <c r="C1798" s="66" t="str">
        <v>아파트 전월세</v>
      </c>
      <c r="D1798" s="66" t="str">
        <v>2025-09</v>
      </c>
      <c r="E1798" s="66" t="str">
        <v>비교 반영</v>
      </c>
      <c r="F1798" s="66" t="str">
        <v>그 외 비교 반영월</v>
      </c>
      <c r="G1798" s="68">
        <v>30</v>
      </c>
      <c r="H1798" s="79">
        <v>0.35294117647058826</v>
      </c>
    </row>
    <row r="1799">
      <c r="A1799" s="68">
        <v>12</v>
      </c>
      <c r="B1799" s="66" t="str">
        <v>오남읍 양지리</v>
      </c>
      <c r="C1799" s="66" t="str">
        <v>아파트 전월세</v>
      </c>
      <c r="D1799" s="66" t="str">
        <v>2025-10</v>
      </c>
      <c r="E1799" s="66" t="str">
        <v>비교 반영</v>
      </c>
      <c r="F1799" s="66" t="str">
        <v>그 외 비교 반영월</v>
      </c>
      <c r="G1799" s="68">
        <v>24</v>
      </c>
      <c r="H1799" s="79">
        <v>0.3380281690140845</v>
      </c>
    </row>
    <row r="1800">
      <c r="A1800" s="68">
        <v>12</v>
      </c>
      <c r="B1800" s="66" t="str">
        <v>오남읍 양지리</v>
      </c>
      <c r="C1800" s="66" t="str">
        <v>아파트 전월세</v>
      </c>
      <c r="D1800" s="66" t="str">
        <v>2025-11</v>
      </c>
      <c r="E1800" s="66" t="str">
        <v>비교 반영</v>
      </c>
      <c r="F1800" s="66" t="str">
        <v>그 외 비교 반영월</v>
      </c>
      <c r="G1800" s="68">
        <v>30</v>
      </c>
      <c r="H1800" s="79">
        <v>0.5454545454545454</v>
      </c>
    </row>
    <row r="1801">
      <c r="A1801" s="68">
        <v>12</v>
      </c>
      <c r="B1801" s="66" t="str">
        <v>오남읍 양지리</v>
      </c>
      <c r="C1801" s="66" t="str">
        <v>아파트 전월세</v>
      </c>
      <c r="D1801" s="66" t="str">
        <v>2025-12</v>
      </c>
      <c r="E1801" s="66" t="str">
        <v>비교 반영</v>
      </c>
      <c r="F1801" s="66" t="str">
        <v>그 외 비교 반영월</v>
      </c>
      <c r="G1801" s="68">
        <v>23</v>
      </c>
      <c r="H1801" s="79">
        <v>0.38333333333333336</v>
      </c>
    </row>
    <row r="1802">
      <c r="A1802" s="68">
        <v>12</v>
      </c>
      <c r="B1802" s="66" t="str">
        <v>오남읍 양지리</v>
      </c>
      <c r="C1802" s="66" t="str">
        <v>아파트 전월세</v>
      </c>
      <c r="D1802" s="66" t="str">
        <v>2026-01</v>
      </c>
      <c r="E1802" s="66" t="str">
        <v>비교 반영</v>
      </c>
      <c r="F1802" s="66" t="str">
        <v>직전 비교기간</v>
      </c>
      <c r="G1802" s="68">
        <v>27</v>
      </c>
      <c r="H1802" s="79">
        <v>0.30337078651685395</v>
      </c>
    </row>
    <row r="1803">
      <c r="A1803" s="68">
        <v>12</v>
      </c>
      <c r="B1803" s="66" t="str">
        <v>오남읍 양지리</v>
      </c>
      <c r="C1803" s="66" t="str">
        <v>아파트 전월세</v>
      </c>
      <c r="D1803" s="66" t="str">
        <v>2026-02</v>
      </c>
      <c r="E1803" s="66" t="str">
        <v>비교 반영</v>
      </c>
      <c r="F1803" s="66" t="str">
        <v>직전 비교기간</v>
      </c>
      <c r="G1803" s="68">
        <v>25</v>
      </c>
      <c r="H1803" s="79">
        <v>0.33783783783783783</v>
      </c>
    </row>
    <row r="1804">
      <c r="A1804" s="68">
        <v>12</v>
      </c>
      <c r="B1804" s="66" t="str">
        <v>오남읍 양지리</v>
      </c>
      <c r="C1804" s="66" t="str">
        <v>아파트 전월세</v>
      </c>
      <c r="D1804" s="66" t="str">
        <v>2026-03</v>
      </c>
      <c r="E1804" s="66" t="str">
        <v>비교 반영</v>
      </c>
      <c r="F1804" s="66" t="str">
        <v>직전 비교기간</v>
      </c>
      <c r="G1804" s="68">
        <v>24</v>
      </c>
      <c r="H1804" s="79">
        <v>0.21818181818181817</v>
      </c>
    </row>
    <row r="1805">
      <c r="A1805" s="68">
        <v>12</v>
      </c>
      <c r="B1805" s="66" t="str">
        <v>오남읍 양지리</v>
      </c>
      <c r="C1805" s="66" t="str">
        <v>아파트 전월세</v>
      </c>
      <c r="D1805" s="66" t="str">
        <v>2026-04</v>
      </c>
      <c r="E1805" s="66" t="str">
        <v>비교 반영</v>
      </c>
      <c r="F1805" s="66" t="str">
        <v>최근 비교기간</v>
      </c>
      <c r="G1805" s="68">
        <v>32</v>
      </c>
      <c r="H1805" s="79">
        <v>0.29357798165137616</v>
      </c>
    </row>
    <row r="1806">
      <c r="A1806" s="68">
        <v>12</v>
      </c>
      <c r="B1806" s="66" t="str">
        <v>오남읍 양지리</v>
      </c>
      <c r="C1806" s="66" t="str">
        <v>아파트 전월세</v>
      </c>
      <c r="D1806" s="66" t="str">
        <v>2026-05</v>
      </c>
      <c r="E1806" s="66" t="str">
        <v>비교 반영</v>
      </c>
      <c r="F1806" s="66" t="str">
        <v>최근 비교기간</v>
      </c>
      <c r="G1806" s="68">
        <v>28</v>
      </c>
      <c r="H1806" s="79">
        <v>0.3218390804597701</v>
      </c>
    </row>
    <row r="1807">
      <c r="A1807" s="68">
        <v>12</v>
      </c>
      <c r="B1807" s="66" t="str">
        <v>오남읍 양지리</v>
      </c>
      <c r="C1807" s="66" t="str">
        <v>아파트 전월세</v>
      </c>
      <c r="D1807" s="66" t="str">
        <v>2026-06</v>
      </c>
      <c r="E1807" s="66" t="str">
        <v>비교 반영</v>
      </c>
      <c r="F1807" s="66" t="str">
        <v>최근 비교기간</v>
      </c>
      <c r="G1807" s="68">
        <v>35</v>
      </c>
      <c r="H1807" s="79">
        <v>0.38461538461538464</v>
      </c>
    </row>
    <row r="1808">
      <c r="A1808" s="72">
        <v>12</v>
      </c>
      <c r="B1808" s="72" t="str">
        <v>오남읍 양지리</v>
      </c>
      <c r="C1808" s="72" t="str">
        <v>아파트 전월세</v>
      </c>
      <c r="D1808" s="72" t="str">
        <v>2026-07</v>
      </c>
      <c r="E1808" s="72" t="str">
        <v>집계 중</v>
      </c>
      <c r="F1808" s="72" t="str">
        <v>집계 중 월</v>
      </c>
      <c r="G1808" s="74">
        <v>16</v>
      </c>
      <c r="H1808" s="85">
        <v>0.3404255319148936</v>
      </c>
    </row>
    <row r="1809">
      <c r="A1809" s="68">
        <v>12</v>
      </c>
      <c r="B1809" s="66" t="str">
        <v>오남읍 양지리</v>
      </c>
      <c r="C1809" s="66" t="str">
        <v>아파트 매매</v>
      </c>
      <c r="D1809" s="66" t="str">
        <v>2025-08</v>
      </c>
      <c r="E1809" s="66" t="str">
        <v>비교 반영</v>
      </c>
      <c r="F1809" s="66" t="str">
        <v>그 외 비교 반영월</v>
      </c>
      <c r="G1809" s="68">
        <v>13</v>
      </c>
      <c r="H1809" s="79">
        <v>0.18571428571428572</v>
      </c>
    </row>
    <row r="1810">
      <c r="A1810" s="68">
        <v>12</v>
      </c>
      <c r="B1810" s="66" t="str">
        <v>오남읍 양지리</v>
      </c>
      <c r="C1810" s="66" t="str">
        <v>아파트 매매</v>
      </c>
      <c r="D1810" s="66" t="str">
        <v>2025-09</v>
      </c>
      <c r="E1810" s="66" t="str">
        <v>비교 반영</v>
      </c>
      <c r="F1810" s="66" t="str">
        <v>그 외 비교 반영월</v>
      </c>
      <c r="G1810" s="68">
        <v>13</v>
      </c>
      <c r="H1810" s="79">
        <v>0.15294117647058825</v>
      </c>
    </row>
    <row r="1811">
      <c r="A1811" s="68">
        <v>12</v>
      </c>
      <c r="B1811" s="66" t="str">
        <v>오남읍 양지리</v>
      </c>
      <c r="C1811" s="66" t="str">
        <v>아파트 매매</v>
      </c>
      <c r="D1811" s="66" t="str">
        <v>2025-10</v>
      </c>
      <c r="E1811" s="66" t="str">
        <v>비교 반영</v>
      </c>
      <c r="F1811" s="66" t="str">
        <v>그 외 비교 반영월</v>
      </c>
      <c r="G1811" s="68">
        <v>16</v>
      </c>
      <c r="H1811" s="79">
        <v>0.22535211267605634</v>
      </c>
    </row>
    <row r="1812">
      <c r="A1812" s="68">
        <v>12</v>
      </c>
      <c r="B1812" s="66" t="str">
        <v>오남읍 양지리</v>
      </c>
      <c r="C1812" s="66" t="str">
        <v>아파트 매매</v>
      </c>
      <c r="D1812" s="66" t="str">
        <v>2025-11</v>
      </c>
      <c r="E1812" s="66" t="str">
        <v>비교 반영</v>
      </c>
      <c r="F1812" s="66" t="str">
        <v>그 외 비교 반영월</v>
      </c>
      <c r="G1812" s="68">
        <v>8</v>
      </c>
      <c r="H1812" s="79">
        <v>0.14545454545454545</v>
      </c>
    </row>
    <row r="1813">
      <c r="A1813" s="68">
        <v>12</v>
      </c>
      <c r="B1813" s="66" t="str">
        <v>오남읍 양지리</v>
      </c>
      <c r="C1813" s="66" t="str">
        <v>아파트 매매</v>
      </c>
      <c r="D1813" s="66" t="str">
        <v>2025-12</v>
      </c>
      <c r="E1813" s="66" t="str">
        <v>비교 반영</v>
      </c>
      <c r="F1813" s="66" t="str">
        <v>그 외 비교 반영월</v>
      </c>
      <c r="G1813" s="68">
        <v>14</v>
      </c>
      <c r="H1813" s="79">
        <v>0.23333333333333334</v>
      </c>
    </row>
    <row r="1814">
      <c r="A1814" s="68">
        <v>12</v>
      </c>
      <c r="B1814" s="66" t="str">
        <v>오남읍 양지리</v>
      </c>
      <c r="C1814" s="66" t="str">
        <v>아파트 매매</v>
      </c>
      <c r="D1814" s="66" t="str">
        <v>2026-01</v>
      </c>
      <c r="E1814" s="66" t="str">
        <v>비교 반영</v>
      </c>
      <c r="F1814" s="66" t="str">
        <v>직전 비교기간</v>
      </c>
      <c r="G1814" s="68">
        <v>14</v>
      </c>
      <c r="H1814" s="79">
        <v>0.15730337078651685</v>
      </c>
    </row>
    <row r="1815">
      <c r="A1815" s="68">
        <v>12</v>
      </c>
      <c r="B1815" s="66" t="str">
        <v>오남읍 양지리</v>
      </c>
      <c r="C1815" s="66" t="str">
        <v>아파트 매매</v>
      </c>
      <c r="D1815" s="66" t="str">
        <v>2026-02</v>
      </c>
      <c r="E1815" s="66" t="str">
        <v>비교 반영</v>
      </c>
      <c r="F1815" s="66" t="str">
        <v>직전 비교기간</v>
      </c>
      <c r="G1815" s="68">
        <v>15</v>
      </c>
      <c r="H1815" s="79">
        <v>0.20270270270270271</v>
      </c>
    </row>
    <row r="1816">
      <c r="A1816" s="68">
        <v>12</v>
      </c>
      <c r="B1816" s="66" t="str">
        <v>오남읍 양지리</v>
      </c>
      <c r="C1816" s="66" t="str">
        <v>아파트 매매</v>
      </c>
      <c r="D1816" s="66" t="str">
        <v>2026-03</v>
      </c>
      <c r="E1816" s="66" t="str">
        <v>비교 반영</v>
      </c>
      <c r="F1816" s="66" t="str">
        <v>직전 비교기간</v>
      </c>
      <c r="G1816" s="68">
        <v>24</v>
      </c>
      <c r="H1816" s="79">
        <v>0.21818181818181817</v>
      </c>
    </row>
    <row r="1817">
      <c r="A1817" s="68">
        <v>12</v>
      </c>
      <c r="B1817" s="66" t="str">
        <v>오남읍 양지리</v>
      </c>
      <c r="C1817" s="66" t="str">
        <v>아파트 매매</v>
      </c>
      <c r="D1817" s="66" t="str">
        <v>2026-04</v>
      </c>
      <c r="E1817" s="66" t="str">
        <v>비교 반영</v>
      </c>
      <c r="F1817" s="66" t="str">
        <v>최근 비교기간</v>
      </c>
      <c r="G1817" s="68">
        <v>33</v>
      </c>
      <c r="H1817" s="79">
        <v>0.30275229357798167</v>
      </c>
    </row>
    <row r="1818">
      <c r="A1818" s="68">
        <v>12</v>
      </c>
      <c r="B1818" s="66" t="str">
        <v>오남읍 양지리</v>
      </c>
      <c r="C1818" s="66" t="str">
        <v>아파트 매매</v>
      </c>
      <c r="D1818" s="66" t="str">
        <v>2026-05</v>
      </c>
      <c r="E1818" s="66" t="str">
        <v>비교 반영</v>
      </c>
      <c r="F1818" s="66" t="str">
        <v>최근 비교기간</v>
      </c>
      <c r="G1818" s="68">
        <v>24</v>
      </c>
      <c r="H1818" s="79">
        <v>0.27586206896551724</v>
      </c>
    </row>
    <row r="1819">
      <c r="A1819" s="68">
        <v>12</v>
      </c>
      <c r="B1819" s="66" t="str">
        <v>오남읍 양지리</v>
      </c>
      <c r="C1819" s="66" t="str">
        <v>아파트 매매</v>
      </c>
      <c r="D1819" s="66" t="str">
        <v>2026-06</v>
      </c>
      <c r="E1819" s="66" t="str">
        <v>비교 반영</v>
      </c>
      <c r="F1819" s="66" t="str">
        <v>최근 비교기간</v>
      </c>
      <c r="G1819" s="68">
        <v>21</v>
      </c>
      <c r="H1819" s="79">
        <v>0.23076923076923078</v>
      </c>
    </row>
    <row r="1820">
      <c r="A1820" s="72">
        <v>12</v>
      </c>
      <c r="B1820" s="72" t="str">
        <v>오남읍 양지리</v>
      </c>
      <c r="C1820" s="72" t="str">
        <v>아파트 매매</v>
      </c>
      <c r="D1820" s="72" t="str">
        <v>2026-07</v>
      </c>
      <c r="E1820" s="72" t="str">
        <v>집계 중</v>
      </c>
      <c r="F1820" s="72" t="str">
        <v>집계 중 월</v>
      </c>
      <c r="G1820" s="74">
        <v>18</v>
      </c>
      <c r="H1820" s="85">
        <v>0.3829787234042553</v>
      </c>
    </row>
    <row r="1821">
      <c r="A1821" s="68">
        <v>12</v>
      </c>
      <c r="B1821" s="66" t="str">
        <v>오남읍 양지리</v>
      </c>
      <c r="C1821" s="66" t="str">
        <v>다세대 전월세</v>
      </c>
      <c r="D1821" s="66" t="str">
        <v>2025-08</v>
      </c>
      <c r="E1821" s="66" t="str">
        <v>비교 반영</v>
      </c>
      <c r="F1821" s="66" t="str">
        <v>그 외 비교 반영월</v>
      </c>
      <c r="G1821" s="68">
        <v>11</v>
      </c>
      <c r="H1821" s="79">
        <v>0.15714285714285714</v>
      </c>
    </row>
    <row r="1822">
      <c r="A1822" s="68">
        <v>12</v>
      </c>
      <c r="B1822" s="66" t="str">
        <v>오남읍 양지리</v>
      </c>
      <c r="C1822" s="66" t="str">
        <v>다세대 전월세</v>
      </c>
      <c r="D1822" s="66" t="str">
        <v>2025-09</v>
      </c>
      <c r="E1822" s="66" t="str">
        <v>비교 반영</v>
      </c>
      <c r="F1822" s="66" t="str">
        <v>그 외 비교 반영월</v>
      </c>
      <c r="G1822" s="68">
        <v>16</v>
      </c>
      <c r="H1822" s="79">
        <v>0.18823529411764706</v>
      </c>
    </row>
    <row r="1823">
      <c r="A1823" s="68">
        <v>12</v>
      </c>
      <c r="B1823" s="66" t="str">
        <v>오남읍 양지리</v>
      </c>
      <c r="C1823" s="66" t="str">
        <v>다세대 전월세</v>
      </c>
      <c r="D1823" s="66" t="str">
        <v>2025-10</v>
      </c>
      <c r="E1823" s="66" t="str">
        <v>비교 반영</v>
      </c>
      <c r="F1823" s="66" t="str">
        <v>그 외 비교 반영월</v>
      </c>
      <c r="G1823" s="68">
        <v>13</v>
      </c>
      <c r="H1823" s="79">
        <v>0.18309859154929578</v>
      </c>
    </row>
    <row r="1824">
      <c r="A1824" s="68">
        <v>12</v>
      </c>
      <c r="B1824" s="66" t="str">
        <v>오남읍 양지리</v>
      </c>
      <c r="C1824" s="66" t="str">
        <v>다세대 전월세</v>
      </c>
      <c r="D1824" s="66" t="str">
        <v>2025-11</v>
      </c>
      <c r="E1824" s="66" t="str">
        <v>비교 반영</v>
      </c>
      <c r="F1824" s="66" t="str">
        <v>그 외 비교 반영월</v>
      </c>
      <c r="G1824" s="68">
        <v>12</v>
      </c>
      <c r="H1824" s="79">
        <v>0.21818181818181817</v>
      </c>
    </row>
    <row r="1825">
      <c r="A1825" s="68">
        <v>12</v>
      </c>
      <c r="B1825" s="66" t="str">
        <v>오남읍 양지리</v>
      </c>
      <c r="C1825" s="66" t="str">
        <v>다세대 전월세</v>
      </c>
      <c r="D1825" s="66" t="str">
        <v>2025-12</v>
      </c>
      <c r="E1825" s="66" t="str">
        <v>비교 반영</v>
      </c>
      <c r="F1825" s="66" t="str">
        <v>그 외 비교 반영월</v>
      </c>
      <c r="G1825" s="68">
        <v>11</v>
      </c>
      <c r="H1825" s="79">
        <v>0.18333333333333332</v>
      </c>
    </row>
    <row r="1826">
      <c r="A1826" s="68">
        <v>12</v>
      </c>
      <c r="B1826" s="66" t="str">
        <v>오남읍 양지리</v>
      </c>
      <c r="C1826" s="66" t="str">
        <v>다세대 전월세</v>
      </c>
      <c r="D1826" s="66" t="str">
        <v>2026-01</v>
      </c>
      <c r="E1826" s="66" t="str">
        <v>비교 반영</v>
      </c>
      <c r="F1826" s="66" t="str">
        <v>직전 비교기간</v>
      </c>
      <c r="G1826" s="68">
        <v>10</v>
      </c>
      <c r="H1826" s="79">
        <v>0.11235955056179775</v>
      </c>
    </row>
    <row r="1827">
      <c r="A1827" s="68">
        <v>12</v>
      </c>
      <c r="B1827" s="66" t="str">
        <v>오남읍 양지리</v>
      </c>
      <c r="C1827" s="66" t="str">
        <v>다세대 전월세</v>
      </c>
      <c r="D1827" s="66" t="str">
        <v>2026-02</v>
      </c>
      <c r="E1827" s="66" t="str">
        <v>비교 반영</v>
      </c>
      <c r="F1827" s="66" t="str">
        <v>직전 비교기간</v>
      </c>
      <c r="G1827" s="68">
        <v>19</v>
      </c>
      <c r="H1827" s="79">
        <v>0.25675675675675674</v>
      </c>
    </row>
    <row r="1828">
      <c r="A1828" s="68">
        <v>12</v>
      </c>
      <c r="B1828" s="66" t="str">
        <v>오남읍 양지리</v>
      </c>
      <c r="C1828" s="66" t="str">
        <v>다세대 전월세</v>
      </c>
      <c r="D1828" s="66" t="str">
        <v>2026-03</v>
      </c>
      <c r="E1828" s="66" t="str">
        <v>비교 반영</v>
      </c>
      <c r="F1828" s="66" t="str">
        <v>직전 비교기간</v>
      </c>
      <c r="G1828" s="68">
        <v>21</v>
      </c>
      <c r="H1828" s="79">
        <v>0.19090909090909092</v>
      </c>
    </row>
    <row r="1829">
      <c r="A1829" s="68">
        <v>12</v>
      </c>
      <c r="B1829" s="66" t="str">
        <v>오남읍 양지리</v>
      </c>
      <c r="C1829" s="66" t="str">
        <v>다세대 전월세</v>
      </c>
      <c r="D1829" s="66" t="str">
        <v>2026-04</v>
      </c>
      <c r="E1829" s="66" t="str">
        <v>비교 반영</v>
      </c>
      <c r="F1829" s="66" t="str">
        <v>최근 비교기간</v>
      </c>
      <c r="G1829" s="68">
        <v>18</v>
      </c>
      <c r="H1829" s="79">
        <v>0.1651376146788991</v>
      </c>
    </row>
    <row r="1830">
      <c r="A1830" s="68">
        <v>12</v>
      </c>
      <c r="B1830" s="66" t="str">
        <v>오남읍 양지리</v>
      </c>
      <c r="C1830" s="66" t="str">
        <v>다세대 전월세</v>
      </c>
      <c r="D1830" s="66" t="str">
        <v>2026-05</v>
      </c>
      <c r="E1830" s="66" t="str">
        <v>비교 반영</v>
      </c>
      <c r="F1830" s="66" t="str">
        <v>최근 비교기간</v>
      </c>
      <c r="G1830" s="68">
        <v>20</v>
      </c>
      <c r="H1830" s="79">
        <v>0.22988505747126436</v>
      </c>
    </row>
    <row r="1831">
      <c r="A1831" s="68">
        <v>12</v>
      </c>
      <c r="B1831" s="66" t="str">
        <v>오남읍 양지리</v>
      </c>
      <c r="C1831" s="66" t="str">
        <v>다세대 전월세</v>
      </c>
      <c r="D1831" s="66" t="str">
        <v>2026-06</v>
      </c>
      <c r="E1831" s="66" t="str">
        <v>비교 반영</v>
      </c>
      <c r="F1831" s="66" t="str">
        <v>최근 비교기간</v>
      </c>
      <c r="G1831" s="68">
        <v>10</v>
      </c>
      <c r="H1831" s="79">
        <v>0.10989010989010989</v>
      </c>
    </row>
    <row r="1832">
      <c r="A1832" s="72">
        <v>12</v>
      </c>
      <c r="B1832" s="72" t="str">
        <v>오남읍 양지리</v>
      </c>
      <c r="C1832" s="72" t="str">
        <v>다세대 전월세</v>
      </c>
      <c r="D1832" s="72" t="str">
        <v>2026-07</v>
      </c>
      <c r="E1832" s="72" t="str">
        <v>집계 중</v>
      </c>
      <c r="F1832" s="72" t="str">
        <v>집계 중 월</v>
      </c>
      <c r="G1832" s="74">
        <v>6</v>
      </c>
      <c r="H1832" s="85">
        <v>0.1276595744680851</v>
      </c>
    </row>
    <row r="1833">
      <c r="A1833" s="68">
        <v>12</v>
      </c>
      <c r="B1833" s="66" t="str">
        <v>오남읍 양지리</v>
      </c>
      <c r="C1833" s="66" t="str">
        <v>다가구 전월세</v>
      </c>
      <c r="D1833" s="66" t="str">
        <v>2025-08</v>
      </c>
      <c r="E1833" s="66" t="str">
        <v>비교 반영</v>
      </c>
      <c r="F1833" s="66" t="str">
        <v>그 외 비교 반영월</v>
      </c>
      <c r="G1833" s="68">
        <v>4</v>
      </c>
      <c r="H1833" s="79">
        <v>0.05714285714285714</v>
      </c>
    </row>
    <row r="1834">
      <c r="A1834" s="68">
        <v>12</v>
      </c>
      <c r="B1834" s="66" t="str">
        <v>오남읍 양지리</v>
      </c>
      <c r="C1834" s="66" t="str">
        <v>다가구 전월세</v>
      </c>
      <c r="D1834" s="66" t="str">
        <v>2025-09</v>
      </c>
      <c r="E1834" s="66" t="str">
        <v>비교 반영</v>
      </c>
      <c r="F1834" s="66" t="str">
        <v>그 외 비교 반영월</v>
      </c>
      <c r="G1834" s="68">
        <v>7</v>
      </c>
      <c r="H1834" s="79">
        <v>0.08235294117647059</v>
      </c>
    </row>
    <row r="1835">
      <c r="A1835" s="68">
        <v>12</v>
      </c>
      <c r="B1835" s="66" t="str">
        <v>오남읍 양지리</v>
      </c>
      <c r="C1835" s="66" t="str">
        <v>다가구 전월세</v>
      </c>
      <c r="D1835" s="66" t="str">
        <v>2025-10</v>
      </c>
      <c r="E1835" s="66" t="str">
        <v>비교 반영</v>
      </c>
      <c r="F1835" s="66" t="str">
        <v>그 외 비교 반영월</v>
      </c>
      <c r="G1835" s="68">
        <v>9</v>
      </c>
      <c r="H1835" s="79">
        <v>0.1267605633802817</v>
      </c>
    </row>
    <row r="1836">
      <c r="A1836" s="68">
        <v>12</v>
      </c>
      <c r="B1836" s="66" t="str">
        <v>오남읍 양지리</v>
      </c>
      <c r="C1836" s="66" t="str">
        <v>다가구 전월세</v>
      </c>
      <c r="D1836" s="66" t="str">
        <v>2025-11</v>
      </c>
      <c r="E1836" s="66" t="str">
        <v>비교 반영</v>
      </c>
      <c r="F1836" s="66" t="str">
        <v>그 외 비교 반영월</v>
      </c>
      <c r="G1836" s="68">
        <v>1</v>
      </c>
      <c r="H1836" s="79">
        <v>0.01818181818181818</v>
      </c>
    </row>
    <row r="1837">
      <c r="A1837" s="68">
        <v>12</v>
      </c>
      <c r="B1837" s="66" t="str">
        <v>오남읍 양지리</v>
      </c>
      <c r="C1837" s="66" t="str">
        <v>다가구 전월세</v>
      </c>
      <c r="D1837" s="66" t="str">
        <v>2025-12</v>
      </c>
      <c r="E1837" s="66" t="str">
        <v>비교 반영</v>
      </c>
      <c r="F1837" s="66" t="str">
        <v>그 외 비교 반영월</v>
      </c>
      <c r="G1837" s="68">
        <v>6</v>
      </c>
      <c r="H1837" s="79">
        <v>0.1</v>
      </c>
    </row>
    <row r="1838">
      <c r="A1838" s="68">
        <v>12</v>
      </c>
      <c r="B1838" s="66" t="str">
        <v>오남읍 양지리</v>
      </c>
      <c r="C1838" s="66" t="str">
        <v>다가구 전월세</v>
      </c>
      <c r="D1838" s="66" t="str">
        <v>2026-01</v>
      </c>
      <c r="E1838" s="66" t="str">
        <v>비교 반영</v>
      </c>
      <c r="F1838" s="66" t="str">
        <v>직전 비교기간</v>
      </c>
      <c r="G1838" s="68">
        <v>12</v>
      </c>
      <c r="H1838" s="79">
        <v>0.1348314606741573</v>
      </c>
    </row>
    <row r="1839">
      <c r="A1839" s="68">
        <v>12</v>
      </c>
      <c r="B1839" s="66" t="str">
        <v>오남읍 양지리</v>
      </c>
      <c r="C1839" s="66" t="str">
        <v>다가구 전월세</v>
      </c>
      <c r="D1839" s="66" t="str">
        <v>2026-02</v>
      </c>
      <c r="E1839" s="66" t="str">
        <v>비교 반영</v>
      </c>
      <c r="F1839" s="66" t="str">
        <v>직전 비교기간</v>
      </c>
      <c r="G1839" s="68">
        <v>5</v>
      </c>
      <c r="H1839" s="79">
        <v>0.06756756756756757</v>
      </c>
    </row>
    <row r="1840">
      <c r="A1840" s="68">
        <v>12</v>
      </c>
      <c r="B1840" s="66" t="str">
        <v>오남읍 양지리</v>
      </c>
      <c r="C1840" s="66" t="str">
        <v>다가구 전월세</v>
      </c>
      <c r="D1840" s="66" t="str">
        <v>2026-03</v>
      </c>
      <c r="E1840" s="66" t="str">
        <v>비교 반영</v>
      </c>
      <c r="F1840" s="66" t="str">
        <v>직전 비교기간</v>
      </c>
      <c r="G1840" s="68">
        <v>2</v>
      </c>
      <c r="H1840" s="79">
        <v>0.01818181818181818</v>
      </c>
    </row>
    <row r="1841">
      <c r="A1841" s="68">
        <v>12</v>
      </c>
      <c r="B1841" s="66" t="str">
        <v>오남읍 양지리</v>
      </c>
      <c r="C1841" s="66" t="str">
        <v>다가구 전월세</v>
      </c>
      <c r="D1841" s="66" t="str">
        <v>2026-04</v>
      </c>
      <c r="E1841" s="66" t="str">
        <v>비교 반영</v>
      </c>
      <c r="F1841" s="66" t="str">
        <v>최근 비교기간</v>
      </c>
      <c r="G1841" s="68">
        <v>7</v>
      </c>
      <c r="H1841" s="79">
        <v>0.06422018348623854</v>
      </c>
    </row>
    <row r="1842">
      <c r="A1842" s="68">
        <v>12</v>
      </c>
      <c r="B1842" s="66" t="str">
        <v>오남읍 양지리</v>
      </c>
      <c r="C1842" s="66" t="str">
        <v>다가구 전월세</v>
      </c>
      <c r="D1842" s="66" t="str">
        <v>2026-05</v>
      </c>
      <c r="E1842" s="66" t="str">
        <v>비교 반영</v>
      </c>
      <c r="F1842" s="66" t="str">
        <v>최근 비교기간</v>
      </c>
      <c r="G1842" s="68">
        <v>8</v>
      </c>
      <c r="H1842" s="79">
        <v>0.09195402298850575</v>
      </c>
    </row>
    <row r="1843">
      <c r="A1843" s="68">
        <v>12</v>
      </c>
      <c r="B1843" s="66" t="str">
        <v>오남읍 양지리</v>
      </c>
      <c r="C1843" s="66" t="str">
        <v>다가구 전월세</v>
      </c>
      <c r="D1843" s="66" t="str">
        <v>2026-06</v>
      </c>
      <c r="E1843" s="66" t="str">
        <v>비교 반영</v>
      </c>
      <c r="F1843" s="66" t="str">
        <v>최근 비교기간</v>
      </c>
      <c r="G1843" s="68">
        <v>9</v>
      </c>
      <c r="H1843" s="79">
        <v>0.0989010989010989</v>
      </c>
    </row>
    <row r="1844">
      <c r="A1844" s="72">
        <v>12</v>
      </c>
      <c r="B1844" s="72" t="str">
        <v>오남읍 양지리</v>
      </c>
      <c r="C1844" s="72" t="str">
        <v>다가구 전월세</v>
      </c>
      <c r="D1844" s="72" t="str">
        <v>2026-07</v>
      </c>
      <c r="E1844" s="72" t="str">
        <v>집계 중</v>
      </c>
      <c r="F1844" s="72" t="str">
        <v>집계 중 월</v>
      </c>
      <c r="G1844" s="74">
        <v>2</v>
      </c>
      <c r="H1844" s="85">
        <v>0.0425531914893617</v>
      </c>
    </row>
    <row r="1845">
      <c r="A1845" s="68">
        <v>12</v>
      </c>
      <c r="B1845" s="66" t="str">
        <v>오남읍 양지리</v>
      </c>
      <c r="C1845" s="66" t="str">
        <v>토지</v>
      </c>
      <c r="D1845" s="66" t="str">
        <v>2025-08</v>
      </c>
      <c r="E1845" s="66" t="str">
        <v>비교 반영</v>
      </c>
      <c r="F1845" s="66" t="str">
        <v>그 외 비교 반영월</v>
      </c>
      <c r="G1845" s="68">
        <v>7</v>
      </c>
      <c r="H1845" s="79">
        <v>0.1</v>
      </c>
    </row>
    <row r="1846">
      <c r="A1846" s="68">
        <v>12</v>
      </c>
      <c r="B1846" s="66" t="str">
        <v>오남읍 양지리</v>
      </c>
      <c r="C1846" s="66" t="str">
        <v>토지</v>
      </c>
      <c r="D1846" s="66" t="str">
        <v>2025-09</v>
      </c>
      <c r="E1846" s="66" t="str">
        <v>비교 반영</v>
      </c>
      <c r="F1846" s="66" t="str">
        <v>그 외 비교 반영월</v>
      </c>
      <c r="G1846" s="68">
        <v>17</v>
      </c>
      <c r="H1846" s="79">
        <v>0.2</v>
      </c>
    </row>
    <row r="1847">
      <c r="A1847" s="68">
        <v>12</v>
      </c>
      <c r="B1847" s="66" t="str">
        <v>오남읍 양지리</v>
      </c>
      <c r="C1847" s="66" t="str">
        <v>토지</v>
      </c>
      <c r="D1847" s="66" t="str">
        <v>2025-10</v>
      </c>
      <c r="E1847" s="66" t="str">
        <v>비교 반영</v>
      </c>
      <c r="F1847" s="66" t="str">
        <v>그 외 비교 반영월</v>
      </c>
      <c r="G1847" s="68">
        <v>7</v>
      </c>
      <c r="H1847" s="79">
        <v>0.09859154929577464</v>
      </c>
    </row>
    <row r="1848">
      <c r="A1848" s="68">
        <v>12</v>
      </c>
      <c r="B1848" s="66" t="str">
        <v>오남읍 양지리</v>
      </c>
      <c r="C1848" s="66" t="str">
        <v>토지</v>
      </c>
      <c r="D1848" s="66" t="str">
        <v>2025-11</v>
      </c>
      <c r="E1848" s="66" t="str">
        <v>비교 반영</v>
      </c>
      <c r="F1848" s="66" t="str">
        <v>그 외 비교 반영월</v>
      </c>
      <c r="G1848" s="68">
        <v>2</v>
      </c>
      <c r="H1848" s="79">
        <v>0.03636363636363636</v>
      </c>
    </row>
    <row r="1849">
      <c r="A1849" s="68">
        <v>12</v>
      </c>
      <c r="B1849" s="66" t="str">
        <v>오남읍 양지리</v>
      </c>
      <c r="C1849" s="66" t="str">
        <v>토지</v>
      </c>
      <c r="D1849" s="66" t="str">
        <v>2025-12</v>
      </c>
      <c r="E1849" s="66" t="str">
        <v>비교 반영</v>
      </c>
      <c r="F1849" s="66" t="str">
        <v>그 외 비교 반영월</v>
      </c>
      <c r="G1849" s="68">
        <v>1</v>
      </c>
      <c r="H1849" s="79">
        <v>0.016666666666666666</v>
      </c>
    </row>
    <row r="1850">
      <c r="A1850" s="68">
        <v>12</v>
      </c>
      <c r="B1850" s="66" t="str">
        <v>오남읍 양지리</v>
      </c>
      <c r="C1850" s="66" t="str">
        <v>토지</v>
      </c>
      <c r="D1850" s="66" t="str">
        <v>2026-01</v>
      </c>
      <c r="E1850" s="66" t="str">
        <v>비교 반영</v>
      </c>
      <c r="F1850" s="66" t="str">
        <v>직전 비교기간</v>
      </c>
      <c r="G1850" s="68">
        <v>21</v>
      </c>
      <c r="H1850" s="79">
        <v>0.23595505617977527</v>
      </c>
    </row>
    <row r="1851">
      <c r="A1851" s="68">
        <v>12</v>
      </c>
      <c r="B1851" s="66" t="str">
        <v>오남읍 양지리</v>
      </c>
      <c r="C1851" s="66" t="str">
        <v>토지</v>
      </c>
      <c r="D1851" s="66" t="str">
        <v>2026-02</v>
      </c>
      <c r="E1851" s="66" t="str">
        <v>비교 반영</v>
      </c>
      <c r="F1851" s="66" t="str">
        <v>직전 비교기간</v>
      </c>
      <c r="G1851" s="68">
        <v>6</v>
      </c>
      <c r="H1851" s="79">
        <v>0.08108108108108109</v>
      </c>
    </row>
    <row r="1852">
      <c r="A1852" s="68">
        <v>12</v>
      </c>
      <c r="B1852" s="66" t="str">
        <v>오남읍 양지리</v>
      </c>
      <c r="C1852" s="66" t="str">
        <v>토지</v>
      </c>
      <c r="D1852" s="66" t="str">
        <v>2026-03</v>
      </c>
      <c r="E1852" s="66" t="str">
        <v>비교 반영</v>
      </c>
      <c r="F1852" s="66" t="str">
        <v>직전 비교기간</v>
      </c>
      <c r="G1852" s="68">
        <v>2</v>
      </c>
      <c r="H1852" s="79">
        <v>0.01818181818181818</v>
      </c>
    </row>
    <row r="1853">
      <c r="A1853" s="68">
        <v>12</v>
      </c>
      <c r="B1853" s="66" t="str">
        <v>오남읍 양지리</v>
      </c>
      <c r="C1853" s="66" t="str">
        <v>토지</v>
      </c>
      <c r="D1853" s="66" t="str">
        <v>2026-04</v>
      </c>
      <c r="E1853" s="66" t="str">
        <v>비교 반영</v>
      </c>
      <c r="F1853" s="66" t="str">
        <v>최근 비교기간</v>
      </c>
      <c r="G1853" s="68">
        <v>12</v>
      </c>
      <c r="H1853" s="79">
        <v>0.11009174311926606</v>
      </c>
    </row>
    <row r="1854">
      <c r="A1854" s="68">
        <v>12</v>
      </c>
      <c r="B1854" s="66" t="str">
        <v>오남읍 양지리</v>
      </c>
      <c r="C1854" s="66" t="str">
        <v>토지</v>
      </c>
      <c r="D1854" s="66" t="str">
        <v>2026-05</v>
      </c>
      <c r="E1854" s="66" t="str">
        <v>비교 반영</v>
      </c>
      <c r="F1854" s="66" t="str">
        <v>최근 비교기간</v>
      </c>
      <c r="G1854" s="68">
        <v>0</v>
      </c>
      <c r="H1854" s="79">
        <v>0</v>
      </c>
    </row>
    <row r="1855">
      <c r="A1855" s="68">
        <v>12</v>
      </c>
      <c r="B1855" s="66" t="str">
        <v>오남읍 양지리</v>
      </c>
      <c r="C1855" s="66" t="str">
        <v>토지</v>
      </c>
      <c r="D1855" s="66" t="str">
        <v>2026-06</v>
      </c>
      <c r="E1855" s="66" t="str">
        <v>비교 반영</v>
      </c>
      <c r="F1855" s="66" t="str">
        <v>최근 비교기간</v>
      </c>
      <c r="G1855" s="68">
        <v>11</v>
      </c>
      <c r="H1855" s="79">
        <v>0.12087912087912088</v>
      </c>
    </row>
    <row r="1856">
      <c r="A1856" s="72">
        <v>12</v>
      </c>
      <c r="B1856" s="72" t="str">
        <v>오남읍 양지리</v>
      </c>
      <c r="C1856" s="72" t="str">
        <v>토지</v>
      </c>
      <c r="D1856" s="72" t="str">
        <v>2026-07</v>
      </c>
      <c r="E1856" s="72" t="str">
        <v>집계 중</v>
      </c>
      <c r="F1856" s="72" t="str">
        <v>집계 중 월</v>
      </c>
      <c r="G1856" s="74">
        <v>2</v>
      </c>
      <c r="H1856" s="85">
        <v>0.0425531914893617</v>
      </c>
    </row>
    <row r="1857">
      <c r="A1857" s="68">
        <v>12</v>
      </c>
      <c r="B1857" s="66" t="str">
        <v>오남읍 양지리</v>
      </c>
      <c r="C1857" s="66" t="str">
        <v>다세대 매매</v>
      </c>
      <c r="D1857" s="66" t="str">
        <v>2025-08</v>
      </c>
      <c r="E1857" s="66" t="str">
        <v>비교 반영</v>
      </c>
      <c r="F1857" s="66" t="str">
        <v>그 외 비교 반영월</v>
      </c>
      <c r="G1857" s="68">
        <v>1</v>
      </c>
      <c r="H1857" s="79">
        <v>0.014285714285714285</v>
      </c>
    </row>
    <row r="1858">
      <c r="A1858" s="68">
        <v>12</v>
      </c>
      <c r="B1858" s="66" t="str">
        <v>오남읍 양지리</v>
      </c>
      <c r="C1858" s="66" t="str">
        <v>다세대 매매</v>
      </c>
      <c r="D1858" s="66" t="str">
        <v>2025-09</v>
      </c>
      <c r="E1858" s="66" t="str">
        <v>비교 반영</v>
      </c>
      <c r="F1858" s="66" t="str">
        <v>그 외 비교 반영월</v>
      </c>
      <c r="G1858" s="68">
        <v>1</v>
      </c>
      <c r="H1858" s="79">
        <v>0.011764705882352941</v>
      </c>
    </row>
    <row r="1859">
      <c r="A1859" s="68">
        <v>12</v>
      </c>
      <c r="B1859" s="66" t="str">
        <v>오남읍 양지리</v>
      </c>
      <c r="C1859" s="66" t="str">
        <v>다세대 매매</v>
      </c>
      <c r="D1859" s="66" t="str">
        <v>2025-10</v>
      </c>
      <c r="E1859" s="66" t="str">
        <v>비교 반영</v>
      </c>
      <c r="F1859" s="66" t="str">
        <v>그 외 비교 반영월</v>
      </c>
      <c r="G1859" s="68">
        <v>1</v>
      </c>
      <c r="H1859" s="79">
        <v>0.014084507042253521</v>
      </c>
    </row>
    <row r="1860">
      <c r="A1860" s="68">
        <v>12</v>
      </c>
      <c r="B1860" s="66" t="str">
        <v>오남읍 양지리</v>
      </c>
      <c r="C1860" s="66" t="str">
        <v>다세대 매매</v>
      </c>
      <c r="D1860" s="66" t="str">
        <v>2025-11</v>
      </c>
      <c r="E1860" s="66" t="str">
        <v>비교 반영</v>
      </c>
      <c r="F1860" s="66" t="str">
        <v>그 외 비교 반영월</v>
      </c>
      <c r="G1860" s="68">
        <v>1</v>
      </c>
      <c r="H1860" s="79">
        <v>0.01818181818181818</v>
      </c>
    </row>
    <row r="1861">
      <c r="A1861" s="68">
        <v>12</v>
      </c>
      <c r="B1861" s="66" t="str">
        <v>오남읍 양지리</v>
      </c>
      <c r="C1861" s="66" t="str">
        <v>다세대 매매</v>
      </c>
      <c r="D1861" s="66" t="str">
        <v>2025-12</v>
      </c>
      <c r="E1861" s="66" t="str">
        <v>비교 반영</v>
      </c>
      <c r="F1861" s="66" t="str">
        <v>그 외 비교 반영월</v>
      </c>
      <c r="G1861" s="68">
        <v>5</v>
      </c>
      <c r="H1861" s="79">
        <v>0.08333333333333333</v>
      </c>
    </row>
    <row r="1862">
      <c r="A1862" s="68">
        <v>12</v>
      </c>
      <c r="B1862" s="66" t="str">
        <v>오남읍 양지리</v>
      </c>
      <c r="C1862" s="66" t="str">
        <v>다세대 매매</v>
      </c>
      <c r="D1862" s="66" t="str">
        <v>2026-01</v>
      </c>
      <c r="E1862" s="66" t="str">
        <v>비교 반영</v>
      </c>
      <c r="F1862" s="66" t="str">
        <v>직전 비교기간</v>
      </c>
      <c r="G1862" s="68">
        <v>4</v>
      </c>
      <c r="H1862" s="79">
        <v>0.0449438202247191</v>
      </c>
    </row>
    <row r="1863">
      <c r="A1863" s="68">
        <v>12</v>
      </c>
      <c r="B1863" s="66" t="str">
        <v>오남읍 양지리</v>
      </c>
      <c r="C1863" s="66" t="str">
        <v>다세대 매매</v>
      </c>
      <c r="D1863" s="66" t="str">
        <v>2026-02</v>
      </c>
      <c r="E1863" s="66" t="str">
        <v>비교 반영</v>
      </c>
      <c r="F1863" s="66" t="str">
        <v>직전 비교기간</v>
      </c>
      <c r="G1863" s="68">
        <v>4</v>
      </c>
      <c r="H1863" s="79">
        <v>0.05405405405405406</v>
      </c>
    </row>
    <row r="1864">
      <c r="A1864" s="68">
        <v>12</v>
      </c>
      <c r="B1864" s="66" t="str">
        <v>오남읍 양지리</v>
      </c>
      <c r="C1864" s="66" t="str">
        <v>다세대 매매</v>
      </c>
      <c r="D1864" s="66" t="str">
        <v>2026-03</v>
      </c>
      <c r="E1864" s="66" t="str">
        <v>비교 반영</v>
      </c>
      <c r="F1864" s="66" t="str">
        <v>직전 비교기간</v>
      </c>
      <c r="G1864" s="68">
        <v>3</v>
      </c>
      <c r="H1864" s="79">
        <v>0.02727272727272727</v>
      </c>
    </row>
    <row r="1865">
      <c r="A1865" s="68">
        <v>12</v>
      </c>
      <c r="B1865" s="66" t="str">
        <v>오남읍 양지리</v>
      </c>
      <c r="C1865" s="66" t="str">
        <v>다세대 매매</v>
      </c>
      <c r="D1865" s="66" t="str">
        <v>2026-04</v>
      </c>
      <c r="E1865" s="66" t="str">
        <v>비교 반영</v>
      </c>
      <c r="F1865" s="66" t="str">
        <v>최근 비교기간</v>
      </c>
      <c r="G1865" s="68">
        <v>5</v>
      </c>
      <c r="H1865" s="79">
        <v>0.045871559633027525</v>
      </c>
    </row>
    <row r="1866">
      <c r="A1866" s="68">
        <v>12</v>
      </c>
      <c r="B1866" s="66" t="str">
        <v>오남읍 양지리</v>
      </c>
      <c r="C1866" s="66" t="str">
        <v>다세대 매매</v>
      </c>
      <c r="D1866" s="66" t="str">
        <v>2026-05</v>
      </c>
      <c r="E1866" s="66" t="str">
        <v>비교 반영</v>
      </c>
      <c r="F1866" s="66" t="str">
        <v>최근 비교기간</v>
      </c>
      <c r="G1866" s="68">
        <v>6</v>
      </c>
      <c r="H1866" s="79">
        <v>0.06896551724137931</v>
      </c>
    </row>
    <row r="1867">
      <c r="A1867" s="68">
        <v>12</v>
      </c>
      <c r="B1867" s="66" t="str">
        <v>오남읍 양지리</v>
      </c>
      <c r="C1867" s="66" t="str">
        <v>다세대 매매</v>
      </c>
      <c r="D1867" s="66" t="str">
        <v>2026-06</v>
      </c>
      <c r="E1867" s="66" t="str">
        <v>비교 반영</v>
      </c>
      <c r="F1867" s="66" t="str">
        <v>최근 비교기간</v>
      </c>
      <c r="G1867" s="68">
        <v>4</v>
      </c>
      <c r="H1867" s="79">
        <v>0.04395604395604396</v>
      </c>
    </row>
    <row r="1868">
      <c r="A1868" s="72">
        <v>12</v>
      </c>
      <c r="B1868" s="72" t="str">
        <v>오남읍 양지리</v>
      </c>
      <c r="C1868" s="72" t="str">
        <v>다세대 매매</v>
      </c>
      <c r="D1868" s="72" t="str">
        <v>2026-07</v>
      </c>
      <c r="E1868" s="72" t="str">
        <v>집계 중</v>
      </c>
      <c r="F1868" s="72" t="str">
        <v>집계 중 월</v>
      </c>
      <c r="G1868" s="74">
        <v>3</v>
      </c>
      <c r="H1868" s="85">
        <v>0.06382978723404255</v>
      </c>
    </row>
    <row r="1869">
      <c r="A1869" s="68">
        <v>12</v>
      </c>
      <c r="B1869" s="66" t="str">
        <v>오남읍 양지리</v>
      </c>
      <c r="C1869" s="66" t="str">
        <v>상가</v>
      </c>
      <c r="D1869" s="66" t="str">
        <v>2025-08</v>
      </c>
      <c r="E1869" s="66" t="str">
        <v>비교 반영</v>
      </c>
      <c r="F1869" s="66" t="str">
        <v>그 외 비교 반영월</v>
      </c>
      <c r="G1869" s="68">
        <v>0</v>
      </c>
      <c r="H1869" s="79">
        <v>0</v>
      </c>
    </row>
    <row r="1870">
      <c r="A1870" s="68">
        <v>12</v>
      </c>
      <c r="B1870" s="66" t="str">
        <v>오남읍 양지리</v>
      </c>
      <c r="C1870" s="66" t="str">
        <v>상가</v>
      </c>
      <c r="D1870" s="66" t="str">
        <v>2025-09</v>
      </c>
      <c r="E1870" s="66" t="str">
        <v>비교 반영</v>
      </c>
      <c r="F1870" s="66" t="str">
        <v>그 외 비교 반영월</v>
      </c>
      <c r="G1870" s="68">
        <v>1</v>
      </c>
      <c r="H1870" s="79">
        <v>0.011764705882352941</v>
      </c>
    </row>
    <row r="1871">
      <c r="A1871" s="68">
        <v>12</v>
      </c>
      <c r="B1871" s="66" t="str">
        <v>오남읍 양지리</v>
      </c>
      <c r="C1871" s="66" t="str">
        <v>상가</v>
      </c>
      <c r="D1871" s="66" t="str">
        <v>2025-10</v>
      </c>
      <c r="E1871" s="66" t="str">
        <v>비교 반영</v>
      </c>
      <c r="F1871" s="66" t="str">
        <v>그 외 비교 반영월</v>
      </c>
      <c r="G1871" s="68">
        <v>1</v>
      </c>
      <c r="H1871" s="79">
        <v>0.014084507042253521</v>
      </c>
    </row>
    <row r="1872">
      <c r="A1872" s="68">
        <v>12</v>
      </c>
      <c r="B1872" s="66" t="str">
        <v>오남읍 양지리</v>
      </c>
      <c r="C1872" s="66" t="str">
        <v>상가</v>
      </c>
      <c r="D1872" s="66" t="str">
        <v>2025-11</v>
      </c>
      <c r="E1872" s="66" t="str">
        <v>비교 반영</v>
      </c>
      <c r="F1872" s="66" t="str">
        <v>그 외 비교 반영월</v>
      </c>
      <c r="G1872" s="68">
        <v>0</v>
      </c>
      <c r="H1872" s="79">
        <v>0</v>
      </c>
    </row>
    <row r="1873">
      <c r="A1873" s="68">
        <v>12</v>
      </c>
      <c r="B1873" s="66" t="str">
        <v>오남읍 양지리</v>
      </c>
      <c r="C1873" s="66" t="str">
        <v>상가</v>
      </c>
      <c r="D1873" s="66" t="str">
        <v>2025-12</v>
      </c>
      <c r="E1873" s="66" t="str">
        <v>비교 반영</v>
      </c>
      <c r="F1873" s="66" t="str">
        <v>그 외 비교 반영월</v>
      </c>
      <c r="G1873" s="68">
        <v>0</v>
      </c>
      <c r="H1873" s="79">
        <v>0</v>
      </c>
    </row>
    <row r="1874">
      <c r="A1874" s="68">
        <v>12</v>
      </c>
      <c r="B1874" s="66" t="str">
        <v>오남읍 양지리</v>
      </c>
      <c r="C1874" s="66" t="str">
        <v>상가</v>
      </c>
      <c r="D1874" s="66" t="str">
        <v>2026-01</v>
      </c>
      <c r="E1874" s="66" t="str">
        <v>비교 반영</v>
      </c>
      <c r="F1874" s="66" t="str">
        <v>직전 비교기간</v>
      </c>
      <c r="G1874" s="68">
        <v>0</v>
      </c>
      <c r="H1874" s="79">
        <v>0</v>
      </c>
    </row>
    <row r="1875">
      <c r="A1875" s="68">
        <v>12</v>
      </c>
      <c r="B1875" s="66" t="str">
        <v>오남읍 양지리</v>
      </c>
      <c r="C1875" s="66" t="str">
        <v>상가</v>
      </c>
      <c r="D1875" s="66" t="str">
        <v>2026-02</v>
      </c>
      <c r="E1875" s="66" t="str">
        <v>비교 반영</v>
      </c>
      <c r="F1875" s="66" t="str">
        <v>직전 비교기간</v>
      </c>
      <c r="G1875" s="68">
        <v>0</v>
      </c>
      <c r="H1875" s="79">
        <v>0</v>
      </c>
    </row>
    <row r="1876">
      <c r="A1876" s="68">
        <v>12</v>
      </c>
      <c r="B1876" s="66" t="str">
        <v>오남읍 양지리</v>
      </c>
      <c r="C1876" s="66" t="str">
        <v>상가</v>
      </c>
      <c r="D1876" s="66" t="str">
        <v>2026-03</v>
      </c>
      <c r="E1876" s="66" t="str">
        <v>비교 반영</v>
      </c>
      <c r="F1876" s="66" t="str">
        <v>직전 비교기간</v>
      </c>
      <c r="G1876" s="68">
        <v>34</v>
      </c>
      <c r="H1876" s="79">
        <v>0.3090909090909091</v>
      </c>
    </row>
    <row r="1877">
      <c r="A1877" s="68">
        <v>12</v>
      </c>
      <c r="B1877" s="66" t="str">
        <v>오남읍 양지리</v>
      </c>
      <c r="C1877" s="66" t="str">
        <v>상가</v>
      </c>
      <c r="D1877" s="66" t="str">
        <v>2026-04</v>
      </c>
      <c r="E1877" s="66" t="str">
        <v>비교 반영</v>
      </c>
      <c r="F1877" s="66" t="str">
        <v>최근 비교기간</v>
      </c>
      <c r="G1877" s="68">
        <v>1</v>
      </c>
      <c r="H1877" s="79">
        <v>0.009174311926605505</v>
      </c>
    </row>
    <row r="1878">
      <c r="A1878" s="68">
        <v>12</v>
      </c>
      <c r="B1878" s="66" t="str">
        <v>오남읍 양지리</v>
      </c>
      <c r="C1878" s="66" t="str">
        <v>상가</v>
      </c>
      <c r="D1878" s="66" t="str">
        <v>2026-05</v>
      </c>
      <c r="E1878" s="66" t="str">
        <v>비교 반영</v>
      </c>
      <c r="F1878" s="66" t="str">
        <v>최근 비교기간</v>
      </c>
      <c r="G1878" s="68">
        <v>1</v>
      </c>
      <c r="H1878" s="79">
        <v>0.011494252873563218</v>
      </c>
    </row>
    <row r="1879">
      <c r="A1879" s="68">
        <v>12</v>
      </c>
      <c r="B1879" s="66" t="str">
        <v>오남읍 양지리</v>
      </c>
      <c r="C1879" s="66" t="str">
        <v>상가</v>
      </c>
      <c r="D1879" s="66" t="str">
        <v>2026-06</v>
      </c>
      <c r="E1879" s="66" t="str">
        <v>비교 반영</v>
      </c>
      <c r="F1879" s="66" t="str">
        <v>최근 비교기간</v>
      </c>
      <c r="G1879" s="68">
        <v>0</v>
      </c>
      <c r="H1879" s="79">
        <v>0</v>
      </c>
    </row>
    <row r="1880">
      <c r="A1880" s="72">
        <v>12</v>
      </c>
      <c r="B1880" s="72" t="str">
        <v>오남읍 양지리</v>
      </c>
      <c r="C1880" s="72" t="str">
        <v>상가</v>
      </c>
      <c r="D1880" s="72" t="str">
        <v>2026-07</v>
      </c>
      <c r="E1880" s="72" t="str">
        <v>집계 중</v>
      </c>
      <c r="F1880" s="72" t="str">
        <v>집계 중 월</v>
      </c>
      <c r="G1880" s="74">
        <v>0</v>
      </c>
      <c r="H1880" s="85">
        <v>0</v>
      </c>
    </row>
    <row r="1881">
      <c r="A1881" s="68">
        <v>12</v>
      </c>
      <c r="B1881" s="66" t="str">
        <v>오남읍 양지리</v>
      </c>
      <c r="C1881" s="66" t="str">
        <v>오피스텔 매매</v>
      </c>
      <c r="D1881" s="66" t="str">
        <v>2025-08</v>
      </c>
      <c r="E1881" s="66" t="str">
        <v>비교 반영</v>
      </c>
      <c r="F1881" s="66" t="str">
        <v>그 외 비교 반영월</v>
      </c>
      <c r="G1881" s="68">
        <v>0</v>
      </c>
      <c r="H1881" s="79">
        <v>0</v>
      </c>
    </row>
    <row r="1882">
      <c r="A1882" s="68">
        <v>12</v>
      </c>
      <c r="B1882" s="66" t="str">
        <v>오남읍 양지리</v>
      </c>
      <c r="C1882" s="66" t="str">
        <v>오피스텔 매매</v>
      </c>
      <c r="D1882" s="66" t="str">
        <v>2025-09</v>
      </c>
      <c r="E1882" s="66" t="str">
        <v>비교 반영</v>
      </c>
      <c r="F1882" s="66" t="str">
        <v>그 외 비교 반영월</v>
      </c>
      <c r="G1882" s="68">
        <v>0</v>
      </c>
      <c r="H1882" s="79">
        <v>0</v>
      </c>
    </row>
    <row r="1883">
      <c r="A1883" s="68">
        <v>12</v>
      </c>
      <c r="B1883" s="66" t="str">
        <v>오남읍 양지리</v>
      </c>
      <c r="C1883" s="66" t="str">
        <v>오피스텔 매매</v>
      </c>
      <c r="D1883" s="66" t="str">
        <v>2025-10</v>
      </c>
      <c r="E1883" s="66" t="str">
        <v>비교 반영</v>
      </c>
      <c r="F1883" s="66" t="str">
        <v>그 외 비교 반영월</v>
      </c>
      <c r="G1883" s="68">
        <v>0</v>
      </c>
      <c r="H1883" s="79">
        <v>0</v>
      </c>
    </row>
    <row r="1884">
      <c r="A1884" s="68">
        <v>12</v>
      </c>
      <c r="B1884" s="66" t="str">
        <v>오남읍 양지리</v>
      </c>
      <c r="C1884" s="66" t="str">
        <v>오피스텔 매매</v>
      </c>
      <c r="D1884" s="66" t="str">
        <v>2025-11</v>
      </c>
      <c r="E1884" s="66" t="str">
        <v>비교 반영</v>
      </c>
      <c r="F1884" s="66" t="str">
        <v>그 외 비교 반영월</v>
      </c>
      <c r="G1884" s="68">
        <v>0</v>
      </c>
      <c r="H1884" s="79">
        <v>0</v>
      </c>
    </row>
    <row r="1885">
      <c r="A1885" s="68">
        <v>12</v>
      </c>
      <c r="B1885" s="66" t="str">
        <v>오남읍 양지리</v>
      </c>
      <c r="C1885" s="66" t="str">
        <v>오피스텔 매매</v>
      </c>
      <c r="D1885" s="66" t="str">
        <v>2025-12</v>
      </c>
      <c r="E1885" s="66" t="str">
        <v>비교 반영</v>
      </c>
      <c r="F1885" s="66" t="str">
        <v>그 외 비교 반영월</v>
      </c>
      <c r="G1885" s="68">
        <v>0</v>
      </c>
      <c r="H1885" s="79">
        <v>0</v>
      </c>
    </row>
    <row r="1886">
      <c r="A1886" s="68">
        <v>12</v>
      </c>
      <c r="B1886" s="66" t="str">
        <v>오남읍 양지리</v>
      </c>
      <c r="C1886" s="66" t="str">
        <v>오피스텔 매매</v>
      </c>
      <c r="D1886" s="66" t="str">
        <v>2026-01</v>
      </c>
      <c r="E1886" s="66" t="str">
        <v>비교 반영</v>
      </c>
      <c r="F1886" s="66" t="str">
        <v>직전 비교기간</v>
      </c>
      <c r="G1886" s="68">
        <v>0</v>
      </c>
      <c r="H1886" s="79">
        <v>0</v>
      </c>
    </row>
    <row r="1887">
      <c r="A1887" s="68">
        <v>12</v>
      </c>
      <c r="B1887" s="66" t="str">
        <v>오남읍 양지리</v>
      </c>
      <c r="C1887" s="66" t="str">
        <v>오피스텔 매매</v>
      </c>
      <c r="D1887" s="66" t="str">
        <v>2026-02</v>
      </c>
      <c r="E1887" s="66" t="str">
        <v>비교 반영</v>
      </c>
      <c r="F1887" s="66" t="str">
        <v>직전 비교기간</v>
      </c>
      <c r="G1887" s="68">
        <v>0</v>
      </c>
      <c r="H1887" s="79">
        <v>0</v>
      </c>
    </row>
    <row r="1888">
      <c r="A1888" s="68">
        <v>12</v>
      </c>
      <c r="B1888" s="66" t="str">
        <v>오남읍 양지리</v>
      </c>
      <c r="C1888" s="66" t="str">
        <v>오피스텔 매매</v>
      </c>
      <c r="D1888" s="66" t="str">
        <v>2026-03</v>
      </c>
      <c r="E1888" s="66" t="str">
        <v>비교 반영</v>
      </c>
      <c r="F1888" s="66" t="str">
        <v>직전 비교기간</v>
      </c>
      <c r="G1888" s="68">
        <v>0</v>
      </c>
      <c r="H1888" s="79">
        <v>0</v>
      </c>
    </row>
    <row r="1889">
      <c r="A1889" s="68">
        <v>12</v>
      </c>
      <c r="B1889" s="66" t="str">
        <v>오남읍 양지리</v>
      </c>
      <c r="C1889" s="66" t="str">
        <v>오피스텔 매매</v>
      </c>
      <c r="D1889" s="66" t="str">
        <v>2026-04</v>
      </c>
      <c r="E1889" s="66" t="str">
        <v>비교 반영</v>
      </c>
      <c r="F1889" s="66" t="str">
        <v>최근 비교기간</v>
      </c>
      <c r="G1889" s="68">
        <v>1</v>
      </c>
      <c r="H1889" s="79">
        <v>0.009174311926605505</v>
      </c>
    </row>
    <row r="1890">
      <c r="A1890" s="68">
        <v>12</v>
      </c>
      <c r="B1890" s="66" t="str">
        <v>오남읍 양지리</v>
      </c>
      <c r="C1890" s="66" t="str">
        <v>오피스텔 매매</v>
      </c>
      <c r="D1890" s="66" t="str">
        <v>2026-05</v>
      </c>
      <c r="E1890" s="66" t="str">
        <v>비교 반영</v>
      </c>
      <c r="F1890" s="66" t="str">
        <v>최근 비교기간</v>
      </c>
      <c r="G1890" s="68">
        <v>0</v>
      </c>
      <c r="H1890" s="79">
        <v>0</v>
      </c>
    </row>
    <row r="1891">
      <c r="A1891" s="68">
        <v>12</v>
      </c>
      <c r="B1891" s="66" t="str">
        <v>오남읍 양지리</v>
      </c>
      <c r="C1891" s="66" t="str">
        <v>오피스텔 매매</v>
      </c>
      <c r="D1891" s="66" t="str">
        <v>2026-06</v>
      </c>
      <c r="E1891" s="66" t="str">
        <v>비교 반영</v>
      </c>
      <c r="F1891" s="66" t="str">
        <v>최근 비교기간</v>
      </c>
      <c r="G1891" s="68">
        <v>0</v>
      </c>
      <c r="H1891" s="79">
        <v>0</v>
      </c>
    </row>
    <row r="1892">
      <c r="A1892" s="72">
        <v>12</v>
      </c>
      <c r="B1892" s="72" t="str">
        <v>오남읍 양지리</v>
      </c>
      <c r="C1892" s="72" t="str">
        <v>오피스텔 매매</v>
      </c>
      <c r="D1892" s="72" t="str">
        <v>2026-07</v>
      </c>
      <c r="E1892" s="72" t="str">
        <v>집계 중</v>
      </c>
      <c r="F1892" s="72" t="str">
        <v>집계 중 월</v>
      </c>
      <c r="G1892" s="74">
        <v>0</v>
      </c>
      <c r="H1892" s="85">
        <v>0</v>
      </c>
    </row>
    <row r="1893">
      <c r="A1893" s="68">
        <v>12</v>
      </c>
      <c r="B1893" s="66" t="str">
        <v>오남읍 양지리</v>
      </c>
      <c r="C1893" s="66" t="str">
        <v>오피스텔 전월세</v>
      </c>
      <c r="D1893" s="66" t="str">
        <v>2025-08</v>
      </c>
      <c r="E1893" s="66" t="str">
        <v>비교 반영</v>
      </c>
      <c r="F1893" s="66" t="str">
        <v>그 외 비교 반영월</v>
      </c>
      <c r="G1893" s="68">
        <v>0</v>
      </c>
      <c r="H1893" s="79">
        <v>0</v>
      </c>
    </row>
    <row r="1894">
      <c r="A1894" s="68">
        <v>12</v>
      </c>
      <c r="B1894" s="66" t="str">
        <v>오남읍 양지리</v>
      </c>
      <c r="C1894" s="66" t="str">
        <v>오피스텔 전월세</v>
      </c>
      <c r="D1894" s="66" t="str">
        <v>2025-09</v>
      </c>
      <c r="E1894" s="66" t="str">
        <v>비교 반영</v>
      </c>
      <c r="F1894" s="66" t="str">
        <v>그 외 비교 반영월</v>
      </c>
      <c r="G1894" s="68">
        <v>0</v>
      </c>
      <c r="H1894" s="79">
        <v>0</v>
      </c>
    </row>
    <row r="1895">
      <c r="A1895" s="68">
        <v>12</v>
      </c>
      <c r="B1895" s="66" t="str">
        <v>오남읍 양지리</v>
      </c>
      <c r="C1895" s="66" t="str">
        <v>오피스텔 전월세</v>
      </c>
      <c r="D1895" s="66" t="str">
        <v>2025-10</v>
      </c>
      <c r="E1895" s="66" t="str">
        <v>비교 반영</v>
      </c>
      <c r="F1895" s="66" t="str">
        <v>그 외 비교 반영월</v>
      </c>
      <c r="G1895" s="68">
        <v>0</v>
      </c>
      <c r="H1895" s="79">
        <v>0</v>
      </c>
    </row>
    <row r="1896">
      <c r="A1896" s="68">
        <v>12</v>
      </c>
      <c r="B1896" s="66" t="str">
        <v>오남읍 양지리</v>
      </c>
      <c r="C1896" s="66" t="str">
        <v>오피스텔 전월세</v>
      </c>
      <c r="D1896" s="66" t="str">
        <v>2025-11</v>
      </c>
      <c r="E1896" s="66" t="str">
        <v>비교 반영</v>
      </c>
      <c r="F1896" s="66" t="str">
        <v>그 외 비교 반영월</v>
      </c>
      <c r="G1896" s="68">
        <v>0</v>
      </c>
      <c r="H1896" s="79">
        <v>0</v>
      </c>
    </row>
    <row r="1897">
      <c r="A1897" s="68">
        <v>12</v>
      </c>
      <c r="B1897" s="66" t="str">
        <v>오남읍 양지리</v>
      </c>
      <c r="C1897" s="66" t="str">
        <v>오피스텔 전월세</v>
      </c>
      <c r="D1897" s="66" t="str">
        <v>2025-12</v>
      </c>
      <c r="E1897" s="66" t="str">
        <v>비교 반영</v>
      </c>
      <c r="F1897" s="66" t="str">
        <v>그 외 비교 반영월</v>
      </c>
      <c r="G1897" s="68">
        <v>0</v>
      </c>
      <c r="H1897" s="79">
        <v>0</v>
      </c>
    </row>
    <row r="1898">
      <c r="A1898" s="68">
        <v>12</v>
      </c>
      <c r="B1898" s="66" t="str">
        <v>오남읍 양지리</v>
      </c>
      <c r="C1898" s="66" t="str">
        <v>오피스텔 전월세</v>
      </c>
      <c r="D1898" s="66" t="str">
        <v>2026-01</v>
      </c>
      <c r="E1898" s="66" t="str">
        <v>비교 반영</v>
      </c>
      <c r="F1898" s="66" t="str">
        <v>직전 비교기간</v>
      </c>
      <c r="G1898" s="68">
        <v>0</v>
      </c>
      <c r="H1898" s="79">
        <v>0</v>
      </c>
    </row>
    <row r="1899">
      <c r="A1899" s="68">
        <v>12</v>
      </c>
      <c r="B1899" s="66" t="str">
        <v>오남읍 양지리</v>
      </c>
      <c r="C1899" s="66" t="str">
        <v>오피스텔 전월세</v>
      </c>
      <c r="D1899" s="66" t="str">
        <v>2026-02</v>
      </c>
      <c r="E1899" s="66" t="str">
        <v>비교 반영</v>
      </c>
      <c r="F1899" s="66" t="str">
        <v>직전 비교기간</v>
      </c>
      <c r="G1899" s="68">
        <v>0</v>
      </c>
      <c r="H1899" s="79">
        <v>0</v>
      </c>
    </row>
    <row r="1900">
      <c r="A1900" s="68">
        <v>12</v>
      </c>
      <c r="B1900" s="66" t="str">
        <v>오남읍 양지리</v>
      </c>
      <c r="C1900" s="66" t="str">
        <v>오피스텔 전월세</v>
      </c>
      <c r="D1900" s="66" t="str">
        <v>2026-03</v>
      </c>
      <c r="E1900" s="66" t="str">
        <v>비교 반영</v>
      </c>
      <c r="F1900" s="66" t="str">
        <v>직전 비교기간</v>
      </c>
      <c r="G1900" s="68">
        <v>0</v>
      </c>
      <c r="H1900" s="79">
        <v>0</v>
      </c>
    </row>
    <row r="1901">
      <c r="A1901" s="68">
        <v>12</v>
      </c>
      <c r="B1901" s="66" t="str">
        <v>오남읍 양지리</v>
      </c>
      <c r="C1901" s="66" t="str">
        <v>오피스텔 전월세</v>
      </c>
      <c r="D1901" s="66" t="str">
        <v>2026-04</v>
      </c>
      <c r="E1901" s="66" t="str">
        <v>비교 반영</v>
      </c>
      <c r="F1901" s="66" t="str">
        <v>최근 비교기간</v>
      </c>
      <c r="G1901" s="68">
        <v>0</v>
      </c>
      <c r="H1901" s="79">
        <v>0</v>
      </c>
    </row>
    <row r="1902">
      <c r="A1902" s="68">
        <v>12</v>
      </c>
      <c r="B1902" s="66" t="str">
        <v>오남읍 양지리</v>
      </c>
      <c r="C1902" s="66" t="str">
        <v>오피스텔 전월세</v>
      </c>
      <c r="D1902" s="66" t="str">
        <v>2026-05</v>
      </c>
      <c r="E1902" s="66" t="str">
        <v>비교 반영</v>
      </c>
      <c r="F1902" s="66" t="str">
        <v>최근 비교기간</v>
      </c>
      <c r="G1902" s="68">
        <v>0</v>
      </c>
      <c r="H1902" s="79">
        <v>0</v>
      </c>
    </row>
    <row r="1903">
      <c r="A1903" s="68">
        <v>12</v>
      </c>
      <c r="B1903" s="66" t="str">
        <v>오남읍 양지리</v>
      </c>
      <c r="C1903" s="66" t="str">
        <v>오피스텔 전월세</v>
      </c>
      <c r="D1903" s="66" t="str">
        <v>2026-06</v>
      </c>
      <c r="E1903" s="66" t="str">
        <v>비교 반영</v>
      </c>
      <c r="F1903" s="66" t="str">
        <v>최근 비교기간</v>
      </c>
      <c r="G1903" s="68">
        <v>1</v>
      </c>
      <c r="H1903" s="79">
        <v>0.01098901098901099</v>
      </c>
    </row>
    <row r="1904">
      <c r="A1904" s="72">
        <v>12</v>
      </c>
      <c r="B1904" s="72" t="str">
        <v>오남읍 양지리</v>
      </c>
      <c r="C1904" s="72" t="str">
        <v>오피스텔 전월세</v>
      </c>
      <c r="D1904" s="72" t="str">
        <v>2026-07</v>
      </c>
      <c r="E1904" s="72" t="str">
        <v>집계 중</v>
      </c>
      <c r="F1904" s="72" t="str">
        <v>집계 중 월</v>
      </c>
      <c r="G1904" s="74">
        <v>0</v>
      </c>
      <c r="H1904" s="85">
        <v>0</v>
      </c>
    </row>
    <row r="1905">
      <c r="A1905" s="68">
        <v>12</v>
      </c>
      <c r="B1905" s="66" t="str">
        <v>오남읍 양지리</v>
      </c>
      <c r="C1905" s="66" t="str">
        <v>다가구 매매</v>
      </c>
      <c r="D1905" s="66" t="str">
        <v>2025-08</v>
      </c>
      <c r="E1905" s="66" t="str">
        <v>비교 반영</v>
      </c>
      <c r="F1905" s="66" t="str">
        <v>그 외 비교 반영월</v>
      </c>
      <c r="G1905" s="68">
        <v>1</v>
      </c>
      <c r="H1905" s="79">
        <v>0.014285714285714285</v>
      </c>
    </row>
    <row r="1906">
      <c r="A1906" s="68">
        <v>12</v>
      </c>
      <c r="B1906" s="66" t="str">
        <v>오남읍 양지리</v>
      </c>
      <c r="C1906" s="66" t="str">
        <v>다가구 매매</v>
      </c>
      <c r="D1906" s="66" t="str">
        <v>2025-09</v>
      </c>
      <c r="E1906" s="66" t="str">
        <v>비교 반영</v>
      </c>
      <c r="F1906" s="66" t="str">
        <v>그 외 비교 반영월</v>
      </c>
      <c r="G1906" s="68">
        <v>0</v>
      </c>
      <c r="H1906" s="79">
        <v>0</v>
      </c>
    </row>
    <row r="1907">
      <c r="A1907" s="68">
        <v>12</v>
      </c>
      <c r="B1907" s="66" t="str">
        <v>오남읍 양지리</v>
      </c>
      <c r="C1907" s="66" t="str">
        <v>다가구 매매</v>
      </c>
      <c r="D1907" s="66" t="str">
        <v>2025-10</v>
      </c>
      <c r="E1907" s="66" t="str">
        <v>비교 반영</v>
      </c>
      <c r="F1907" s="66" t="str">
        <v>그 외 비교 반영월</v>
      </c>
      <c r="G1907" s="68">
        <v>0</v>
      </c>
      <c r="H1907" s="79">
        <v>0</v>
      </c>
    </row>
    <row r="1908">
      <c r="A1908" s="68">
        <v>12</v>
      </c>
      <c r="B1908" s="66" t="str">
        <v>오남읍 양지리</v>
      </c>
      <c r="C1908" s="66" t="str">
        <v>다가구 매매</v>
      </c>
      <c r="D1908" s="66" t="str">
        <v>2025-11</v>
      </c>
      <c r="E1908" s="66" t="str">
        <v>비교 반영</v>
      </c>
      <c r="F1908" s="66" t="str">
        <v>그 외 비교 반영월</v>
      </c>
      <c r="G1908" s="68">
        <v>0</v>
      </c>
      <c r="H1908" s="79">
        <v>0</v>
      </c>
    </row>
    <row r="1909">
      <c r="A1909" s="68">
        <v>12</v>
      </c>
      <c r="B1909" s="66" t="str">
        <v>오남읍 양지리</v>
      </c>
      <c r="C1909" s="66" t="str">
        <v>다가구 매매</v>
      </c>
      <c r="D1909" s="66" t="str">
        <v>2025-12</v>
      </c>
      <c r="E1909" s="66" t="str">
        <v>비교 반영</v>
      </c>
      <c r="F1909" s="66" t="str">
        <v>그 외 비교 반영월</v>
      </c>
      <c r="G1909" s="68">
        <v>0</v>
      </c>
      <c r="H1909" s="79">
        <v>0</v>
      </c>
    </row>
    <row r="1910">
      <c r="A1910" s="68">
        <v>12</v>
      </c>
      <c r="B1910" s="66" t="str">
        <v>오남읍 양지리</v>
      </c>
      <c r="C1910" s="66" t="str">
        <v>다가구 매매</v>
      </c>
      <c r="D1910" s="66" t="str">
        <v>2026-01</v>
      </c>
      <c r="E1910" s="66" t="str">
        <v>비교 반영</v>
      </c>
      <c r="F1910" s="66" t="str">
        <v>직전 비교기간</v>
      </c>
      <c r="G1910" s="68">
        <v>1</v>
      </c>
      <c r="H1910" s="79">
        <v>0.011235955056179775</v>
      </c>
    </row>
    <row r="1911">
      <c r="A1911" s="68">
        <v>12</v>
      </c>
      <c r="B1911" s="66" t="str">
        <v>오남읍 양지리</v>
      </c>
      <c r="C1911" s="66" t="str">
        <v>다가구 매매</v>
      </c>
      <c r="D1911" s="66" t="str">
        <v>2026-02</v>
      </c>
      <c r="E1911" s="66" t="str">
        <v>비교 반영</v>
      </c>
      <c r="F1911" s="66" t="str">
        <v>직전 비교기간</v>
      </c>
      <c r="G1911" s="68">
        <v>0</v>
      </c>
      <c r="H1911" s="79">
        <v>0</v>
      </c>
    </row>
    <row r="1912">
      <c r="A1912" s="68">
        <v>12</v>
      </c>
      <c r="B1912" s="66" t="str">
        <v>오남읍 양지리</v>
      </c>
      <c r="C1912" s="66" t="str">
        <v>다가구 매매</v>
      </c>
      <c r="D1912" s="66" t="str">
        <v>2026-03</v>
      </c>
      <c r="E1912" s="66" t="str">
        <v>비교 반영</v>
      </c>
      <c r="F1912" s="66" t="str">
        <v>직전 비교기간</v>
      </c>
      <c r="G1912" s="68">
        <v>0</v>
      </c>
      <c r="H1912" s="79">
        <v>0</v>
      </c>
    </row>
    <row r="1913">
      <c r="A1913" s="68">
        <v>12</v>
      </c>
      <c r="B1913" s="66" t="str">
        <v>오남읍 양지리</v>
      </c>
      <c r="C1913" s="66" t="str">
        <v>다가구 매매</v>
      </c>
      <c r="D1913" s="66" t="str">
        <v>2026-04</v>
      </c>
      <c r="E1913" s="66" t="str">
        <v>비교 반영</v>
      </c>
      <c r="F1913" s="66" t="str">
        <v>최근 비교기간</v>
      </c>
      <c r="G1913" s="68">
        <v>0</v>
      </c>
      <c r="H1913" s="79">
        <v>0</v>
      </c>
    </row>
    <row r="1914">
      <c r="A1914" s="68">
        <v>12</v>
      </c>
      <c r="B1914" s="66" t="str">
        <v>오남읍 양지리</v>
      </c>
      <c r="C1914" s="66" t="str">
        <v>다가구 매매</v>
      </c>
      <c r="D1914" s="66" t="str">
        <v>2026-05</v>
      </c>
      <c r="E1914" s="66" t="str">
        <v>비교 반영</v>
      </c>
      <c r="F1914" s="66" t="str">
        <v>최근 비교기간</v>
      </c>
      <c r="G1914" s="68">
        <v>0</v>
      </c>
      <c r="H1914" s="79">
        <v>0</v>
      </c>
    </row>
    <row r="1915">
      <c r="A1915" s="68">
        <v>12</v>
      </c>
      <c r="B1915" s="66" t="str">
        <v>오남읍 양지리</v>
      </c>
      <c r="C1915" s="66" t="str">
        <v>다가구 매매</v>
      </c>
      <c r="D1915" s="66" t="str">
        <v>2026-06</v>
      </c>
      <c r="E1915" s="66" t="str">
        <v>비교 반영</v>
      </c>
      <c r="F1915" s="66" t="str">
        <v>최근 비교기간</v>
      </c>
      <c r="G1915" s="68">
        <v>0</v>
      </c>
      <c r="H1915" s="79">
        <v>0</v>
      </c>
    </row>
    <row r="1916">
      <c r="A1916" s="72">
        <v>12</v>
      </c>
      <c r="B1916" s="72" t="str">
        <v>오남읍 양지리</v>
      </c>
      <c r="C1916" s="72" t="str">
        <v>다가구 매매</v>
      </c>
      <c r="D1916" s="72" t="str">
        <v>2026-07</v>
      </c>
      <c r="E1916" s="72" t="str">
        <v>집계 중</v>
      </c>
      <c r="F1916" s="72" t="str">
        <v>집계 중 월</v>
      </c>
      <c r="G1916" s="74">
        <v>0</v>
      </c>
      <c r="H1916" s="85">
        <v>0</v>
      </c>
    </row>
    <row r="1917">
      <c r="A1917" s="68">
        <v>12</v>
      </c>
      <c r="B1917" s="66" t="str">
        <v>오남읍 양지리</v>
      </c>
      <c r="C1917" s="66" t="str">
        <v>공장창고</v>
      </c>
      <c r="D1917" s="66" t="str">
        <v>2025-08</v>
      </c>
      <c r="E1917" s="66" t="str">
        <v>비교 반영</v>
      </c>
      <c r="F1917" s="66" t="str">
        <v>그 외 비교 반영월</v>
      </c>
      <c r="G1917" s="68">
        <v>0</v>
      </c>
      <c r="H1917" s="79">
        <v>0</v>
      </c>
    </row>
    <row r="1918">
      <c r="A1918" s="68">
        <v>12</v>
      </c>
      <c r="B1918" s="66" t="str">
        <v>오남읍 양지리</v>
      </c>
      <c r="C1918" s="66" t="str">
        <v>공장창고</v>
      </c>
      <c r="D1918" s="66" t="str">
        <v>2025-09</v>
      </c>
      <c r="E1918" s="66" t="str">
        <v>비교 반영</v>
      </c>
      <c r="F1918" s="66" t="str">
        <v>그 외 비교 반영월</v>
      </c>
      <c r="G1918" s="68">
        <v>0</v>
      </c>
      <c r="H1918" s="79">
        <v>0</v>
      </c>
    </row>
    <row r="1919">
      <c r="A1919" s="68">
        <v>12</v>
      </c>
      <c r="B1919" s="66" t="str">
        <v>오남읍 양지리</v>
      </c>
      <c r="C1919" s="66" t="str">
        <v>공장창고</v>
      </c>
      <c r="D1919" s="66" t="str">
        <v>2025-10</v>
      </c>
      <c r="E1919" s="66" t="str">
        <v>비교 반영</v>
      </c>
      <c r="F1919" s="66" t="str">
        <v>그 외 비교 반영월</v>
      </c>
      <c r="G1919" s="68">
        <v>0</v>
      </c>
      <c r="H1919" s="79">
        <v>0</v>
      </c>
    </row>
    <row r="1920">
      <c r="A1920" s="68">
        <v>12</v>
      </c>
      <c r="B1920" s="66" t="str">
        <v>오남읍 양지리</v>
      </c>
      <c r="C1920" s="66" t="str">
        <v>공장창고</v>
      </c>
      <c r="D1920" s="66" t="str">
        <v>2025-11</v>
      </c>
      <c r="E1920" s="66" t="str">
        <v>비교 반영</v>
      </c>
      <c r="F1920" s="66" t="str">
        <v>그 외 비교 반영월</v>
      </c>
      <c r="G1920" s="68">
        <v>1</v>
      </c>
      <c r="H1920" s="79">
        <v>0.01818181818181818</v>
      </c>
    </row>
    <row r="1921">
      <c r="A1921" s="68">
        <v>12</v>
      </c>
      <c r="B1921" s="66" t="str">
        <v>오남읍 양지리</v>
      </c>
      <c r="C1921" s="66" t="str">
        <v>공장창고</v>
      </c>
      <c r="D1921" s="66" t="str">
        <v>2025-12</v>
      </c>
      <c r="E1921" s="66" t="str">
        <v>비교 반영</v>
      </c>
      <c r="F1921" s="66" t="str">
        <v>그 외 비교 반영월</v>
      </c>
      <c r="G1921" s="68">
        <v>0</v>
      </c>
      <c r="H1921" s="79">
        <v>0</v>
      </c>
    </row>
    <row r="1922">
      <c r="A1922" s="68">
        <v>12</v>
      </c>
      <c r="B1922" s="66" t="str">
        <v>오남읍 양지리</v>
      </c>
      <c r="C1922" s="66" t="str">
        <v>공장창고</v>
      </c>
      <c r="D1922" s="66" t="str">
        <v>2026-01</v>
      </c>
      <c r="E1922" s="66" t="str">
        <v>비교 반영</v>
      </c>
      <c r="F1922" s="66" t="str">
        <v>직전 비교기간</v>
      </c>
      <c r="G1922" s="68">
        <v>0</v>
      </c>
      <c r="H1922" s="79">
        <v>0</v>
      </c>
    </row>
    <row r="1923">
      <c r="A1923" s="68">
        <v>12</v>
      </c>
      <c r="B1923" s="66" t="str">
        <v>오남읍 양지리</v>
      </c>
      <c r="C1923" s="66" t="str">
        <v>공장창고</v>
      </c>
      <c r="D1923" s="66" t="str">
        <v>2026-02</v>
      </c>
      <c r="E1923" s="66" t="str">
        <v>비교 반영</v>
      </c>
      <c r="F1923" s="66" t="str">
        <v>직전 비교기간</v>
      </c>
      <c r="G1923" s="68">
        <v>0</v>
      </c>
      <c r="H1923" s="79">
        <v>0</v>
      </c>
    </row>
    <row r="1924">
      <c r="A1924" s="68">
        <v>12</v>
      </c>
      <c r="B1924" s="66" t="str">
        <v>오남읍 양지리</v>
      </c>
      <c r="C1924" s="66" t="str">
        <v>공장창고</v>
      </c>
      <c r="D1924" s="66" t="str">
        <v>2026-03</v>
      </c>
      <c r="E1924" s="66" t="str">
        <v>비교 반영</v>
      </c>
      <c r="F1924" s="66" t="str">
        <v>직전 비교기간</v>
      </c>
      <c r="G1924" s="68">
        <v>0</v>
      </c>
      <c r="H1924" s="79">
        <v>0</v>
      </c>
    </row>
    <row r="1925">
      <c r="A1925" s="68">
        <v>12</v>
      </c>
      <c r="B1925" s="66" t="str">
        <v>오남읍 양지리</v>
      </c>
      <c r="C1925" s="66" t="str">
        <v>공장창고</v>
      </c>
      <c r="D1925" s="66" t="str">
        <v>2026-04</v>
      </c>
      <c r="E1925" s="66" t="str">
        <v>비교 반영</v>
      </c>
      <c r="F1925" s="66" t="str">
        <v>최근 비교기간</v>
      </c>
      <c r="G1925" s="68">
        <v>0</v>
      </c>
      <c r="H1925" s="79">
        <v>0</v>
      </c>
    </row>
    <row r="1926">
      <c r="A1926" s="68">
        <v>12</v>
      </c>
      <c r="B1926" s="66" t="str">
        <v>오남읍 양지리</v>
      </c>
      <c r="C1926" s="66" t="str">
        <v>공장창고</v>
      </c>
      <c r="D1926" s="66" t="str">
        <v>2026-05</v>
      </c>
      <c r="E1926" s="66" t="str">
        <v>비교 반영</v>
      </c>
      <c r="F1926" s="66" t="str">
        <v>최근 비교기간</v>
      </c>
      <c r="G1926" s="68">
        <v>0</v>
      </c>
      <c r="H1926" s="79">
        <v>0</v>
      </c>
    </row>
    <row r="1927">
      <c r="A1927" s="68">
        <v>12</v>
      </c>
      <c r="B1927" s="66" t="str">
        <v>오남읍 양지리</v>
      </c>
      <c r="C1927" s="66" t="str">
        <v>공장창고</v>
      </c>
      <c r="D1927" s="66" t="str">
        <v>2026-06</v>
      </c>
      <c r="E1927" s="66" t="str">
        <v>비교 반영</v>
      </c>
      <c r="F1927" s="66" t="str">
        <v>최근 비교기간</v>
      </c>
      <c r="G1927" s="68">
        <v>0</v>
      </c>
      <c r="H1927" s="79">
        <v>0</v>
      </c>
    </row>
    <row r="1928">
      <c r="A1928" s="72">
        <v>12</v>
      </c>
      <c r="B1928" s="72" t="str">
        <v>오남읍 양지리</v>
      </c>
      <c r="C1928" s="72" t="str">
        <v>공장창고</v>
      </c>
      <c r="D1928" s="72" t="str">
        <v>2026-07</v>
      </c>
      <c r="E1928" s="72" t="str">
        <v>집계 중</v>
      </c>
      <c r="F1928" s="72" t="str">
        <v>집계 중 월</v>
      </c>
      <c r="G1928" s="74">
        <v>0</v>
      </c>
      <c r="H1928" s="85">
        <v>0</v>
      </c>
    </row>
    <row r="1929">
      <c r="A1929" s="68">
        <v>13</v>
      </c>
      <c r="B1929" s="66" t="str">
        <v>와부읍 도곡리</v>
      </c>
      <c r="C1929" s="66" t="str">
        <v>아파트 전월세</v>
      </c>
      <c r="D1929" s="66" t="str">
        <v>2025-08</v>
      </c>
      <c r="E1929" s="66" t="str">
        <v>비교 반영</v>
      </c>
      <c r="F1929" s="66" t="str">
        <v>그 외 비교 반영월</v>
      </c>
      <c r="G1929" s="68">
        <v>31</v>
      </c>
      <c r="H1929" s="79">
        <v>0.47692307692307695</v>
      </c>
    </row>
    <row r="1930">
      <c r="A1930" s="68">
        <v>13</v>
      </c>
      <c r="B1930" s="66" t="str">
        <v>와부읍 도곡리</v>
      </c>
      <c r="C1930" s="66" t="str">
        <v>아파트 전월세</v>
      </c>
      <c r="D1930" s="66" t="str">
        <v>2025-09</v>
      </c>
      <c r="E1930" s="66" t="str">
        <v>비교 반영</v>
      </c>
      <c r="F1930" s="66" t="str">
        <v>그 외 비교 반영월</v>
      </c>
      <c r="G1930" s="68">
        <v>37</v>
      </c>
      <c r="H1930" s="79">
        <v>0.4805194805194805</v>
      </c>
    </row>
    <row r="1931">
      <c r="A1931" s="68">
        <v>13</v>
      </c>
      <c r="B1931" s="66" t="str">
        <v>와부읍 도곡리</v>
      </c>
      <c r="C1931" s="66" t="str">
        <v>아파트 전월세</v>
      </c>
      <c r="D1931" s="66" t="str">
        <v>2025-10</v>
      </c>
      <c r="E1931" s="66" t="str">
        <v>비교 반영</v>
      </c>
      <c r="F1931" s="66" t="str">
        <v>그 외 비교 반영월</v>
      </c>
      <c r="G1931" s="68">
        <v>40</v>
      </c>
      <c r="H1931" s="79">
        <v>0.43478260869565216</v>
      </c>
    </row>
    <row r="1932">
      <c r="A1932" s="68">
        <v>13</v>
      </c>
      <c r="B1932" s="66" t="str">
        <v>와부읍 도곡리</v>
      </c>
      <c r="C1932" s="66" t="str">
        <v>아파트 전월세</v>
      </c>
      <c r="D1932" s="66" t="str">
        <v>2025-11</v>
      </c>
      <c r="E1932" s="66" t="str">
        <v>비교 반영</v>
      </c>
      <c r="F1932" s="66" t="str">
        <v>그 외 비교 반영월</v>
      </c>
      <c r="G1932" s="68">
        <v>29</v>
      </c>
      <c r="H1932" s="79">
        <v>0.4027777777777778</v>
      </c>
    </row>
    <row r="1933">
      <c r="A1933" s="68">
        <v>13</v>
      </c>
      <c r="B1933" s="66" t="str">
        <v>와부읍 도곡리</v>
      </c>
      <c r="C1933" s="66" t="str">
        <v>아파트 전월세</v>
      </c>
      <c r="D1933" s="66" t="str">
        <v>2025-12</v>
      </c>
      <c r="E1933" s="66" t="str">
        <v>비교 반영</v>
      </c>
      <c r="F1933" s="66" t="str">
        <v>그 외 비교 반영월</v>
      </c>
      <c r="G1933" s="68">
        <v>24</v>
      </c>
      <c r="H1933" s="79">
        <v>0.4528301886792453</v>
      </c>
    </row>
    <row r="1934">
      <c r="A1934" s="68">
        <v>13</v>
      </c>
      <c r="B1934" s="66" t="str">
        <v>와부읍 도곡리</v>
      </c>
      <c r="C1934" s="66" t="str">
        <v>아파트 전월세</v>
      </c>
      <c r="D1934" s="66" t="str">
        <v>2026-01</v>
      </c>
      <c r="E1934" s="66" t="str">
        <v>비교 반영</v>
      </c>
      <c r="F1934" s="66" t="str">
        <v>직전 비교기간</v>
      </c>
      <c r="G1934" s="68">
        <v>25</v>
      </c>
      <c r="H1934" s="79">
        <v>0.2976190476190476</v>
      </c>
    </row>
    <row r="1935">
      <c r="A1935" s="68">
        <v>13</v>
      </c>
      <c r="B1935" s="66" t="str">
        <v>와부읍 도곡리</v>
      </c>
      <c r="C1935" s="66" t="str">
        <v>아파트 전월세</v>
      </c>
      <c r="D1935" s="66" t="str">
        <v>2026-02</v>
      </c>
      <c r="E1935" s="66" t="str">
        <v>비교 반영</v>
      </c>
      <c r="F1935" s="66" t="str">
        <v>직전 비교기간</v>
      </c>
      <c r="G1935" s="68">
        <v>33</v>
      </c>
      <c r="H1935" s="79">
        <v>0.375</v>
      </c>
    </row>
    <row r="1936">
      <c r="A1936" s="68">
        <v>13</v>
      </c>
      <c r="B1936" s="66" t="str">
        <v>와부읍 도곡리</v>
      </c>
      <c r="C1936" s="66" t="str">
        <v>아파트 전월세</v>
      </c>
      <c r="D1936" s="66" t="str">
        <v>2026-03</v>
      </c>
      <c r="E1936" s="66" t="str">
        <v>비교 반영</v>
      </c>
      <c r="F1936" s="66" t="str">
        <v>직전 비교기간</v>
      </c>
      <c r="G1936" s="68">
        <v>33</v>
      </c>
      <c r="H1936" s="79">
        <v>0.3235294117647059</v>
      </c>
    </row>
    <row r="1937">
      <c r="A1937" s="68">
        <v>13</v>
      </c>
      <c r="B1937" s="66" t="str">
        <v>와부읍 도곡리</v>
      </c>
      <c r="C1937" s="66" t="str">
        <v>아파트 전월세</v>
      </c>
      <c r="D1937" s="66" t="str">
        <v>2026-04</v>
      </c>
      <c r="E1937" s="66" t="str">
        <v>비교 반영</v>
      </c>
      <c r="F1937" s="66" t="str">
        <v>최근 비교기간</v>
      </c>
      <c r="G1937" s="68">
        <v>26</v>
      </c>
      <c r="H1937" s="79">
        <v>0.36619718309859156</v>
      </c>
    </row>
    <row r="1938">
      <c r="A1938" s="68">
        <v>13</v>
      </c>
      <c r="B1938" s="66" t="str">
        <v>와부읍 도곡리</v>
      </c>
      <c r="C1938" s="66" t="str">
        <v>아파트 전월세</v>
      </c>
      <c r="D1938" s="66" t="str">
        <v>2026-05</v>
      </c>
      <c r="E1938" s="66" t="str">
        <v>비교 반영</v>
      </c>
      <c r="F1938" s="66" t="str">
        <v>최근 비교기간</v>
      </c>
      <c r="G1938" s="68">
        <v>40</v>
      </c>
      <c r="H1938" s="79">
        <v>0.4819277108433735</v>
      </c>
    </row>
    <row r="1939">
      <c r="A1939" s="68">
        <v>13</v>
      </c>
      <c r="B1939" s="66" t="str">
        <v>와부읍 도곡리</v>
      </c>
      <c r="C1939" s="66" t="str">
        <v>아파트 전월세</v>
      </c>
      <c r="D1939" s="66" t="str">
        <v>2026-06</v>
      </c>
      <c r="E1939" s="66" t="str">
        <v>비교 반영</v>
      </c>
      <c r="F1939" s="66" t="str">
        <v>최근 비교기간</v>
      </c>
      <c r="G1939" s="68">
        <v>44</v>
      </c>
      <c r="H1939" s="79">
        <v>0.411214953271028</v>
      </c>
    </row>
    <row r="1940">
      <c r="A1940" s="72">
        <v>13</v>
      </c>
      <c r="B1940" s="72" t="str">
        <v>와부읍 도곡리</v>
      </c>
      <c r="C1940" s="72" t="str">
        <v>아파트 전월세</v>
      </c>
      <c r="D1940" s="72" t="str">
        <v>2026-07</v>
      </c>
      <c r="E1940" s="72" t="str">
        <v>집계 중</v>
      </c>
      <c r="F1940" s="72" t="str">
        <v>집계 중 월</v>
      </c>
      <c r="G1940" s="74">
        <v>39</v>
      </c>
      <c r="H1940" s="85">
        <v>0.43333333333333335</v>
      </c>
    </row>
    <row r="1941">
      <c r="A1941" s="68">
        <v>13</v>
      </c>
      <c r="B1941" s="66" t="str">
        <v>와부읍 도곡리</v>
      </c>
      <c r="C1941" s="66" t="str">
        <v>아파트 매매</v>
      </c>
      <c r="D1941" s="66" t="str">
        <v>2025-08</v>
      </c>
      <c r="E1941" s="66" t="str">
        <v>비교 반영</v>
      </c>
      <c r="F1941" s="66" t="str">
        <v>그 외 비교 반영월</v>
      </c>
      <c r="G1941" s="68">
        <v>16</v>
      </c>
      <c r="H1941" s="79">
        <v>0.24615384615384617</v>
      </c>
    </row>
    <row r="1942">
      <c r="A1942" s="68">
        <v>13</v>
      </c>
      <c r="B1942" s="66" t="str">
        <v>와부읍 도곡리</v>
      </c>
      <c r="C1942" s="66" t="str">
        <v>아파트 매매</v>
      </c>
      <c r="D1942" s="66" t="str">
        <v>2025-09</v>
      </c>
      <c r="E1942" s="66" t="str">
        <v>비교 반영</v>
      </c>
      <c r="F1942" s="66" t="str">
        <v>그 외 비교 반영월</v>
      </c>
      <c r="G1942" s="68">
        <v>17</v>
      </c>
      <c r="H1942" s="79">
        <v>0.22077922077922077</v>
      </c>
    </row>
    <row r="1943">
      <c r="A1943" s="68">
        <v>13</v>
      </c>
      <c r="B1943" s="66" t="str">
        <v>와부읍 도곡리</v>
      </c>
      <c r="C1943" s="66" t="str">
        <v>아파트 매매</v>
      </c>
      <c r="D1943" s="66" t="str">
        <v>2025-10</v>
      </c>
      <c r="E1943" s="66" t="str">
        <v>비교 반영</v>
      </c>
      <c r="F1943" s="66" t="str">
        <v>그 외 비교 반영월</v>
      </c>
      <c r="G1943" s="68">
        <v>37</v>
      </c>
      <c r="H1943" s="79">
        <v>0.40217391304347827</v>
      </c>
    </row>
    <row r="1944">
      <c r="A1944" s="68">
        <v>13</v>
      </c>
      <c r="B1944" s="66" t="str">
        <v>와부읍 도곡리</v>
      </c>
      <c r="C1944" s="66" t="str">
        <v>아파트 매매</v>
      </c>
      <c r="D1944" s="66" t="str">
        <v>2025-11</v>
      </c>
      <c r="E1944" s="66" t="str">
        <v>비교 반영</v>
      </c>
      <c r="F1944" s="66" t="str">
        <v>그 외 비교 반영월</v>
      </c>
      <c r="G1944" s="68">
        <v>25</v>
      </c>
      <c r="H1944" s="79">
        <v>0.3472222222222222</v>
      </c>
    </row>
    <row r="1945">
      <c r="A1945" s="68">
        <v>13</v>
      </c>
      <c r="B1945" s="66" t="str">
        <v>와부읍 도곡리</v>
      </c>
      <c r="C1945" s="66" t="str">
        <v>아파트 매매</v>
      </c>
      <c r="D1945" s="66" t="str">
        <v>2025-12</v>
      </c>
      <c r="E1945" s="66" t="str">
        <v>비교 반영</v>
      </c>
      <c r="F1945" s="66" t="str">
        <v>그 외 비교 반영월</v>
      </c>
      <c r="G1945" s="68">
        <v>14</v>
      </c>
      <c r="H1945" s="79">
        <v>0.2641509433962264</v>
      </c>
    </row>
    <row r="1946">
      <c r="A1946" s="68">
        <v>13</v>
      </c>
      <c r="B1946" s="66" t="str">
        <v>와부읍 도곡리</v>
      </c>
      <c r="C1946" s="66" t="str">
        <v>아파트 매매</v>
      </c>
      <c r="D1946" s="66" t="str">
        <v>2026-01</v>
      </c>
      <c r="E1946" s="66" t="str">
        <v>비교 반영</v>
      </c>
      <c r="F1946" s="66" t="str">
        <v>직전 비교기간</v>
      </c>
      <c r="G1946" s="68">
        <v>40</v>
      </c>
      <c r="H1946" s="79">
        <v>0.47619047619047616</v>
      </c>
    </row>
    <row r="1947">
      <c r="A1947" s="68">
        <v>13</v>
      </c>
      <c r="B1947" s="66" t="str">
        <v>와부읍 도곡리</v>
      </c>
      <c r="C1947" s="66" t="str">
        <v>아파트 매매</v>
      </c>
      <c r="D1947" s="66" t="str">
        <v>2026-02</v>
      </c>
      <c r="E1947" s="66" t="str">
        <v>비교 반영</v>
      </c>
      <c r="F1947" s="66" t="str">
        <v>직전 비교기간</v>
      </c>
      <c r="G1947" s="68">
        <v>25</v>
      </c>
      <c r="H1947" s="79">
        <v>0.2840909090909091</v>
      </c>
    </row>
    <row r="1948">
      <c r="A1948" s="68">
        <v>13</v>
      </c>
      <c r="B1948" s="66" t="str">
        <v>와부읍 도곡리</v>
      </c>
      <c r="C1948" s="66" t="str">
        <v>아파트 매매</v>
      </c>
      <c r="D1948" s="66" t="str">
        <v>2026-03</v>
      </c>
      <c r="E1948" s="66" t="str">
        <v>비교 반영</v>
      </c>
      <c r="F1948" s="66" t="str">
        <v>직전 비교기간</v>
      </c>
      <c r="G1948" s="68">
        <v>36</v>
      </c>
      <c r="H1948" s="79">
        <v>0.35294117647058826</v>
      </c>
    </row>
    <row r="1949">
      <c r="A1949" s="68">
        <v>13</v>
      </c>
      <c r="B1949" s="66" t="str">
        <v>와부읍 도곡리</v>
      </c>
      <c r="C1949" s="66" t="str">
        <v>아파트 매매</v>
      </c>
      <c r="D1949" s="66" t="str">
        <v>2026-04</v>
      </c>
      <c r="E1949" s="66" t="str">
        <v>비교 반영</v>
      </c>
      <c r="F1949" s="66" t="str">
        <v>최근 비교기간</v>
      </c>
      <c r="G1949" s="68">
        <v>20</v>
      </c>
      <c r="H1949" s="79">
        <v>0.28169014084507044</v>
      </c>
    </row>
    <row r="1950">
      <c r="A1950" s="68">
        <v>13</v>
      </c>
      <c r="B1950" s="66" t="str">
        <v>와부읍 도곡리</v>
      </c>
      <c r="C1950" s="66" t="str">
        <v>아파트 매매</v>
      </c>
      <c r="D1950" s="66" t="str">
        <v>2026-05</v>
      </c>
      <c r="E1950" s="66" t="str">
        <v>비교 반영</v>
      </c>
      <c r="F1950" s="66" t="str">
        <v>최근 비교기간</v>
      </c>
      <c r="G1950" s="68">
        <v>33</v>
      </c>
      <c r="H1950" s="79">
        <v>0.39759036144578314</v>
      </c>
    </row>
    <row r="1951">
      <c r="A1951" s="68">
        <v>13</v>
      </c>
      <c r="B1951" s="66" t="str">
        <v>와부읍 도곡리</v>
      </c>
      <c r="C1951" s="66" t="str">
        <v>아파트 매매</v>
      </c>
      <c r="D1951" s="66" t="str">
        <v>2026-06</v>
      </c>
      <c r="E1951" s="66" t="str">
        <v>비교 반영</v>
      </c>
      <c r="F1951" s="66" t="str">
        <v>최근 비교기간</v>
      </c>
      <c r="G1951" s="68">
        <v>50</v>
      </c>
      <c r="H1951" s="79">
        <v>0.4672897196261682</v>
      </c>
    </row>
    <row r="1952">
      <c r="A1952" s="72">
        <v>13</v>
      </c>
      <c r="B1952" s="72" t="str">
        <v>와부읍 도곡리</v>
      </c>
      <c r="C1952" s="72" t="str">
        <v>아파트 매매</v>
      </c>
      <c r="D1952" s="72" t="str">
        <v>2026-07</v>
      </c>
      <c r="E1952" s="72" t="str">
        <v>집계 중</v>
      </c>
      <c r="F1952" s="72" t="str">
        <v>집계 중 월</v>
      </c>
      <c r="G1952" s="74">
        <v>41</v>
      </c>
      <c r="H1952" s="85">
        <v>0.45555555555555555</v>
      </c>
    </row>
    <row r="1953">
      <c r="A1953" s="68">
        <v>13</v>
      </c>
      <c r="B1953" s="66" t="str">
        <v>와부읍 도곡리</v>
      </c>
      <c r="C1953" s="66" t="str">
        <v>토지</v>
      </c>
      <c r="D1953" s="66" t="str">
        <v>2025-08</v>
      </c>
      <c r="E1953" s="66" t="str">
        <v>비교 반영</v>
      </c>
      <c r="F1953" s="66" t="str">
        <v>그 외 비교 반영월</v>
      </c>
      <c r="G1953" s="68">
        <v>4</v>
      </c>
      <c r="H1953" s="79">
        <v>0.06153846153846154</v>
      </c>
    </row>
    <row r="1954">
      <c r="A1954" s="68">
        <v>13</v>
      </c>
      <c r="B1954" s="66" t="str">
        <v>와부읍 도곡리</v>
      </c>
      <c r="C1954" s="66" t="str">
        <v>토지</v>
      </c>
      <c r="D1954" s="66" t="str">
        <v>2025-09</v>
      </c>
      <c r="E1954" s="66" t="str">
        <v>비교 반영</v>
      </c>
      <c r="F1954" s="66" t="str">
        <v>그 외 비교 반영월</v>
      </c>
      <c r="G1954" s="68">
        <v>5</v>
      </c>
      <c r="H1954" s="79">
        <v>0.06493506493506493</v>
      </c>
    </row>
    <row r="1955">
      <c r="A1955" s="68">
        <v>13</v>
      </c>
      <c r="B1955" s="66" t="str">
        <v>와부읍 도곡리</v>
      </c>
      <c r="C1955" s="66" t="str">
        <v>토지</v>
      </c>
      <c r="D1955" s="66" t="str">
        <v>2025-10</v>
      </c>
      <c r="E1955" s="66" t="str">
        <v>비교 반영</v>
      </c>
      <c r="F1955" s="66" t="str">
        <v>그 외 비교 반영월</v>
      </c>
      <c r="G1955" s="68">
        <v>5</v>
      </c>
      <c r="H1955" s="79">
        <v>0.05434782608695652</v>
      </c>
    </row>
    <row r="1956">
      <c r="A1956" s="68">
        <v>13</v>
      </c>
      <c r="B1956" s="66" t="str">
        <v>와부읍 도곡리</v>
      </c>
      <c r="C1956" s="66" t="str">
        <v>토지</v>
      </c>
      <c r="D1956" s="66" t="str">
        <v>2025-11</v>
      </c>
      <c r="E1956" s="66" t="str">
        <v>비교 반영</v>
      </c>
      <c r="F1956" s="66" t="str">
        <v>그 외 비교 반영월</v>
      </c>
      <c r="G1956" s="68">
        <v>4</v>
      </c>
      <c r="H1956" s="79">
        <v>0.05555555555555555</v>
      </c>
    </row>
    <row r="1957">
      <c r="A1957" s="68">
        <v>13</v>
      </c>
      <c r="B1957" s="66" t="str">
        <v>와부읍 도곡리</v>
      </c>
      <c r="C1957" s="66" t="str">
        <v>토지</v>
      </c>
      <c r="D1957" s="66" t="str">
        <v>2025-12</v>
      </c>
      <c r="E1957" s="66" t="str">
        <v>비교 반영</v>
      </c>
      <c r="F1957" s="66" t="str">
        <v>그 외 비교 반영월</v>
      </c>
      <c r="G1957" s="68">
        <v>3</v>
      </c>
      <c r="H1957" s="79">
        <v>0.05660377358490566</v>
      </c>
    </row>
    <row r="1958">
      <c r="A1958" s="68">
        <v>13</v>
      </c>
      <c r="B1958" s="66" t="str">
        <v>와부읍 도곡리</v>
      </c>
      <c r="C1958" s="66" t="str">
        <v>토지</v>
      </c>
      <c r="D1958" s="66" t="str">
        <v>2026-01</v>
      </c>
      <c r="E1958" s="66" t="str">
        <v>비교 반영</v>
      </c>
      <c r="F1958" s="66" t="str">
        <v>직전 비교기간</v>
      </c>
      <c r="G1958" s="68">
        <v>2</v>
      </c>
      <c r="H1958" s="79">
        <v>0.023809523809523808</v>
      </c>
    </row>
    <row r="1959">
      <c r="A1959" s="68">
        <v>13</v>
      </c>
      <c r="B1959" s="66" t="str">
        <v>와부읍 도곡리</v>
      </c>
      <c r="C1959" s="66" t="str">
        <v>토지</v>
      </c>
      <c r="D1959" s="66" t="str">
        <v>2026-02</v>
      </c>
      <c r="E1959" s="66" t="str">
        <v>비교 반영</v>
      </c>
      <c r="F1959" s="66" t="str">
        <v>직전 비교기간</v>
      </c>
      <c r="G1959" s="68">
        <v>22</v>
      </c>
      <c r="H1959" s="79">
        <v>0.25</v>
      </c>
    </row>
    <row r="1960">
      <c r="A1960" s="68">
        <v>13</v>
      </c>
      <c r="B1960" s="66" t="str">
        <v>와부읍 도곡리</v>
      </c>
      <c r="C1960" s="66" t="str">
        <v>토지</v>
      </c>
      <c r="D1960" s="66" t="str">
        <v>2026-03</v>
      </c>
      <c r="E1960" s="66" t="str">
        <v>비교 반영</v>
      </c>
      <c r="F1960" s="66" t="str">
        <v>직전 비교기간</v>
      </c>
      <c r="G1960" s="68">
        <v>14</v>
      </c>
      <c r="H1960" s="79">
        <v>0.13725490196078433</v>
      </c>
    </row>
    <row r="1961">
      <c r="A1961" s="68">
        <v>13</v>
      </c>
      <c r="B1961" s="66" t="str">
        <v>와부읍 도곡리</v>
      </c>
      <c r="C1961" s="66" t="str">
        <v>토지</v>
      </c>
      <c r="D1961" s="66" t="str">
        <v>2026-04</v>
      </c>
      <c r="E1961" s="66" t="str">
        <v>비교 반영</v>
      </c>
      <c r="F1961" s="66" t="str">
        <v>최근 비교기간</v>
      </c>
      <c r="G1961" s="68">
        <v>11</v>
      </c>
      <c r="H1961" s="79">
        <v>0.15492957746478872</v>
      </c>
    </row>
    <row r="1962">
      <c r="A1962" s="68">
        <v>13</v>
      </c>
      <c r="B1962" s="66" t="str">
        <v>와부읍 도곡리</v>
      </c>
      <c r="C1962" s="66" t="str">
        <v>토지</v>
      </c>
      <c r="D1962" s="66" t="str">
        <v>2026-05</v>
      </c>
      <c r="E1962" s="66" t="str">
        <v>비교 반영</v>
      </c>
      <c r="F1962" s="66" t="str">
        <v>최근 비교기간</v>
      </c>
      <c r="G1962" s="68">
        <v>2</v>
      </c>
      <c r="H1962" s="79">
        <v>0.024096385542168676</v>
      </c>
    </row>
    <row r="1963">
      <c r="A1963" s="68">
        <v>13</v>
      </c>
      <c r="B1963" s="66" t="str">
        <v>와부읍 도곡리</v>
      </c>
      <c r="C1963" s="66" t="str">
        <v>토지</v>
      </c>
      <c r="D1963" s="66" t="str">
        <v>2026-06</v>
      </c>
      <c r="E1963" s="66" t="str">
        <v>비교 반영</v>
      </c>
      <c r="F1963" s="66" t="str">
        <v>최근 비교기간</v>
      </c>
      <c r="G1963" s="68">
        <v>2</v>
      </c>
      <c r="H1963" s="79">
        <v>0.018691588785046728</v>
      </c>
    </row>
    <row r="1964">
      <c r="A1964" s="72">
        <v>13</v>
      </c>
      <c r="B1964" s="72" t="str">
        <v>와부읍 도곡리</v>
      </c>
      <c r="C1964" s="72" t="str">
        <v>토지</v>
      </c>
      <c r="D1964" s="72" t="str">
        <v>2026-07</v>
      </c>
      <c r="E1964" s="72" t="str">
        <v>집계 중</v>
      </c>
      <c r="F1964" s="72" t="str">
        <v>집계 중 월</v>
      </c>
      <c r="G1964" s="74">
        <v>0</v>
      </c>
      <c r="H1964" s="85">
        <v>0</v>
      </c>
    </row>
    <row r="1965">
      <c r="A1965" s="68">
        <v>13</v>
      </c>
      <c r="B1965" s="66" t="str">
        <v>와부읍 도곡리</v>
      </c>
      <c r="C1965" s="66" t="str">
        <v>오피스텔 전월세</v>
      </c>
      <c r="D1965" s="66" t="str">
        <v>2025-08</v>
      </c>
      <c r="E1965" s="66" t="str">
        <v>비교 반영</v>
      </c>
      <c r="F1965" s="66" t="str">
        <v>그 외 비교 반영월</v>
      </c>
      <c r="G1965" s="68">
        <v>0</v>
      </c>
      <c r="H1965" s="79">
        <v>0</v>
      </c>
    </row>
    <row r="1966">
      <c r="A1966" s="68">
        <v>13</v>
      </c>
      <c r="B1966" s="66" t="str">
        <v>와부읍 도곡리</v>
      </c>
      <c r="C1966" s="66" t="str">
        <v>오피스텔 전월세</v>
      </c>
      <c r="D1966" s="66" t="str">
        <v>2025-09</v>
      </c>
      <c r="E1966" s="66" t="str">
        <v>비교 반영</v>
      </c>
      <c r="F1966" s="66" t="str">
        <v>그 외 비교 반영월</v>
      </c>
      <c r="G1966" s="68">
        <v>3</v>
      </c>
      <c r="H1966" s="79">
        <v>0.03896103896103896</v>
      </c>
    </row>
    <row r="1967">
      <c r="A1967" s="68">
        <v>13</v>
      </c>
      <c r="B1967" s="66" t="str">
        <v>와부읍 도곡리</v>
      </c>
      <c r="C1967" s="66" t="str">
        <v>오피스텔 전월세</v>
      </c>
      <c r="D1967" s="66" t="str">
        <v>2025-10</v>
      </c>
      <c r="E1967" s="66" t="str">
        <v>비교 반영</v>
      </c>
      <c r="F1967" s="66" t="str">
        <v>그 외 비교 반영월</v>
      </c>
      <c r="G1967" s="68">
        <v>1</v>
      </c>
      <c r="H1967" s="79">
        <v>0.010869565217391304</v>
      </c>
    </row>
    <row r="1968">
      <c r="A1968" s="68">
        <v>13</v>
      </c>
      <c r="B1968" s="66" t="str">
        <v>와부읍 도곡리</v>
      </c>
      <c r="C1968" s="66" t="str">
        <v>오피스텔 전월세</v>
      </c>
      <c r="D1968" s="66" t="str">
        <v>2025-11</v>
      </c>
      <c r="E1968" s="66" t="str">
        <v>비교 반영</v>
      </c>
      <c r="F1968" s="66" t="str">
        <v>그 외 비교 반영월</v>
      </c>
      <c r="G1968" s="68">
        <v>2</v>
      </c>
      <c r="H1968" s="79">
        <v>0.027777777777777776</v>
      </c>
    </row>
    <row r="1969">
      <c r="A1969" s="68">
        <v>13</v>
      </c>
      <c r="B1969" s="66" t="str">
        <v>와부읍 도곡리</v>
      </c>
      <c r="C1969" s="66" t="str">
        <v>오피스텔 전월세</v>
      </c>
      <c r="D1969" s="66" t="str">
        <v>2025-12</v>
      </c>
      <c r="E1969" s="66" t="str">
        <v>비교 반영</v>
      </c>
      <c r="F1969" s="66" t="str">
        <v>그 외 비교 반영월</v>
      </c>
      <c r="G1969" s="68">
        <v>3</v>
      </c>
      <c r="H1969" s="79">
        <v>0.05660377358490566</v>
      </c>
    </row>
    <row r="1970">
      <c r="A1970" s="68">
        <v>13</v>
      </c>
      <c r="B1970" s="66" t="str">
        <v>와부읍 도곡리</v>
      </c>
      <c r="C1970" s="66" t="str">
        <v>오피스텔 전월세</v>
      </c>
      <c r="D1970" s="66" t="str">
        <v>2026-01</v>
      </c>
      <c r="E1970" s="66" t="str">
        <v>비교 반영</v>
      </c>
      <c r="F1970" s="66" t="str">
        <v>직전 비교기간</v>
      </c>
      <c r="G1970" s="68">
        <v>2</v>
      </c>
      <c r="H1970" s="79">
        <v>0.023809523809523808</v>
      </c>
    </row>
    <row r="1971">
      <c r="A1971" s="68">
        <v>13</v>
      </c>
      <c r="B1971" s="66" t="str">
        <v>와부읍 도곡리</v>
      </c>
      <c r="C1971" s="66" t="str">
        <v>오피스텔 전월세</v>
      </c>
      <c r="D1971" s="66" t="str">
        <v>2026-02</v>
      </c>
      <c r="E1971" s="66" t="str">
        <v>비교 반영</v>
      </c>
      <c r="F1971" s="66" t="str">
        <v>직전 비교기간</v>
      </c>
      <c r="G1971" s="68">
        <v>2</v>
      </c>
      <c r="H1971" s="79">
        <v>0.022727272727272728</v>
      </c>
    </row>
    <row r="1972">
      <c r="A1972" s="68">
        <v>13</v>
      </c>
      <c r="B1972" s="66" t="str">
        <v>와부읍 도곡리</v>
      </c>
      <c r="C1972" s="66" t="str">
        <v>오피스텔 전월세</v>
      </c>
      <c r="D1972" s="66" t="str">
        <v>2026-03</v>
      </c>
      <c r="E1972" s="66" t="str">
        <v>비교 반영</v>
      </c>
      <c r="F1972" s="66" t="str">
        <v>직전 비교기간</v>
      </c>
      <c r="G1972" s="68">
        <v>2</v>
      </c>
      <c r="H1972" s="79">
        <v>0.0196078431372549</v>
      </c>
    </row>
    <row r="1973">
      <c r="A1973" s="68">
        <v>13</v>
      </c>
      <c r="B1973" s="66" t="str">
        <v>와부읍 도곡리</v>
      </c>
      <c r="C1973" s="66" t="str">
        <v>오피스텔 전월세</v>
      </c>
      <c r="D1973" s="66" t="str">
        <v>2026-04</v>
      </c>
      <c r="E1973" s="66" t="str">
        <v>비교 반영</v>
      </c>
      <c r="F1973" s="66" t="str">
        <v>최근 비교기간</v>
      </c>
      <c r="G1973" s="68">
        <v>5</v>
      </c>
      <c r="H1973" s="79">
        <v>0.07042253521126761</v>
      </c>
    </row>
    <row r="1974">
      <c r="A1974" s="68">
        <v>13</v>
      </c>
      <c r="B1974" s="66" t="str">
        <v>와부읍 도곡리</v>
      </c>
      <c r="C1974" s="66" t="str">
        <v>오피스텔 전월세</v>
      </c>
      <c r="D1974" s="66" t="str">
        <v>2026-05</v>
      </c>
      <c r="E1974" s="66" t="str">
        <v>비교 반영</v>
      </c>
      <c r="F1974" s="66" t="str">
        <v>최근 비교기간</v>
      </c>
      <c r="G1974" s="68">
        <v>2</v>
      </c>
      <c r="H1974" s="79">
        <v>0.024096385542168676</v>
      </c>
    </row>
    <row r="1975">
      <c r="A1975" s="68">
        <v>13</v>
      </c>
      <c r="B1975" s="66" t="str">
        <v>와부읍 도곡리</v>
      </c>
      <c r="C1975" s="66" t="str">
        <v>오피스텔 전월세</v>
      </c>
      <c r="D1975" s="66" t="str">
        <v>2026-06</v>
      </c>
      <c r="E1975" s="66" t="str">
        <v>비교 반영</v>
      </c>
      <c r="F1975" s="66" t="str">
        <v>최근 비교기간</v>
      </c>
      <c r="G1975" s="68">
        <v>1</v>
      </c>
      <c r="H1975" s="79">
        <v>0.009345794392523364</v>
      </c>
    </row>
    <row r="1976">
      <c r="A1976" s="72">
        <v>13</v>
      </c>
      <c r="B1976" s="72" t="str">
        <v>와부읍 도곡리</v>
      </c>
      <c r="C1976" s="72" t="str">
        <v>오피스텔 전월세</v>
      </c>
      <c r="D1976" s="72" t="str">
        <v>2026-07</v>
      </c>
      <c r="E1976" s="72" t="str">
        <v>집계 중</v>
      </c>
      <c r="F1976" s="72" t="str">
        <v>집계 중 월</v>
      </c>
      <c r="G1976" s="74">
        <v>3</v>
      </c>
      <c r="H1976" s="85">
        <v>0.03333333333333333</v>
      </c>
    </row>
    <row r="1977">
      <c r="A1977" s="68">
        <v>13</v>
      </c>
      <c r="B1977" s="66" t="str">
        <v>와부읍 도곡리</v>
      </c>
      <c r="C1977" s="66" t="str">
        <v>다세대 매매</v>
      </c>
      <c r="D1977" s="66" t="str">
        <v>2025-08</v>
      </c>
      <c r="E1977" s="66" t="str">
        <v>비교 반영</v>
      </c>
      <c r="F1977" s="66" t="str">
        <v>그 외 비교 반영월</v>
      </c>
      <c r="G1977" s="68">
        <v>1</v>
      </c>
      <c r="H1977" s="79">
        <v>0.015384615384615385</v>
      </c>
    </row>
    <row r="1978">
      <c r="A1978" s="68">
        <v>13</v>
      </c>
      <c r="B1978" s="66" t="str">
        <v>와부읍 도곡리</v>
      </c>
      <c r="C1978" s="66" t="str">
        <v>다세대 매매</v>
      </c>
      <c r="D1978" s="66" t="str">
        <v>2025-09</v>
      </c>
      <c r="E1978" s="66" t="str">
        <v>비교 반영</v>
      </c>
      <c r="F1978" s="66" t="str">
        <v>그 외 비교 반영월</v>
      </c>
      <c r="G1978" s="68">
        <v>0</v>
      </c>
      <c r="H1978" s="79">
        <v>0</v>
      </c>
    </row>
    <row r="1979">
      <c r="A1979" s="68">
        <v>13</v>
      </c>
      <c r="B1979" s="66" t="str">
        <v>와부읍 도곡리</v>
      </c>
      <c r="C1979" s="66" t="str">
        <v>다세대 매매</v>
      </c>
      <c r="D1979" s="66" t="str">
        <v>2025-10</v>
      </c>
      <c r="E1979" s="66" t="str">
        <v>비교 반영</v>
      </c>
      <c r="F1979" s="66" t="str">
        <v>그 외 비교 반영월</v>
      </c>
      <c r="G1979" s="68">
        <v>0</v>
      </c>
      <c r="H1979" s="79">
        <v>0</v>
      </c>
    </row>
    <row r="1980">
      <c r="A1980" s="68">
        <v>13</v>
      </c>
      <c r="B1980" s="66" t="str">
        <v>와부읍 도곡리</v>
      </c>
      <c r="C1980" s="66" t="str">
        <v>다세대 매매</v>
      </c>
      <c r="D1980" s="66" t="str">
        <v>2025-11</v>
      </c>
      <c r="E1980" s="66" t="str">
        <v>비교 반영</v>
      </c>
      <c r="F1980" s="66" t="str">
        <v>그 외 비교 반영월</v>
      </c>
      <c r="G1980" s="68">
        <v>1</v>
      </c>
      <c r="H1980" s="79">
        <v>0.013888888888888888</v>
      </c>
    </row>
    <row r="1981">
      <c r="A1981" s="68">
        <v>13</v>
      </c>
      <c r="B1981" s="66" t="str">
        <v>와부읍 도곡리</v>
      </c>
      <c r="C1981" s="66" t="str">
        <v>다세대 매매</v>
      </c>
      <c r="D1981" s="66" t="str">
        <v>2025-12</v>
      </c>
      <c r="E1981" s="66" t="str">
        <v>비교 반영</v>
      </c>
      <c r="F1981" s="66" t="str">
        <v>그 외 비교 반영월</v>
      </c>
      <c r="G1981" s="68">
        <v>0</v>
      </c>
      <c r="H1981" s="79">
        <v>0</v>
      </c>
    </row>
    <row r="1982">
      <c r="A1982" s="68">
        <v>13</v>
      </c>
      <c r="B1982" s="66" t="str">
        <v>와부읍 도곡리</v>
      </c>
      <c r="C1982" s="66" t="str">
        <v>다세대 매매</v>
      </c>
      <c r="D1982" s="66" t="str">
        <v>2026-01</v>
      </c>
      <c r="E1982" s="66" t="str">
        <v>비교 반영</v>
      </c>
      <c r="F1982" s="66" t="str">
        <v>직전 비교기간</v>
      </c>
      <c r="G1982" s="68">
        <v>0</v>
      </c>
      <c r="H1982" s="79">
        <v>0</v>
      </c>
    </row>
    <row r="1983">
      <c r="A1983" s="68">
        <v>13</v>
      </c>
      <c r="B1983" s="66" t="str">
        <v>와부읍 도곡리</v>
      </c>
      <c r="C1983" s="66" t="str">
        <v>다세대 매매</v>
      </c>
      <c r="D1983" s="66" t="str">
        <v>2026-02</v>
      </c>
      <c r="E1983" s="66" t="str">
        <v>비교 반영</v>
      </c>
      <c r="F1983" s="66" t="str">
        <v>직전 비교기간</v>
      </c>
      <c r="G1983" s="68">
        <v>1</v>
      </c>
      <c r="H1983" s="79">
        <v>0.011363636363636364</v>
      </c>
    </row>
    <row r="1984">
      <c r="A1984" s="68">
        <v>13</v>
      </c>
      <c r="B1984" s="66" t="str">
        <v>와부읍 도곡리</v>
      </c>
      <c r="C1984" s="66" t="str">
        <v>다세대 매매</v>
      </c>
      <c r="D1984" s="66" t="str">
        <v>2026-03</v>
      </c>
      <c r="E1984" s="66" t="str">
        <v>비교 반영</v>
      </c>
      <c r="F1984" s="66" t="str">
        <v>직전 비교기간</v>
      </c>
      <c r="G1984" s="68">
        <v>0</v>
      </c>
      <c r="H1984" s="79">
        <v>0</v>
      </c>
    </row>
    <row r="1985">
      <c r="A1985" s="68">
        <v>13</v>
      </c>
      <c r="B1985" s="66" t="str">
        <v>와부읍 도곡리</v>
      </c>
      <c r="C1985" s="66" t="str">
        <v>다세대 매매</v>
      </c>
      <c r="D1985" s="66" t="str">
        <v>2026-04</v>
      </c>
      <c r="E1985" s="66" t="str">
        <v>비교 반영</v>
      </c>
      <c r="F1985" s="66" t="str">
        <v>최근 비교기간</v>
      </c>
      <c r="G1985" s="68">
        <v>3</v>
      </c>
      <c r="H1985" s="79">
        <v>0.04225352112676056</v>
      </c>
    </row>
    <row r="1986">
      <c r="A1986" s="68">
        <v>13</v>
      </c>
      <c r="B1986" s="66" t="str">
        <v>와부읍 도곡리</v>
      </c>
      <c r="C1986" s="66" t="str">
        <v>다세대 매매</v>
      </c>
      <c r="D1986" s="66" t="str">
        <v>2026-05</v>
      </c>
      <c r="E1986" s="66" t="str">
        <v>비교 반영</v>
      </c>
      <c r="F1986" s="66" t="str">
        <v>최근 비교기간</v>
      </c>
      <c r="G1986" s="68">
        <v>1</v>
      </c>
      <c r="H1986" s="79">
        <v>0.012048192771084338</v>
      </c>
    </row>
    <row r="1987">
      <c r="A1987" s="68">
        <v>13</v>
      </c>
      <c r="B1987" s="66" t="str">
        <v>와부읍 도곡리</v>
      </c>
      <c r="C1987" s="66" t="str">
        <v>다세대 매매</v>
      </c>
      <c r="D1987" s="66" t="str">
        <v>2026-06</v>
      </c>
      <c r="E1987" s="66" t="str">
        <v>비교 반영</v>
      </c>
      <c r="F1987" s="66" t="str">
        <v>최근 비교기간</v>
      </c>
      <c r="G1987" s="68">
        <v>3</v>
      </c>
      <c r="H1987" s="79">
        <v>0.028037383177570093</v>
      </c>
    </row>
    <row r="1988">
      <c r="A1988" s="72">
        <v>13</v>
      </c>
      <c r="B1988" s="72" t="str">
        <v>와부읍 도곡리</v>
      </c>
      <c r="C1988" s="72" t="str">
        <v>다세대 매매</v>
      </c>
      <c r="D1988" s="72" t="str">
        <v>2026-07</v>
      </c>
      <c r="E1988" s="72" t="str">
        <v>집계 중</v>
      </c>
      <c r="F1988" s="72" t="str">
        <v>집계 중 월</v>
      </c>
      <c r="G1988" s="74">
        <v>0</v>
      </c>
      <c r="H1988" s="85">
        <v>0</v>
      </c>
    </row>
    <row r="1989">
      <c r="A1989" s="68">
        <v>13</v>
      </c>
      <c r="B1989" s="66" t="str">
        <v>와부읍 도곡리</v>
      </c>
      <c r="C1989" s="66" t="str">
        <v>다가구 전월세</v>
      </c>
      <c r="D1989" s="66" t="str">
        <v>2025-08</v>
      </c>
      <c r="E1989" s="66" t="str">
        <v>비교 반영</v>
      </c>
      <c r="F1989" s="66" t="str">
        <v>그 외 비교 반영월</v>
      </c>
      <c r="G1989" s="68">
        <v>8</v>
      </c>
      <c r="H1989" s="79">
        <v>0.12307692307692308</v>
      </c>
    </row>
    <row r="1990">
      <c r="A1990" s="68">
        <v>13</v>
      </c>
      <c r="B1990" s="66" t="str">
        <v>와부읍 도곡리</v>
      </c>
      <c r="C1990" s="66" t="str">
        <v>다가구 전월세</v>
      </c>
      <c r="D1990" s="66" t="str">
        <v>2025-09</v>
      </c>
      <c r="E1990" s="66" t="str">
        <v>비교 반영</v>
      </c>
      <c r="F1990" s="66" t="str">
        <v>그 외 비교 반영월</v>
      </c>
      <c r="G1990" s="68">
        <v>4</v>
      </c>
      <c r="H1990" s="79">
        <v>0.05194805194805195</v>
      </c>
    </row>
    <row r="1991">
      <c r="A1991" s="68">
        <v>13</v>
      </c>
      <c r="B1991" s="66" t="str">
        <v>와부읍 도곡리</v>
      </c>
      <c r="C1991" s="66" t="str">
        <v>다가구 전월세</v>
      </c>
      <c r="D1991" s="66" t="str">
        <v>2025-10</v>
      </c>
      <c r="E1991" s="66" t="str">
        <v>비교 반영</v>
      </c>
      <c r="F1991" s="66" t="str">
        <v>그 외 비교 반영월</v>
      </c>
      <c r="G1991" s="68">
        <v>5</v>
      </c>
      <c r="H1991" s="79">
        <v>0.05434782608695652</v>
      </c>
    </row>
    <row r="1992">
      <c r="A1992" s="68">
        <v>13</v>
      </c>
      <c r="B1992" s="66" t="str">
        <v>와부읍 도곡리</v>
      </c>
      <c r="C1992" s="66" t="str">
        <v>다가구 전월세</v>
      </c>
      <c r="D1992" s="66" t="str">
        <v>2025-11</v>
      </c>
      <c r="E1992" s="66" t="str">
        <v>비교 반영</v>
      </c>
      <c r="F1992" s="66" t="str">
        <v>그 외 비교 반영월</v>
      </c>
      <c r="G1992" s="68">
        <v>5</v>
      </c>
      <c r="H1992" s="79">
        <v>0.06944444444444445</v>
      </c>
    </row>
    <row r="1993">
      <c r="A1993" s="68">
        <v>13</v>
      </c>
      <c r="B1993" s="66" t="str">
        <v>와부읍 도곡리</v>
      </c>
      <c r="C1993" s="66" t="str">
        <v>다가구 전월세</v>
      </c>
      <c r="D1993" s="66" t="str">
        <v>2025-12</v>
      </c>
      <c r="E1993" s="66" t="str">
        <v>비교 반영</v>
      </c>
      <c r="F1993" s="66" t="str">
        <v>그 외 비교 반영월</v>
      </c>
      <c r="G1993" s="68">
        <v>6</v>
      </c>
      <c r="H1993" s="79">
        <v>0.11320754716981132</v>
      </c>
    </row>
    <row r="1994">
      <c r="A1994" s="68">
        <v>13</v>
      </c>
      <c r="B1994" s="66" t="str">
        <v>와부읍 도곡리</v>
      </c>
      <c r="C1994" s="66" t="str">
        <v>다가구 전월세</v>
      </c>
      <c r="D1994" s="66" t="str">
        <v>2026-01</v>
      </c>
      <c r="E1994" s="66" t="str">
        <v>비교 반영</v>
      </c>
      <c r="F1994" s="66" t="str">
        <v>직전 비교기간</v>
      </c>
      <c r="G1994" s="68">
        <v>11</v>
      </c>
      <c r="H1994" s="79">
        <v>0.13095238095238096</v>
      </c>
    </row>
    <row r="1995">
      <c r="A1995" s="68">
        <v>13</v>
      </c>
      <c r="B1995" s="66" t="str">
        <v>와부읍 도곡리</v>
      </c>
      <c r="C1995" s="66" t="str">
        <v>다가구 전월세</v>
      </c>
      <c r="D1995" s="66" t="str">
        <v>2026-02</v>
      </c>
      <c r="E1995" s="66" t="str">
        <v>비교 반영</v>
      </c>
      <c r="F1995" s="66" t="str">
        <v>직전 비교기간</v>
      </c>
      <c r="G1995" s="68">
        <v>2</v>
      </c>
      <c r="H1995" s="79">
        <v>0.022727272727272728</v>
      </c>
    </row>
    <row r="1996">
      <c r="A1996" s="68">
        <v>13</v>
      </c>
      <c r="B1996" s="66" t="str">
        <v>와부읍 도곡리</v>
      </c>
      <c r="C1996" s="66" t="str">
        <v>다가구 전월세</v>
      </c>
      <c r="D1996" s="66" t="str">
        <v>2026-03</v>
      </c>
      <c r="E1996" s="66" t="str">
        <v>비교 반영</v>
      </c>
      <c r="F1996" s="66" t="str">
        <v>직전 비교기간</v>
      </c>
      <c r="G1996" s="68">
        <v>12</v>
      </c>
      <c r="H1996" s="79">
        <v>0.11764705882352941</v>
      </c>
    </row>
    <row r="1997">
      <c r="A1997" s="68">
        <v>13</v>
      </c>
      <c r="B1997" s="66" t="str">
        <v>와부읍 도곡리</v>
      </c>
      <c r="C1997" s="66" t="str">
        <v>다가구 전월세</v>
      </c>
      <c r="D1997" s="66" t="str">
        <v>2026-04</v>
      </c>
      <c r="E1997" s="66" t="str">
        <v>비교 반영</v>
      </c>
      <c r="F1997" s="66" t="str">
        <v>최근 비교기간</v>
      </c>
      <c r="G1997" s="68">
        <v>3</v>
      </c>
      <c r="H1997" s="79">
        <v>0.04225352112676056</v>
      </c>
    </row>
    <row r="1998">
      <c r="A1998" s="68">
        <v>13</v>
      </c>
      <c r="B1998" s="66" t="str">
        <v>와부읍 도곡리</v>
      </c>
      <c r="C1998" s="66" t="str">
        <v>다가구 전월세</v>
      </c>
      <c r="D1998" s="66" t="str">
        <v>2026-05</v>
      </c>
      <c r="E1998" s="66" t="str">
        <v>비교 반영</v>
      </c>
      <c r="F1998" s="66" t="str">
        <v>최근 비교기간</v>
      </c>
      <c r="G1998" s="68">
        <v>1</v>
      </c>
      <c r="H1998" s="79">
        <v>0.012048192771084338</v>
      </c>
    </row>
    <row r="1999">
      <c r="A1999" s="68">
        <v>13</v>
      </c>
      <c r="B1999" s="66" t="str">
        <v>와부읍 도곡리</v>
      </c>
      <c r="C1999" s="66" t="str">
        <v>다가구 전월세</v>
      </c>
      <c r="D1999" s="66" t="str">
        <v>2026-06</v>
      </c>
      <c r="E1999" s="66" t="str">
        <v>비교 반영</v>
      </c>
      <c r="F1999" s="66" t="str">
        <v>최근 비교기간</v>
      </c>
      <c r="G1999" s="68">
        <v>2</v>
      </c>
      <c r="H1999" s="79">
        <v>0.018691588785046728</v>
      </c>
    </row>
    <row r="2000">
      <c r="A2000" s="72">
        <v>13</v>
      </c>
      <c r="B2000" s="72" t="str">
        <v>와부읍 도곡리</v>
      </c>
      <c r="C2000" s="72" t="str">
        <v>다가구 전월세</v>
      </c>
      <c r="D2000" s="72" t="str">
        <v>2026-07</v>
      </c>
      <c r="E2000" s="72" t="str">
        <v>집계 중</v>
      </c>
      <c r="F2000" s="72" t="str">
        <v>집계 중 월</v>
      </c>
      <c r="G2000" s="74">
        <v>3</v>
      </c>
      <c r="H2000" s="85">
        <v>0.03333333333333333</v>
      </c>
    </row>
    <row r="2001">
      <c r="A2001" s="68">
        <v>13</v>
      </c>
      <c r="B2001" s="66" t="str">
        <v>와부읍 도곡리</v>
      </c>
      <c r="C2001" s="66" t="str">
        <v>다세대 전월세</v>
      </c>
      <c r="D2001" s="66" t="str">
        <v>2025-08</v>
      </c>
      <c r="E2001" s="66" t="str">
        <v>비교 반영</v>
      </c>
      <c r="F2001" s="66" t="str">
        <v>그 외 비교 반영월</v>
      </c>
      <c r="G2001" s="68">
        <v>1</v>
      </c>
      <c r="H2001" s="79">
        <v>0.015384615384615385</v>
      </c>
    </row>
    <row r="2002">
      <c r="A2002" s="68">
        <v>13</v>
      </c>
      <c r="B2002" s="66" t="str">
        <v>와부읍 도곡리</v>
      </c>
      <c r="C2002" s="66" t="str">
        <v>다세대 전월세</v>
      </c>
      <c r="D2002" s="66" t="str">
        <v>2025-09</v>
      </c>
      <c r="E2002" s="66" t="str">
        <v>비교 반영</v>
      </c>
      <c r="F2002" s="66" t="str">
        <v>그 외 비교 반영월</v>
      </c>
      <c r="G2002" s="68">
        <v>1</v>
      </c>
      <c r="H2002" s="79">
        <v>0.012987012987012988</v>
      </c>
    </row>
    <row r="2003">
      <c r="A2003" s="68">
        <v>13</v>
      </c>
      <c r="B2003" s="66" t="str">
        <v>와부읍 도곡리</v>
      </c>
      <c r="C2003" s="66" t="str">
        <v>다세대 전월세</v>
      </c>
      <c r="D2003" s="66" t="str">
        <v>2025-10</v>
      </c>
      <c r="E2003" s="66" t="str">
        <v>비교 반영</v>
      </c>
      <c r="F2003" s="66" t="str">
        <v>그 외 비교 반영월</v>
      </c>
      <c r="G2003" s="68">
        <v>1</v>
      </c>
      <c r="H2003" s="79">
        <v>0.010869565217391304</v>
      </c>
    </row>
    <row r="2004">
      <c r="A2004" s="68">
        <v>13</v>
      </c>
      <c r="B2004" s="66" t="str">
        <v>와부읍 도곡리</v>
      </c>
      <c r="C2004" s="66" t="str">
        <v>다세대 전월세</v>
      </c>
      <c r="D2004" s="66" t="str">
        <v>2025-11</v>
      </c>
      <c r="E2004" s="66" t="str">
        <v>비교 반영</v>
      </c>
      <c r="F2004" s="66" t="str">
        <v>그 외 비교 반영월</v>
      </c>
      <c r="G2004" s="68">
        <v>0</v>
      </c>
      <c r="H2004" s="79">
        <v>0</v>
      </c>
    </row>
    <row r="2005">
      <c r="A2005" s="68">
        <v>13</v>
      </c>
      <c r="B2005" s="66" t="str">
        <v>와부읍 도곡리</v>
      </c>
      <c r="C2005" s="66" t="str">
        <v>다세대 전월세</v>
      </c>
      <c r="D2005" s="66" t="str">
        <v>2025-12</v>
      </c>
      <c r="E2005" s="66" t="str">
        <v>비교 반영</v>
      </c>
      <c r="F2005" s="66" t="str">
        <v>그 외 비교 반영월</v>
      </c>
      <c r="G2005" s="68">
        <v>3</v>
      </c>
      <c r="H2005" s="79">
        <v>0.05660377358490566</v>
      </c>
    </row>
    <row r="2006">
      <c r="A2006" s="68">
        <v>13</v>
      </c>
      <c r="B2006" s="66" t="str">
        <v>와부읍 도곡리</v>
      </c>
      <c r="C2006" s="66" t="str">
        <v>다세대 전월세</v>
      </c>
      <c r="D2006" s="66" t="str">
        <v>2026-01</v>
      </c>
      <c r="E2006" s="66" t="str">
        <v>비교 반영</v>
      </c>
      <c r="F2006" s="66" t="str">
        <v>직전 비교기간</v>
      </c>
      <c r="G2006" s="68">
        <v>2</v>
      </c>
      <c r="H2006" s="79">
        <v>0.023809523809523808</v>
      </c>
    </row>
    <row r="2007">
      <c r="A2007" s="68">
        <v>13</v>
      </c>
      <c r="B2007" s="66" t="str">
        <v>와부읍 도곡리</v>
      </c>
      <c r="C2007" s="66" t="str">
        <v>다세대 전월세</v>
      </c>
      <c r="D2007" s="66" t="str">
        <v>2026-02</v>
      </c>
      <c r="E2007" s="66" t="str">
        <v>비교 반영</v>
      </c>
      <c r="F2007" s="66" t="str">
        <v>직전 비교기간</v>
      </c>
      <c r="G2007" s="68">
        <v>3</v>
      </c>
      <c r="H2007" s="79">
        <v>0.03409090909090909</v>
      </c>
    </row>
    <row r="2008">
      <c r="A2008" s="68">
        <v>13</v>
      </c>
      <c r="B2008" s="66" t="str">
        <v>와부읍 도곡리</v>
      </c>
      <c r="C2008" s="66" t="str">
        <v>다세대 전월세</v>
      </c>
      <c r="D2008" s="66" t="str">
        <v>2026-03</v>
      </c>
      <c r="E2008" s="66" t="str">
        <v>비교 반영</v>
      </c>
      <c r="F2008" s="66" t="str">
        <v>직전 비교기간</v>
      </c>
      <c r="G2008" s="68">
        <v>2</v>
      </c>
      <c r="H2008" s="79">
        <v>0.0196078431372549</v>
      </c>
    </row>
    <row r="2009">
      <c r="A2009" s="68">
        <v>13</v>
      </c>
      <c r="B2009" s="66" t="str">
        <v>와부읍 도곡리</v>
      </c>
      <c r="C2009" s="66" t="str">
        <v>다세대 전월세</v>
      </c>
      <c r="D2009" s="66" t="str">
        <v>2026-04</v>
      </c>
      <c r="E2009" s="66" t="str">
        <v>비교 반영</v>
      </c>
      <c r="F2009" s="66" t="str">
        <v>최근 비교기간</v>
      </c>
      <c r="G2009" s="68">
        <v>1</v>
      </c>
      <c r="H2009" s="79">
        <v>0.014084507042253521</v>
      </c>
    </row>
    <row r="2010">
      <c r="A2010" s="68">
        <v>13</v>
      </c>
      <c r="B2010" s="66" t="str">
        <v>와부읍 도곡리</v>
      </c>
      <c r="C2010" s="66" t="str">
        <v>다세대 전월세</v>
      </c>
      <c r="D2010" s="66" t="str">
        <v>2026-05</v>
      </c>
      <c r="E2010" s="66" t="str">
        <v>비교 반영</v>
      </c>
      <c r="F2010" s="66" t="str">
        <v>최근 비교기간</v>
      </c>
      <c r="G2010" s="68">
        <v>1</v>
      </c>
      <c r="H2010" s="79">
        <v>0.012048192771084338</v>
      </c>
    </row>
    <row r="2011">
      <c r="A2011" s="68">
        <v>13</v>
      </c>
      <c r="B2011" s="66" t="str">
        <v>와부읍 도곡리</v>
      </c>
      <c r="C2011" s="66" t="str">
        <v>다세대 전월세</v>
      </c>
      <c r="D2011" s="66" t="str">
        <v>2026-06</v>
      </c>
      <c r="E2011" s="66" t="str">
        <v>비교 반영</v>
      </c>
      <c r="F2011" s="66" t="str">
        <v>최근 비교기간</v>
      </c>
      <c r="G2011" s="68">
        <v>4</v>
      </c>
      <c r="H2011" s="79">
        <v>0.037383177570093455</v>
      </c>
    </row>
    <row r="2012">
      <c r="A2012" s="72">
        <v>13</v>
      </c>
      <c r="B2012" s="72" t="str">
        <v>와부읍 도곡리</v>
      </c>
      <c r="C2012" s="72" t="str">
        <v>다세대 전월세</v>
      </c>
      <c r="D2012" s="72" t="str">
        <v>2026-07</v>
      </c>
      <c r="E2012" s="72" t="str">
        <v>집계 중</v>
      </c>
      <c r="F2012" s="72" t="str">
        <v>집계 중 월</v>
      </c>
      <c r="G2012" s="74">
        <v>1</v>
      </c>
      <c r="H2012" s="85">
        <v>0.011111111111111112</v>
      </c>
    </row>
    <row r="2013">
      <c r="A2013" s="68">
        <v>13</v>
      </c>
      <c r="B2013" s="66" t="str">
        <v>와부읍 도곡리</v>
      </c>
      <c r="C2013" s="66" t="str">
        <v>분양권</v>
      </c>
      <c r="D2013" s="66" t="str">
        <v>2025-08</v>
      </c>
      <c r="E2013" s="66" t="str">
        <v>비교 반영</v>
      </c>
      <c r="F2013" s="66" t="str">
        <v>그 외 비교 반영월</v>
      </c>
      <c r="G2013" s="68">
        <v>4</v>
      </c>
      <c r="H2013" s="79">
        <v>0.06153846153846154</v>
      </c>
    </row>
    <row r="2014">
      <c r="A2014" s="68">
        <v>13</v>
      </c>
      <c r="B2014" s="66" t="str">
        <v>와부읍 도곡리</v>
      </c>
      <c r="C2014" s="66" t="str">
        <v>분양권</v>
      </c>
      <c r="D2014" s="66" t="str">
        <v>2025-09</v>
      </c>
      <c r="E2014" s="66" t="str">
        <v>비교 반영</v>
      </c>
      <c r="F2014" s="66" t="str">
        <v>그 외 비교 반영월</v>
      </c>
      <c r="G2014" s="68">
        <v>4</v>
      </c>
      <c r="H2014" s="79">
        <v>0.05194805194805195</v>
      </c>
    </row>
    <row r="2015">
      <c r="A2015" s="68">
        <v>13</v>
      </c>
      <c r="B2015" s="66" t="str">
        <v>와부읍 도곡리</v>
      </c>
      <c r="C2015" s="66" t="str">
        <v>분양권</v>
      </c>
      <c r="D2015" s="66" t="str">
        <v>2025-10</v>
      </c>
      <c r="E2015" s="66" t="str">
        <v>비교 반영</v>
      </c>
      <c r="F2015" s="66" t="str">
        <v>그 외 비교 반영월</v>
      </c>
      <c r="G2015" s="68">
        <v>1</v>
      </c>
      <c r="H2015" s="79">
        <v>0.010869565217391304</v>
      </c>
    </row>
    <row r="2016">
      <c r="A2016" s="68">
        <v>13</v>
      </c>
      <c r="B2016" s="66" t="str">
        <v>와부읍 도곡리</v>
      </c>
      <c r="C2016" s="66" t="str">
        <v>분양권</v>
      </c>
      <c r="D2016" s="66" t="str">
        <v>2025-11</v>
      </c>
      <c r="E2016" s="66" t="str">
        <v>비교 반영</v>
      </c>
      <c r="F2016" s="66" t="str">
        <v>그 외 비교 반영월</v>
      </c>
      <c r="G2016" s="68">
        <v>1</v>
      </c>
      <c r="H2016" s="79">
        <v>0.013888888888888888</v>
      </c>
    </row>
    <row r="2017">
      <c r="A2017" s="68">
        <v>13</v>
      </c>
      <c r="B2017" s="66" t="str">
        <v>와부읍 도곡리</v>
      </c>
      <c r="C2017" s="66" t="str">
        <v>분양권</v>
      </c>
      <c r="D2017" s="66" t="str">
        <v>2025-12</v>
      </c>
      <c r="E2017" s="66" t="str">
        <v>비교 반영</v>
      </c>
      <c r="F2017" s="66" t="str">
        <v>그 외 비교 반영월</v>
      </c>
      <c r="G2017" s="68">
        <v>0</v>
      </c>
      <c r="H2017" s="79">
        <v>0</v>
      </c>
    </row>
    <row r="2018">
      <c r="A2018" s="68">
        <v>13</v>
      </c>
      <c r="B2018" s="66" t="str">
        <v>와부읍 도곡리</v>
      </c>
      <c r="C2018" s="66" t="str">
        <v>분양권</v>
      </c>
      <c r="D2018" s="66" t="str">
        <v>2026-01</v>
      </c>
      <c r="E2018" s="66" t="str">
        <v>비교 반영</v>
      </c>
      <c r="F2018" s="66" t="str">
        <v>직전 비교기간</v>
      </c>
      <c r="G2018" s="68">
        <v>0</v>
      </c>
      <c r="H2018" s="79">
        <v>0</v>
      </c>
    </row>
    <row r="2019">
      <c r="A2019" s="68">
        <v>13</v>
      </c>
      <c r="B2019" s="66" t="str">
        <v>와부읍 도곡리</v>
      </c>
      <c r="C2019" s="66" t="str">
        <v>분양권</v>
      </c>
      <c r="D2019" s="66" t="str">
        <v>2026-02</v>
      </c>
      <c r="E2019" s="66" t="str">
        <v>비교 반영</v>
      </c>
      <c r="F2019" s="66" t="str">
        <v>직전 비교기간</v>
      </c>
      <c r="G2019" s="68">
        <v>0</v>
      </c>
      <c r="H2019" s="79">
        <v>0</v>
      </c>
    </row>
    <row r="2020">
      <c r="A2020" s="68">
        <v>13</v>
      </c>
      <c r="B2020" s="66" t="str">
        <v>와부읍 도곡리</v>
      </c>
      <c r="C2020" s="66" t="str">
        <v>분양권</v>
      </c>
      <c r="D2020" s="66" t="str">
        <v>2026-03</v>
      </c>
      <c r="E2020" s="66" t="str">
        <v>비교 반영</v>
      </c>
      <c r="F2020" s="66" t="str">
        <v>직전 비교기간</v>
      </c>
      <c r="G2020" s="68">
        <v>1</v>
      </c>
      <c r="H2020" s="79">
        <v>0.00980392156862745</v>
      </c>
    </row>
    <row r="2021">
      <c r="A2021" s="68">
        <v>13</v>
      </c>
      <c r="B2021" s="66" t="str">
        <v>와부읍 도곡리</v>
      </c>
      <c r="C2021" s="66" t="str">
        <v>분양권</v>
      </c>
      <c r="D2021" s="66" t="str">
        <v>2026-04</v>
      </c>
      <c r="E2021" s="66" t="str">
        <v>비교 반영</v>
      </c>
      <c r="F2021" s="66" t="str">
        <v>최근 비교기간</v>
      </c>
      <c r="G2021" s="68">
        <v>0</v>
      </c>
      <c r="H2021" s="79">
        <v>0</v>
      </c>
    </row>
    <row r="2022">
      <c r="A2022" s="68">
        <v>13</v>
      </c>
      <c r="B2022" s="66" t="str">
        <v>와부읍 도곡리</v>
      </c>
      <c r="C2022" s="66" t="str">
        <v>분양권</v>
      </c>
      <c r="D2022" s="66" t="str">
        <v>2026-05</v>
      </c>
      <c r="E2022" s="66" t="str">
        <v>비교 반영</v>
      </c>
      <c r="F2022" s="66" t="str">
        <v>최근 비교기간</v>
      </c>
      <c r="G2022" s="68">
        <v>3</v>
      </c>
      <c r="H2022" s="79">
        <v>0.03614457831325301</v>
      </c>
    </row>
    <row r="2023">
      <c r="A2023" s="68">
        <v>13</v>
      </c>
      <c r="B2023" s="66" t="str">
        <v>와부읍 도곡리</v>
      </c>
      <c r="C2023" s="66" t="str">
        <v>분양권</v>
      </c>
      <c r="D2023" s="66" t="str">
        <v>2026-06</v>
      </c>
      <c r="E2023" s="66" t="str">
        <v>비교 반영</v>
      </c>
      <c r="F2023" s="66" t="str">
        <v>최근 비교기간</v>
      </c>
      <c r="G2023" s="68">
        <v>0</v>
      </c>
      <c r="H2023" s="79">
        <v>0</v>
      </c>
    </row>
    <row r="2024">
      <c r="A2024" s="72">
        <v>13</v>
      </c>
      <c r="B2024" s="72" t="str">
        <v>와부읍 도곡리</v>
      </c>
      <c r="C2024" s="72" t="str">
        <v>분양권</v>
      </c>
      <c r="D2024" s="72" t="str">
        <v>2026-07</v>
      </c>
      <c r="E2024" s="72" t="str">
        <v>집계 중</v>
      </c>
      <c r="F2024" s="72" t="str">
        <v>집계 중 월</v>
      </c>
      <c r="G2024" s="74">
        <v>0</v>
      </c>
      <c r="H2024" s="85">
        <v>0</v>
      </c>
    </row>
    <row r="2025">
      <c r="A2025" s="68">
        <v>13</v>
      </c>
      <c r="B2025" s="66" t="str">
        <v>와부읍 도곡리</v>
      </c>
      <c r="C2025" s="66" t="str">
        <v>상가</v>
      </c>
      <c r="D2025" s="66" t="str">
        <v>2025-08</v>
      </c>
      <c r="E2025" s="66" t="str">
        <v>비교 반영</v>
      </c>
      <c r="F2025" s="66" t="str">
        <v>그 외 비교 반영월</v>
      </c>
      <c r="G2025" s="68">
        <v>0</v>
      </c>
      <c r="H2025" s="79">
        <v>0</v>
      </c>
    </row>
    <row r="2026">
      <c r="A2026" s="68">
        <v>13</v>
      </c>
      <c r="B2026" s="66" t="str">
        <v>와부읍 도곡리</v>
      </c>
      <c r="C2026" s="66" t="str">
        <v>상가</v>
      </c>
      <c r="D2026" s="66" t="str">
        <v>2025-09</v>
      </c>
      <c r="E2026" s="66" t="str">
        <v>비교 반영</v>
      </c>
      <c r="F2026" s="66" t="str">
        <v>그 외 비교 반영월</v>
      </c>
      <c r="G2026" s="68">
        <v>6</v>
      </c>
      <c r="H2026" s="79">
        <v>0.07792207792207792</v>
      </c>
    </row>
    <row r="2027">
      <c r="A2027" s="68">
        <v>13</v>
      </c>
      <c r="B2027" s="66" t="str">
        <v>와부읍 도곡리</v>
      </c>
      <c r="C2027" s="66" t="str">
        <v>상가</v>
      </c>
      <c r="D2027" s="66" t="str">
        <v>2025-10</v>
      </c>
      <c r="E2027" s="66" t="str">
        <v>비교 반영</v>
      </c>
      <c r="F2027" s="66" t="str">
        <v>그 외 비교 반영월</v>
      </c>
      <c r="G2027" s="68">
        <v>1</v>
      </c>
      <c r="H2027" s="79">
        <v>0.010869565217391304</v>
      </c>
    </row>
    <row r="2028">
      <c r="A2028" s="68">
        <v>13</v>
      </c>
      <c r="B2028" s="66" t="str">
        <v>와부읍 도곡리</v>
      </c>
      <c r="C2028" s="66" t="str">
        <v>상가</v>
      </c>
      <c r="D2028" s="66" t="str">
        <v>2025-11</v>
      </c>
      <c r="E2028" s="66" t="str">
        <v>비교 반영</v>
      </c>
      <c r="F2028" s="66" t="str">
        <v>그 외 비교 반영월</v>
      </c>
      <c r="G2028" s="68">
        <v>5</v>
      </c>
      <c r="H2028" s="79">
        <v>0.06944444444444445</v>
      </c>
    </row>
    <row r="2029">
      <c r="A2029" s="68">
        <v>13</v>
      </c>
      <c r="B2029" s="66" t="str">
        <v>와부읍 도곡리</v>
      </c>
      <c r="C2029" s="66" t="str">
        <v>상가</v>
      </c>
      <c r="D2029" s="66" t="str">
        <v>2025-12</v>
      </c>
      <c r="E2029" s="66" t="str">
        <v>비교 반영</v>
      </c>
      <c r="F2029" s="66" t="str">
        <v>그 외 비교 반영월</v>
      </c>
      <c r="G2029" s="68">
        <v>0</v>
      </c>
      <c r="H2029" s="79">
        <v>0</v>
      </c>
    </row>
    <row r="2030">
      <c r="A2030" s="68">
        <v>13</v>
      </c>
      <c r="B2030" s="66" t="str">
        <v>와부읍 도곡리</v>
      </c>
      <c r="C2030" s="66" t="str">
        <v>상가</v>
      </c>
      <c r="D2030" s="66" t="str">
        <v>2026-01</v>
      </c>
      <c r="E2030" s="66" t="str">
        <v>비교 반영</v>
      </c>
      <c r="F2030" s="66" t="str">
        <v>직전 비교기간</v>
      </c>
      <c r="G2030" s="68">
        <v>1</v>
      </c>
      <c r="H2030" s="79">
        <v>0.011904761904761904</v>
      </c>
    </row>
    <row r="2031">
      <c r="A2031" s="68">
        <v>13</v>
      </c>
      <c r="B2031" s="66" t="str">
        <v>와부읍 도곡리</v>
      </c>
      <c r="C2031" s="66" t="str">
        <v>상가</v>
      </c>
      <c r="D2031" s="66" t="str">
        <v>2026-02</v>
      </c>
      <c r="E2031" s="66" t="str">
        <v>비교 반영</v>
      </c>
      <c r="F2031" s="66" t="str">
        <v>직전 비교기간</v>
      </c>
      <c r="G2031" s="68">
        <v>0</v>
      </c>
      <c r="H2031" s="79">
        <v>0</v>
      </c>
    </row>
    <row r="2032">
      <c r="A2032" s="68">
        <v>13</v>
      </c>
      <c r="B2032" s="66" t="str">
        <v>와부읍 도곡리</v>
      </c>
      <c r="C2032" s="66" t="str">
        <v>상가</v>
      </c>
      <c r="D2032" s="66" t="str">
        <v>2026-03</v>
      </c>
      <c r="E2032" s="66" t="str">
        <v>비교 반영</v>
      </c>
      <c r="F2032" s="66" t="str">
        <v>직전 비교기간</v>
      </c>
      <c r="G2032" s="68">
        <v>1</v>
      </c>
      <c r="H2032" s="79">
        <v>0.00980392156862745</v>
      </c>
    </row>
    <row r="2033">
      <c r="A2033" s="68">
        <v>13</v>
      </c>
      <c r="B2033" s="66" t="str">
        <v>와부읍 도곡리</v>
      </c>
      <c r="C2033" s="66" t="str">
        <v>상가</v>
      </c>
      <c r="D2033" s="66" t="str">
        <v>2026-04</v>
      </c>
      <c r="E2033" s="66" t="str">
        <v>비교 반영</v>
      </c>
      <c r="F2033" s="66" t="str">
        <v>최근 비교기간</v>
      </c>
      <c r="G2033" s="68">
        <v>0</v>
      </c>
      <c r="H2033" s="79">
        <v>0</v>
      </c>
    </row>
    <row r="2034">
      <c r="A2034" s="68">
        <v>13</v>
      </c>
      <c r="B2034" s="66" t="str">
        <v>와부읍 도곡리</v>
      </c>
      <c r="C2034" s="66" t="str">
        <v>상가</v>
      </c>
      <c r="D2034" s="66" t="str">
        <v>2026-05</v>
      </c>
      <c r="E2034" s="66" t="str">
        <v>비교 반영</v>
      </c>
      <c r="F2034" s="66" t="str">
        <v>최근 비교기간</v>
      </c>
      <c r="G2034" s="68">
        <v>0</v>
      </c>
      <c r="H2034" s="79">
        <v>0</v>
      </c>
    </row>
    <row r="2035">
      <c r="A2035" s="68">
        <v>13</v>
      </c>
      <c r="B2035" s="66" t="str">
        <v>와부읍 도곡리</v>
      </c>
      <c r="C2035" s="66" t="str">
        <v>상가</v>
      </c>
      <c r="D2035" s="66" t="str">
        <v>2026-06</v>
      </c>
      <c r="E2035" s="66" t="str">
        <v>비교 반영</v>
      </c>
      <c r="F2035" s="66" t="str">
        <v>최근 비교기간</v>
      </c>
      <c r="G2035" s="68">
        <v>1</v>
      </c>
      <c r="H2035" s="79">
        <v>0.009345794392523364</v>
      </c>
    </row>
    <row r="2036">
      <c r="A2036" s="72">
        <v>13</v>
      </c>
      <c r="B2036" s="72" t="str">
        <v>와부읍 도곡리</v>
      </c>
      <c r="C2036" s="72" t="str">
        <v>상가</v>
      </c>
      <c r="D2036" s="72" t="str">
        <v>2026-07</v>
      </c>
      <c r="E2036" s="72" t="str">
        <v>집계 중</v>
      </c>
      <c r="F2036" s="72" t="str">
        <v>집계 중 월</v>
      </c>
      <c r="G2036" s="74">
        <v>2</v>
      </c>
      <c r="H2036" s="85">
        <v>0.022222222222222223</v>
      </c>
    </row>
    <row r="2037">
      <c r="A2037" s="68">
        <v>13</v>
      </c>
      <c r="B2037" s="66" t="str">
        <v>와부읍 도곡리</v>
      </c>
      <c r="C2037" s="66" t="str">
        <v>오피스텔 매매</v>
      </c>
      <c r="D2037" s="66" t="str">
        <v>2025-08</v>
      </c>
      <c r="E2037" s="66" t="str">
        <v>비교 반영</v>
      </c>
      <c r="F2037" s="66" t="str">
        <v>그 외 비교 반영월</v>
      </c>
      <c r="G2037" s="68">
        <v>0</v>
      </c>
      <c r="H2037" s="79">
        <v>0</v>
      </c>
    </row>
    <row r="2038">
      <c r="A2038" s="68">
        <v>13</v>
      </c>
      <c r="B2038" s="66" t="str">
        <v>와부읍 도곡리</v>
      </c>
      <c r="C2038" s="66" t="str">
        <v>오피스텔 매매</v>
      </c>
      <c r="D2038" s="66" t="str">
        <v>2025-09</v>
      </c>
      <c r="E2038" s="66" t="str">
        <v>비교 반영</v>
      </c>
      <c r="F2038" s="66" t="str">
        <v>그 외 비교 반영월</v>
      </c>
      <c r="G2038" s="68">
        <v>0</v>
      </c>
      <c r="H2038" s="79">
        <v>0</v>
      </c>
    </row>
    <row r="2039">
      <c r="A2039" s="68">
        <v>13</v>
      </c>
      <c r="B2039" s="66" t="str">
        <v>와부읍 도곡리</v>
      </c>
      <c r="C2039" s="66" t="str">
        <v>오피스텔 매매</v>
      </c>
      <c r="D2039" s="66" t="str">
        <v>2025-10</v>
      </c>
      <c r="E2039" s="66" t="str">
        <v>비교 반영</v>
      </c>
      <c r="F2039" s="66" t="str">
        <v>그 외 비교 반영월</v>
      </c>
      <c r="G2039" s="68">
        <v>1</v>
      </c>
      <c r="H2039" s="79">
        <v>0.010869565217391304</v>
      </c>
    </row>
    <row r="2040">
      <c r="A2040" s="68">
        <v>13</v>
      </c>
      <c r="B2040" s="66" t="str">
        <v>와부읍 도곡리</v>
      </c>
      <c r="C2040" s="66" t="str">
        <v>오피스텔 매매</v>
      </c>
      <c r="D2040" s="66" t="str">
        <v>2025-11</v>
      </c>
      <c r="E2040" s="66" t="str">
        <v>비교 반영</v>
      </c>
      <c r="F2040" s="66" t="str">
        <v>그 외 비교 반영월</v>
      </c>
      <c r="G2040" s="68">
        <v>0</v>
      </c>
      <c r="H2040" s="79">
        <v>0</v>
      </c>
    </row>
    <row r="2041">
      <c r="A2041" s="68">
        <v>13</v>
      </c>
      <c r="B2041" s="66" t="str">
        <v>와부읍 도곡리</v>
      </c>
      <c r="C2041" s="66" t="str">
        <v>오피스텔 매매</v>
      </c>
      <c r="D2041" s="66" t="str">
        <v>2025-12</v>
      </c>
      <c r="E2041" s="66" t="str">
        <v>비교 반영</v>
      </c>
      <c r="F2041" s="66" t="str">
        <v>그 외 비교 반영월</v>
      </c>
      <c r="G2041" s="68">
        <v>0</v>
      </c>
      <c r="H2041" s="79">
        <v>0</v>
      </c>
    </row>
    <row r="2042">
      <c r="A2042" s="68">
        <v>13</v>
      </c>
      <c r="B2042" s="66" t="str">
        <v>와부읍 도곡리</v>
      </c>
      <c r="C2042" s="66" t="str">
        <v>오피스텔 매매</v>
      </c>
      <c r="D2042" s="66" t="str">
        <v>2026-01</v>
      </c>
      <c r="E2042" s="66" t="str">
        <v>비교 반영</v>
      </c>
      <c r="F2042" s="66" t="str">
        <v>직전 비교기간</v>
      </c>
      <c r="G2042" s="68">
        <v>1</v>
      </c>
      <c r="H2042" s="79">
        <v>0.011904761904761904</v>
      </c>
    </row>
    <row r="2043">
      <c r="A2043" s="68">
        <v>13</v>
      </c>
      <c r="B2043" s="66" t="str">
        <v>와부읍 도곡리</v>
      </c>
      <c r="C2043" s="66" t="str">
        <v>오피스텔 매매</v>
      </c>
      <c r="D2043" s="66" t="str">
        <v>2026-02</v>
      </c>
      <c r="E2043" s="66" t="str">
        <v>비교 반영</v>
      </c>
      <c r="F2043" s="66" t="str">
        <v>직전 비교기간</v>
      </c>
      <c r="G2043" s="68">
        <v>0</v>
      </c>
      <c r="H2043" s="79">
        <v>0</v>
      </c>
    </row>
    <row r="2044">
      <c r="A2044" s="68">
        <v>13</v>
      </c>
      <c r="B2044" s="66" t="str">
        <v>와부읍 도곡리</v>
      </c>
      <c r="C2044" s="66" t="str">
        <v>오피스텔 매매</v>
      </c>
      <c r="D2044" s="66" t="str">
        <v>2026-03</v>
      </c>
      <c r="E2044" s="66" t="str">
        <v>비교 반영</v>
      </c>
      <c r="F2044" s="66" t="str">
        <v>직전 비교기간</v>
      </c>
      <c r="G2044" s="68">
        <v>1</v>
      </c>
      <c r="H2044" s="79">
        <v>0.00980392156862745</v>
      </c>
    </row>
    <row r="2045">
      <c r="A2045" s="68">
        <v>13</v>
      </c>
      <c r="B2045" s="66" t="str">
        <v>와부읍 도곡리</v>
      </c>
      <c r="C2045" s="66" t="str">
        <v>오피스텔 매매</v>
      </c>
      <c r="D2045" s="66" t="str">
        <v>2026-04</v>
      </c>
      <c r="E2045" s="66" t="str">
        <v>비교 반영</v>
      </c>
      <c r="F2045" s="66" t="str">
        <v>최근 비교기간</v>
      </c>
      <c r="G2045" s="68">
        <v>1</v>
      </c>
      <c r="H2045" s="79">
        <v>0.014084507042253521</v>
      </c>
    </row>
    <row r="2046">
      <c r="A2046" s="68">
        <v>13</v>
      </c>
      <c r="B2046" s="66" t="str">
        <v>와부읍 도곡리</v>
      </c>
      <c r="C2046" s="66" t="str">
        <v>오피스텔 매매</v>
      </c>
      <c r="D2046" s="66" t="str">
        <v>2026-05</v>
      </c>
      <c r="E2046" s="66" t="str">
        <v>비교 반영</v>
      </c>
      <c r="F2046" s="66" t="str">
        <v>최근 비교기간</v>
      </c>
      <c r="G2046" s="68">
        <v>0</v>
      </c>
      <c r="H2046" s="79">
        <v>0</v>
      </c>
    </row>
    <row r="2047">
      <c r="A2047" s="68">
        <v>13</v>
      </c>
      <c r="B2047" s="66" t="str">
        <v>와부읍 도곡리</v>
      </c>
      <c r="C2047" s="66" t="str">
        <v>오피스텔 매매</v>
      </c>
      <c r="D2047" s="66" t="str">
        <v>2026-06</v>
      </c>
      <c r="E2047" s="66" t="str">
        <v>비교 반영</v>
      </c>
      <c r="F2047" s="66" t="str">
        <v>최근 비교기간</v>
      </c>
      <c r="G2047" s="68">
        <v>0</v>
      </c>
      <c r="H2047" s="79">
        <v>0</v>
      </c>
    </row>
    <row r="2048">
      <c r="A2048" s="72">
        <v>13</v>
      </c>
      <c r="B2048" s="72" t="str">
        <v>와부읍 도곡리</v>
      </c>
      <c r="C2048" s="72" t="str">
        <v>오피스텔 매매</v>
      </c>
      <c r="D2048" s="72" t="str">
        <v>2026-07</v>
      </c>
      <c r="E2048" s="72" t="str">
        <v>집계 중</v>
      </c>
      <c r="F2048" s="72" t="str">
        <v>집계 중 월</v>
      </c>
      <c r="G2048" s="74">
        <v>1</v>
      </c>
      <c r="H2048" s="85">
        <v>0.011111111111111112</v>
      </c>
    </row>
    <row r="2049">
      <c r="A2049" s="68">
        <v>13</v>
      </c>
      <c r="B2049" s="66" t="str">
        <v>와부읍 도곡리</v>
      </c>
      <c r="C2049" s="66" t="str">
        <v>다가구 매매</v>
      </c>
      <c r="D2049" s="66" t="str">
        <v>2025-08</v>
      </c>
      <c r="E2049" s="66" t="str">
        <v>비교 반영</v>
      </c>
      <c r="F2049" s="66" t="str">
        <v>그 외 비교 반영월</v>
      </c>
      <c r="G2049" s="68">
        <v>0</v>
      </c>
      <c r="H2049" s="79">
        <v>0</v>
      </c>
    </row>
    <row r="2050">
      <c r="A2050" s="68">
        <v>13</v>
      </c>
      <c r="B2050" s="66" t="str">
        <v>와부읍 도곡리</v>
      </c>
      <c r="C2050" s="66" t="str">
        <v>다가구 매매</v>
      </c>
      <c r="D2050" s="66" t="str">
        <v>2025-09</v>
      </c>
      <c r="E2050" s="66" t="str">
        <v>비교 반영</v>
      </c>
      <c r="F2050" s="66" t="str">
        <v>그 외 비교 반영월</v>
      </c>
      <c r="G2050" s="68">
        <v>0</v>
      </c>
      <c r="H2050" s="79">
        <v>0</v>
      </c>
    </row>
    <row r="2051">
      <c r="A2051" s="68">
        <v>13</v>
      </c>
      <c r="B2051" s="66" t="str">
        <v>와부읍 도곡리</v>
      </c>
      <c r="C2051" s="66" t="str">
        <v>다가구 매매</v>
      </c>
      <c r="D2051" s="66" t="str">
        <v>2025-10</v>
      </c>
      <c r="E2051" s="66" t="str">
        <v>비교 반영</v>
      </c>
      <c r="F2051" s="66" t="str">
        <v>그 외 비교 반영월</v>
      </c>
      <c r="G2051" s="68">
        <v>0</v>
      </c>
      <c r="H2051" s="79">
        <v>0</v>
      </c>
    </row>
    <row r="2052">
      <c r="A2052" s="68">
        <v>13</v>
      </c>
      <c r="B2052" s="66" t="str">
        <v>와부읍 도곡리</v>
      </c>
      <c r="C2052" s="66" t="str">
        <v>다가구 매매</v>
      </c>
      <c r="D2052" s="66" t="str">
        <v>2025-11</v>
      </c>
      <c r="E2052" s="66" t="str">
        <v>비교 반영</v>
      </c>
      <c r="F2052" s="66" t="str">
        <v>그 외 비교 반영월</v>
      </c>
      <c r="G2052" s="68">
        <v>0</v>
      </c>
      <c r="H2052" s="79">
        <v>0</v>
      </c>
    </row>
    <row r="2053">
      <c r="A2053" s="68">
        <v>13</v>
      </c>
      <c r="B2053" s="66" t="str">
        <v>와부읍 도곡리</v>
      </c>
      <c r="C2053" s="66" t="str">
        <v>다가구 매매</v>
      </c>
      <c r="D2053" s="66" t="str">
        <v>2025-12</v>
      </c>
      <c r="E2053" s="66" t="str">
        <v>비교 반영</v>
      </c>
      <c r="F2053" s="66" t="str">
        <v>그 외 비교 반영월</v>
      </c>
      <c r="G2053" s="68">
        <v>0</v>
      </c>
      <c r="H2053" s="79">
        <v>0</v>
      </c>
    </row>
    <row r="2054">
      <c r="A2054" s="68">
        <v>13</v>
      </c>
      <c r="B2054" s="66" t="str">
        <v>와부읍 도곡리</v>
      </c>
      <c r="C2054" s="66" t="str">
        <v>다가구 매매</v>
      </c>
      <c r="D2054" s="66" t="str">
        <v>2026-01</v>
      </c>
      <c r="E2054" s="66" t="str">
        <v>비교 반영</v>
      </c>
      <c r="F2054" s="66" t="str">
        <v>직전 비교기간</v>
      </c>
      <c r="G2054" s="68">
        <v>0</v>
      </c>
      <c r="H2054" s="79">
        <v>0</v>
      </c>
    </row>
    <row r="2055">
      <c r="A2055" s="68">
        <v>13</v>
      </c>
      <c r="B2055" s="66" t="str">
        <v>와부읍 도곡리</v>
      </c>
      <c r="C2055" s="66" t="str">
        <v>다가구 매매</v>
      </c>
      <c r="D2055" s="66" t="str">
        <v>2026-02</v>
      </c>
      <c r="E2055" s="66" t="str">
        <v>비교 반영</v>
      </c>
      <c r="F2055" s="66" t="str">
        <v>직전 비교기간</v>
      </c>
      <c r="G2055" s="68">
        <v>0</v>
      </c>
      <c r="H2055" s="79">
        <v>0</v>
      </c>
    </row>
    <row r="2056">
      <c r="A2056" s="68">
        <v>13</v>
      </c>
      <c r="B2056" s="66" t="str">
        <v>와부읍 도곡리</v>
      </c>
      <c r="C2056" s="66" t="str">
        <v>다가구 매매</v>
      </c>
      <c r="D2056" s="66" t="str">
        <v>2026-03</v>
      </c>
      <c r="E2056" s="66" t="str">
        <v>비교 반영</v>
      </c>
      <c r="F2056" s="66" t="str">
        <v>직전 비교기간</v>
      </c>
      <c r="G2056" s="68">
        <v>0</v>
      </c>
      <c r="H2056" s="79">
        <v>0</v>
      </c>
    </row>
    <row r="2057">
      <c r="A2057" s="68">
        <v>13</v>
      </c>
      <c r="B2057" s="66" t="str">
        <v>와부읍 도곡리</v>
      </c>
      <c r="C2057" s="66" t="str">
        <v>다가구 매매</v>
      </c>
      <c r="D2057" s="66" t="str">
        <v>2026-04</v>
      </c>
      <c r="E2057" s="66" t="str">
        <v>비교 반영</v>
      </c>
      <c r="F2057" s="66" t="str">
        <v>최근 비교기간</v>
      </c>
      <c r="G2057" s="68">
        <v>1</v>
      </c>
      <c r="H2057" s="79">
        <v>0.014084507042253521</v>
      </c>
    </row>
    <row r="2058">
      <c r="A2058" s="68">
        <v>13</v>
      </c>
      <c r="B2058" s="66" t="str">
        <v>와부읍 도곡리</v>
      </c>
      <c r="C2058" s="66" t="str">
        <v>다가구 매매</v>
      </c>
      <c r="D2058" s="66" t="str">
        <v>2026-05</v>
      </c>
      <c r="E2058" s="66" t="str">
        <v>비교 반영</v>
      </c>
      <c r="F2058" s="66" t="str">
        <v>최근 비교기간</v>
      </c>
      <c r="G2058" s="68">
        <v>0</v>
      </c>
      <c r="H2058" s="79">
        <v>0</v>
      </c>
    </row>
    <row r="2059">
      <c r="A2059" s="68">
        <v>13</v>
      </c>
      <c r="B2059" s="66" t="str">
        <v>와부읍 도곡리</v>
      </c>
      <c r="C2059" s="66" t="str">
        <v>다가구 매매</v>
      </c>
      <c r="D2059" s="66" t="str">
        <v>2026-06</v>
      </c>
      <c r="E2059" s="66" t="str">
        <v>비교 반영</v>
      </c>
      <c r="F2059" s="66" t="str">
        <v>최근 비교기간</v>
      </c>
      <c r="G2059" s="68">
        <v>0</v>
      </c>
      <c r="H2059" s="79">
        <v>0</v>
      </c>
    </row>
    <row r="2060">
      <c r="A2060" s="72">
        <v>13</v>
      </c>
      <c r="B2060" s="72" t="str">
        <v>와부읍 도곡리</v>
      </c>
      <c r="C2060" s="72" t="str">
        <v>다가구 매매</v>
      </c>
      <c r="D2060" s="72" t="str">
        <v>2026-07</v>
      </c>
      <c r="E2060" s="72" t="str">
        <v>집계 중</v>
      </c>
      <c r="F2060" s="72" t="str">
        <v>집계 중 월</v>
      </c>
      <c r="G2060" s="74">
        <v>0</v>
      </c>
      <c r="H2060" s="85">
        <v>0</v>
      </c>
    </row>
    <row r="2061">
      <c r="A2061" s="68">
        <v>14</v>
      </c>
      <c r="B2061" s="66" t="str">
        <v>진접읍 부평리</v>
      </c>
      <c r="C2061" s="66" t="str">
        <v>아파트 전월세</v>
      </c>
      <c r="D2061" s="66" t="str">
        <v>2025-08</v>
      </c>
      <c r="E2061" s="66" t="str">
        <v>비교 반영</v>
      </c>
      <c r="F2061" s="66" t="str">
        <v>그 외 비교 반영월</v>
      </c>
      <c r="G2061" s="68">
        <v>20</v>
      </c>
      <c r="H2061" s="79">
        <v>0.36363636363636365</v>
      </c>
    </row>
    <row r="2062">
      <c r="A2062" s="68">
        <v>14</v>
      </c>
      <c r="B2062" s="66" t="str">
        <v>진접읍 부평리</v>
      </c>
      <c r="C2062" s="66" t="str">
        <v>아파트 전월세</v>
      </c>
      <c r="D2062" s="66" t="str">
        <v>2025-09</v>
      </c>
      <c r="E2062" s="66" t="str">
        <v>비교 반영</v>
      </c>
      <c r="F2062" s="66" t="str">
        <v>그 외 비교 반영월</v>
      </c>
      <c r="G2062" s="68">
        <v>25</v>
      </c>
      <c r="H2062" s="79">
        <v>0.44642857142857145</v>
      </c>
    </row>
    <row r="2063">
      <c r="A2063" s="68">
        <v>14</v>
      </c>
      <c r="B2063" s="66" t="str">
        <v>진접읍 부평리</v>
      </c>
      <c r="C2063" s="66" t="str">
        <v>아파트 전월세</v>
      </c>
      <c r="D2063" s="66" t="str">
        <v>2025-10</v>
      </c>
      <c r="E2063" s="66" t="str">
        <v>비교 반영</v>
      </c>
      <c r="F2063" s="66" t="str">
        <v>그 외 비교 반영월</v>
      </c>
      <c r="G2063" s="68">
        <v>35</v>
      </c>
      <c r="H2063" s="79">
        <v>0.4666666666666667</v>
      </c>
    </row>
    <row r="2064">
      <c r="A2064" s="68">
        <v>14</v>
      </c>
      <c r="B2064" s="66" t="str">
        <v>진접읍 부평리</v>
      </c>
      <c r="C2064" s="66" t="str">
        <v>아파트 전월세</v>
      </c>
      <c r="D2064" s="66" t="str">
        <v>2025-11</v>
      </c>
      <c r="E2064" s="66" t="str">
        <v>비교 반영</v>
      </c>
      <c r="F2064" s="66" t="str">
        <v>그 외 비교 반영월</v>
      </c>
      <c r="G2064" s="68">
        <v>23</v>
      </c>
      <c r="H2064" s="79">
        <v>0.41818181818181815</v>
      </c>
    </row>
    <row r="2065">
      <c r="A2065" s="68">
        <v>14</v>
      </c>
      <c r="B2065" s="66" t="str">
        <v>진접읍 부평리</v>
      </c>
      <c r="C2065" s="66" t="str">
        <v>아파트 전월세</v>
      </c>
      <c r="D2065" s="66" t="str">
        <v>2025-12</v>
      </c>
      <c r="E2065" s="66" t="str">
        <v>비교 반영</v>
      </c>
      <c r="F2065" s="66" t="str">
        <v>그 외 비교 반영월</v>
      </c>
      <c r="G2065" s="68">
        <v>37</v>
      </c>
      <c r="H2065" s="79">
        <v>0.4868421052631579</v>
      </c>
    </row>
    <row r="2066">
      <c r="A2066" s="68">
        <v>14</v>
      </c>
      <c r="B2066" s="66" t="str">
        <v>진접읍 부평리</v>
      </c>
      <c r="C2066" s="66" t="str">
        <v>아파트 전월세</v>
      </c>
      <c r="D2066" s="66" t="str">
        <v>2026-01</v>
      </c>
      <c r="E2066" s="66" t="str">
        <v>비교 반영</v>
      </c>
      <c r="F2066" s="66" t="str">
        <v>직전 비교기간</v>
      </c>
      <c r="G2066" s="68">
        <v>46</v>
      </c>
      <c r="H2066" s="79">
        <v>0.5227272727272727</v>
      </c>
    </row>
    <row r="2067">
      <c r="A2067" s="68">
        <v>14</v>
      </c>
      <c r="B2067" s="66" t="str">
        <v>진접읍 부평리</v>
      </c>
      <c r="C2067" s="66" t="str">
        <v>아파트 전월세</v>
      </c>
      <c r="D2067" s="66" t="str">
        <v>2026-02</v>
      </c>
      <c r="E2067" s="66" t="str">
        <v>비교 반영</v>
      </c>
      <c r="F2067" s="66" t="str">
        <v>직전 비교기간</v>
      </c>
      <c r="G2067" s="68">
        <v>43</v>
      </c>
      <c r="H2067" s="79">
        <v>0.5443037974683544</v>
      </c>
    </row>
    <row r="2068">
      <c r="A2068" s="68">
        <v>14</v>
      </c>
      <c r="B2068" s="66" t="str">
        <v>진접읍 부평리</v>
      </c>
      <c r="C2068" s="66" t="str">
        <v>아파트 전월세</v>
      </c>
      <c r="D2068" s="66" t="str">
        <v>2026-03</v>
      </c>
      <c r="E2068" s="66" t="str">
        <v>비교 반영</v>
      </c>
      <c r="F2068" s="66" t="str">
        <v>직전 비교기간</v>
      </c>
      <c r="G2068" s="68">
        <v>48</v>
      </c>
      <c r="H2068" s="79">
        <v>0.5052631578947369</v>
      </c>
    </row>
    <row r="2069">
      <c r="A2069" s="68">
        <v>14</v>
      </c>
      <c r="B2069" s="66" t="str">
        <v>진접읍 부평리</v>
      </c>
      <c r="C2069" s="66" t="str">
        <v>아파트 전월세</v>
      </c>
      <c r="D2069" s="66" t="str">
        <v>2026-04</v>
      </c>
      <c r="E2069" s="66" t="str">
        <v>비교 반영</v>
      </c>
      <c r="F2069" s="66" t="str">
        <v>최근 비교기간</v>
      </c>
      <c r="G2069" s="68">
        <v>33</v>
      </c>
      <c r="H2069" s="79">
        <v>0.4024390243902439</v>
      </c>
    </row>
    <row r="2070">
      <c r="A2070" s="68">
        <v>14</v>
      </c>
      <c r="B2070" s="66" t="str">
        <v>진접읍 부평리</v>
      </c>
      <c r="C2070" s="66" t="str">
        <v>아파트 전월세</v>
      </c>
      <c r="D2070" s="66" t="str">
        <v>2026-05</v>
      </c>
      <c r="E2070" s="66" t="str">
        <v>비교 반영</v>
      </c>
      <c r="F2070" s="66" t="str">
        <v>최근 비교기간</v>
      </c>
      <c r="G2070" s="68">
        <v>33</v>
      </c>
      <c r="H2070" s="79">
        <v>0.4647887323943662</v>
      </c>
    </row>
    <row r="2071">
      <c r="A2071" s="68">
        <v>14</v>
      </c>
      <c r="B2071" s="66" t="str">
        <v>진접읍 부평리</v>
      </c>
      <c r="C2071" s="66" t="str">
        <v>아파트 전월세</v>
      </c>
      <c r="D2071" s="66" t="str">
        <v>2026-06</v>
      </c>
      <c r="E2071" s="66" t="str">
        <v>비교 반영</v>
      </c>
      <c r="F2071" s="66" t="str">
        <v>최근 비교기간</v>
      </c>
      <c r="G2071" s="68">
        <v>22</v>
      </c>
      <c r="H2071" s="79">
        <v>0.3283582089552239</v>
      </c>
    </row>
    <row r="2072">
      <c r="A2072" s="72">
        <v>14</v>
      </c>
      <c r="B2072" s="72" t="str">
        <v>진접읍 부평리</v>
      </c>
      <c r="C2072" s="72" t="str">
        <v>아파트 전월세</v>
      </c>
      <c r="D2072" s="72" t="str">
        <v>2026-07</v>
      </c>
      <c r="E2072" s="72" t="str">
        <v>집계 중</v>
      </c>
      <c r="F2072" s="72" t="str">
        <v>집계 중 월</v>
      </c>
      <c r="G2072" s="74">
        <v>29</v>
      </c>
      <c r="H2072" s="85">
        <v>0.46774193548387094</v>
      </c>
    </row>
    <row r="2073">
      <c r="A2073" s="68">
        <v>14</v>
      </c>
      <c r="B2073" s="66" t="str">
        <v>진접읍 부평리</v>
      </c>
      <c r="C2073" s="66" t="str">
        <v>아파트 매매</v>
      </c>
      <c r="D2073" s="66" t="str">
        <v>2025-08</v>
      </c>
      <c r="E2073" s="66" t="str">
        <v>비교 반영</v>
      </c>
      <c r="F2073" s="66" t="str">
        <v>그 외 비교 반영월</v>
      </c>
      <c r="G2073" s="68">
        <v>17</v>
      </c>
      <c r="H2073" s="79">
        <v>0.3090909090909091</v>
      </c>
    </row>
    <row r="2074">
      <c r="A2074" s="68">
        <v>14</v>
      </c>
      <c r="B2074" s="66" t="str">
        <v>진접읍 부평리</v>
      </c>
      <c r="C2074" s="66" t="str">
        <v>아파트 매매</v>
      </c>
      <c r="D2074" s="66" t="str">
        <v>2025-09</v>
      </c>
      <c r="E2074" s="66" t="str">
        <v>비교 반영</v>
      </c>
      <c r="F2074" s="66" t="str">
        <v>그 외 비교 반영월</v>
      </c>
      <c r="G2074" s="68">
        <v>17</v>
      </c>
      <c r="H2074" s="79">
        <v>0.30357142857142855</v>
      </c>
    </row>
    <row r="2075">
      <c r="A2075" s="68">
        <v>14</v>
      </c>
      <c r="B2075" s="66" t="str">
        <v>진접읍 부평리</v>
      </c>
      <c r="C2075" s="66" t="str">
        <v>아파트 매매</v>
      </c>
      <c r="D2075" s="66" t="str">
        <v>2025-10</v>
      </c>
      <c r="E2075" s="66" t="str">
        <v>비교 반영</v>
      </c>
      <c r="F2075" s="66" t="str">
        <v>그 외 비교 반영월</v>
      </c>
      <c r="G2075" s="68">
        <v>22</v>
      </c>
      <c r="H2075" s="79">
        <v>0.29333333333333333</v>
      </c>
    </row>
    <row r="2076">
      <c r="A2076" s="68">
        <v>14</v>
      </c>
      <c r="B2076" s="66" t="str">
        <v>진접읍 부평리</v>
      </c>
      <c r="C2076" s="66" t="str">
        <v>아파트 매매</v>
      </c>
      <c r="D2076" s="66" t="str">
        <v>2025-11</v>
      </c>
      <c r="E2076" s="66" t="str">
        <v>비교 반영</v>
      </c>
      <c r="F2076" s="66" t="str">
        <v>그 외 비교 반영월</v>
      </c>
      <c r="G2076" s="68">
        <v>9</v>
      </c>
      <c r="H2076" s="79">
        <v>0.16363636363636364</v>
      </c>
    </row>
    <row r="2077">
      <c r="A2077" s="68">
        <v>14</v>
      </c>
      <c r="B2077" s="66" t="str">
        <v>진접읍 부평리</v>
      </c>
      <c r="C2077" s="66" t="str">
        <v>아파트 매매</v>
      </c>
      <c r="D2077" s="66" t="str">
        <v>2025-12</v>
      </c>
      <c r="E2077" s="66" t="str">
        <v>비교 반영</v>
      </c>
      <c r="F2077" s="66" t="str">
        <v>그 외 비교 반영월</v>
      </c>
      <c r="G2077" s="68">
        <v>25</v>
      </c>
      <c r="H2077" s="79">
        <v>0.32894736842105265</v>
      </c>
    </row>
    <row r="2078">
      <c r="A2078" s="68">
        <v>14</v>
      </c>
      <c r="B2078" s="66" t="str">
        <v>진접읍 부평리</v>
      </c>
      <c r="C2078" s="66" t="str">
        <v>아파트 매매</v>
      </c>
      <c r="D2078" s="66" t="str">
        <v>2026-01</v>
      </c>
      <c r="E2078" s="66" t="str">
        <v>비교 반영</v>
      </c>
      <c r="F2078" s="66" t="str">
        <v>직전 비교기간</v>
      </c>
      <c r="G2078" s="68">
        <v>27</v>
      </c>
      <c r="H2078" s="79">
        <v>0.3068181818181818</v>
      </c>
    </row>
    <row r="2079">
      <c r="A2079" s="68">
        <v>14</v>
      </c>
      <c r="B2079" s="66" t="str">
        <v>진접읍 부평리</v>
      </c>
      <c r="C2079" s="66" t="str">
        <v>아파트 매매</v>
      </c>
      <c r="D2079" s="66" t="str">
        <v>2026-02</v>
      </c>
      <c r="E2079" s="66" t="str">
        <v>비교 반영</v>
      </c>
      <c r="F2079" s="66" t="str">
        <v>직전 비교기간</v>
      </c>
      <c r="G2079" s="68">
        <v>26</v>
      </c>
      <c r="H2079" s="79">
        <v>0.3291139240506329</v>
      </c>
    </row>
    <row r="2080">
      <c r="A2080" s="68">
        <v>14</v>
      </c>
      <c r="B2080" s="66" t="str">
        <v>진접읍 부평리</v>
      </c>
      <c r="C2080" s="66" t="str">
        <v>아파트 매매</v>
      </c>
      <c r="D2080" s="66" t="str">
        <v>2026-03</v>
      </c>
      <c r="E2080" s="66" t="str">
        <v>비교 반영</v>
      </c>
      <c r="F2080" s="66" t="str">
        <v>직전 비교기간</v>
      </c>
      <c r="G2080" s="68">
        <v>33</v>
      </c>
      <c r="H2080" s="79">
        <v>0.3473684210526316</v>
      </c>
    </row>
    <row r="2081">
      <c r="A2081" s="68">
        <v>14</v>
      </c>
      <c r="B2081" s="66" t="str">
        <v>진접읍 부평리</v>
      </c>
      <c r="C2081" s="66" t="str">
        <v>아파트 매매</v>
      </c>
      <c r="D2081" s="66" t="str">
        <v>2026-04</v>
      </c>
      <c r="E2081" s="66" t="str">
        <v>비교 반영</v>
      </c>
      <c r="F2081" s="66" t="str">
        <v>최근 비교기간</v>
      </c>
      <c r="G2081" s="68">
        <v>26</v>
      </c>
      <c r="H2081" s="79">
        <v>0.3170731707317073</v>
      </c>
    </row>
    <row r="2082">
      <c r="A2082" s="68">
        <v>14</v>
      </c>
      <c r="B2082" s="66" t="str">
        <v>진접읍 부평리</v>
      </c>
      <c r="C2082" s="66" t="str">
        <v>아파트 매매</v>
      </c>
      <c r="D2082" s="66" t="str">
        <v>2026-05</v>
      </c>
      <c r="E2082" s="66" t="str">
        <v>비교 반영</v>
      </c>
      <c r="F2082" s="66" t="str">
        <v>최근 비교기간</v>
      </c>
      <c r="G2082" s="68">
        <v>27</v>
      </c>
      <c r="H2082" s="79">
        <v>0.38028169014084506</v>
      </c>
    </row>
    <row r="2083">
      <c r="A2083" s="68">
        <v>14</v>
      </c>
      <c r="B2083" s="66" t="str">
        <v>진접읍 부평리</v>
      </c>
      <c r="C2083" s="66" t="str">
        <v>아파트 매매</v>
      </c>
      <c r="D2083" s="66" t="str">
        <v>2026-06</v>
      </c>
      <c r="E2083" s="66" t="str">
        <v>비교 반영</v>
      </c>
      <c r="F2083" s="66" t="str">
        <v>최근 비교기간</v>
      </c>
      <c r="G2083" s="68">
        <v>23</v>
      </c>
      <c r="H2083" s="79">
        <v>0.34328358208955223</v>
      </c>
    </row>
    <row r="2084">
      <c r="A2084" s="72">
        <v>14</v>
      </c>
      <c r="B2084" s="72" t="str">
        <v>진접읍 부평리</v>
      </c>
      <c r="C2084" s="72" t="str">
        <v>아파트 매매</v>
      </c>
      <c r="D2084" s="72" t="str">
        <v>2026-07</v>
      </c>
      <c r="E2084" s="72" t="str">
        <v>집계 중</v>
      </c>
      <c r="F2084" s="72" t="str">
        <v>집계 중 월</v>
      </c>
      <c r="G2084" s="74">
        <v>26</v>
      </c>
      <c r="H2084" s="85">
        <v>0.41935483870967744</v>
      </c>
    </row>
    <row r="2085">
      <c r="A2085" s="68">
        <v>14</v>
      </c>
      <c r="B2085" s="66" t="str">
        <v>진접읍 부평리</v>
      </c>
      <c r="C2085" s="66" t="str">
        <v>토지</v>
      </c>
      <c r="D2085" s="66" t="str">
        <v>2025-08</v>
      </c>
      <c r="E2085" s="66" t="str">
        <v>비교 반영</v>
      </c>
      <c r="F2085" s="66" t="str">
        <v>그 외 비교 반영월</v>
      </c>
      <c r="G2085" s="68">
        <v>3</v>
      </c>
      <c r="H2085" s="79">
        <v>0.05454545454545454</v>
      </c>
    </row>
    <row r="2086">
      <c r="A2086" s="68">
        <v>14</v>
      </c>
      <c r="B2086" s="66" t="str">
        <v>진접읍 부평리</v>
      </c>
      <c r="C2086" s="66" t="str">
        <v>토지</v>
      </c>
      <c r="D2086" s="66" t="str">
        <v>2025-09</v>
      </c>
      <c r="E2086" s="66" t="str">
        <v>비교 반영</v>
      </c>
      <c r="F2086" s="66" t="str">
        <v>그 외 비교 반영월</v>
      </c>
      <c r="G2086" s="68">
        <v>3</v>
      </c>
      <c r="H2086" s="79">
        <v>0.05357142857142857</v>
      </c>
    </row>
    <row r="2087">
      <c r="A2087" s="68">
        <v>14</v>
      </c>
      <c r="B2087" s="66" t="str">
        <v>진접읍 부평리</v>
      </c>
      <c r="C2087" s="66" t="str">
        <v>토지</v>
      </c>
      <c r="D2087" s="66" t="str">
        <v>2025-10</v>
      </c>
      <c r="E2087" s="66" t="str">
        <v>비교 반영</v>
      </c>
      <c r="F2087" s="66" t="str">
        <v>그 외 비교 반영월</v>
      </c>
      <c r="G2087" s="68">
        <v>9</v>
      </c>
      <c r="H2087" s="79">
        <v>0.12</v>
      </c>
    </row>
    <row r="2088">
      <c r="A2088" s="68">
        <v>14</v>
      </c>
      <c r="B2088" s="66" t="str">
        <v>진접읍 부평리</v>
      </c>
      <c r="C2088" s="66" t="str">
        <v>토지</v>
      </c>
      <c r="D2088" s="66" t="str">
        <v>2025-11</v>
      </c>
      <c r="E2088" s="66" t="str">
        <v>비교 반영</v>
      </c>
      <c r="F2088" s="66" t="str">
        <v>그 외 비교 반영월</v>
      </c>
      <c r="G2088" s="68">
        <v>11</v>
      </c>
      <c r="H2088" s="79">
        <v>0.2</v>
      </c>
    </row>
    <row r="2089">
      <c r="A2089" s="68">
        <v>14</v>
      </c>
      <c r="B2089" s="66" t="str">
        <v>진접읍 부평리</v>
      </c>
      <c r="C2089" s="66" t="str">
        <v>토지</v>
      </c>
      <c r="D2089" s="66" t="str">
        <v>2025-12</v>
      </c>
      <c r="E2089" s="66" t="str">
        <v>비교 반영</v>
      </c>
      <c r="F2089" s="66" t="str">
        <v>그 외 비교 반영월</v>
      </c>
      <c r="G2089" s="68">
        <v>3</v>
      </c>
      <c r="H2089" s="79">
        <v>0.039473684210526314</v>
      </c>
    </row>
    <row r="2090">
      <c r="A2090" s="68">
        <v>14</v>
      </c>
      <c r="B2090" s="66" t="str">
        <v>진접읍 부평리</v>
      </c>
      <c r="C2090" s="66" t="str">
        <v>토지</v>
      </c>
      <c r="D2090" s="66" t="str">
        <v>2026-01</v>
      </c>
      <c r="E2090" s="66" t="str">
        <v>비교 반영</v>
      </c>
      <c r="F2090" s="66" t="str">
        <v>직전 비교기간</v>
      </c>
      <c r="G2090" s="68">
        <v>2</v>
      </c>
      <c r="H2090" s="79">
        <v>0.022727272727272728</v>
      </c>
    </row>
    <row r="2091">
      <c r="A2091" s="68">
        <v>14</v>
      </c>
      <c r="B2091" s="66" t="str">
        <v>진접읍 부평리</v>
      </c>
      <c r="C2091" s="66" t="str">
        <v>토지</v>
      </c>
      <c r="D2091" s="66" t="str">
        <v>2026-02</v>
      </c>
      <c r="E2091" s="66" t="str">
        <v>비교 반영</v>
      </c>
      <c r="F2091" s="66" t="str">
        <v>직전 비교기간</v>
      </c>
      <c r="G2091" s="68">
        <v>0</v>
      </c>
      <c r="H2091" s="79">
        <v>0</v>
      </c>
    </row>
    <row r="2092">
      <c r="A2092" s="68">
        <v>14</v>
      </c>
      <c r="B2092" s="66" t="str">
        <v>진접읍 부평리</v>
      </c>
      <c r="C2092" s="66" t="str">
        <v>토지</v>
      </c>
      <c r="D2092" s="66" t="str">
        <v>2026-03</v>
      </c>
      <c r="E2092" s="66" t="str">
        <v>비교 반영</v>
      </c>
      <c r="F2092" s="66" t="str">
        <v>직전 비교기간</v>
      </c>
      <c r="G2092" s="68">
        <v>1</v>
      </c>
      <c r="H2092" s="79">
        <v>0.010526315789473684</v>
      </c>
    </row>
    <row r="2093">
      <c r="A2093" s="68">
        <v>14</v>
      </c>
      <c r="B2093" s="66" t="str">
        <v>진접읍 부평리</v>
      </c>
      <c r="C2093" s="66" t="str">
        <v>토지</v>
      </c>
      <c r="D2093" s="66" t="str">
        <v>2026-04</v>
      </c>
      <c r="E2093" s="66" t="str">
        <v>비교 반영</v>
      </c>
      <c r="F2093" s="66" t="str">
        <v>최근 비교기간</v>
      </c>
      <c r="G2093" s="68">
        <v>5</v>
      </c>
      <c r="H2093" s="79">
        <v>0.06097560975609756</v>
      </c>
    </row>
    <row r="2094">
      <c r="A2094" s="68">
        <v>14</v>
      </c>
      <c r="B2094" s="66" t="str">
        <v>진접읍 부평리</v>
      </c>
      <c r="C2094" s="66" t="str">
        <v>토지</v>
      </c>
      <c r="D2094" s="66" t="str">
        <v>2026-05</v>
      </c>
      <c r="E2094" s="66" t="str">
        <v>비교 반영</v>
      </c>
      <c r="F2094" s="66" t="str">
        <v>최근 비교기간</v>
      </c>
      <c r="G2094" s="68">
        <v>4</v>
      </c>
      <c r="H2094" s="79">
        <v>0.056338028169014086</v>
      </c>
    </row>
    <row r="2095">
      <c r="A2095" s="68">
        <v>14</v>
      </c>
      <c r="B2095" s="66" t="str">
        <v>진접읍 부평리</v>
      </c>
      <c r="C2095" s="66" t="str">
        <v>토지</v>
      </c>
      <c r="D2095" s="66" t="str">
        <v>2026-06</v>
      </c>
      <c r="E2095" s="66" t="str">
        <v>비교 반영</v>
      </c>
      <c r="F2095" s="66" t="str">
        <v>최근 비교기간</v>
      </c>
      <c r="G2095" s="68">
        <v>10</v>
      </c>
      <c r="H2095" s="79">
        <v>0.14925373134328357</v>
      </c>
    </row>
    <row r="2096">
      <c r="A2096" s="72">
        <v>14</v>
      </c>
      <c r="B2096" s="72" t="str">
        <v>진접읍 부평리</v>
      </c>
      <c r="C2096" s="72" t="str">
        <v>토지</v>
      </c>
      <c r="D2096" s="72" t="str">
        <v>2026-07</v>
      </c>
      <c r="E2096" s="72" t="str">
        <v>집계 중</v>
      </c>
      <c r="F2096" s="72" t="str">
        <v>집계 중 월</v>
      </c>
      <c r="G2096" s="74">
        <v>0</v>
      </c>
      <c r="H2096" s="85">
        <v>0</v>
      </c>
    </row>
    <row r="2097">
      <c r="A2097" s="68">
        <v>14</v>
      </c>
      <c r="B2097" s="66" t="str">
        <v>진접읍 부평리</v>
      </c>
      <c r="C2097" s="66" t="str">
        <v>다세대 전월세</v>
      </c>
      <c r="D2097" s="66" t="str">
        <v>2025-08</v>
      </c>
      <c r="E2097" s="66" t="str">
        <v>비교 반영</v>
      </c>
      <c r="F2097" s="66" t="str">
        <v>그 외 비교 반영월</v>
      </c>
      <c r="G2097" s="68">
        <v>5</v>
      </c>
      <c r="H2097" s="79">
        <v>0.09090909090909091</v>
      </c>
    </row>
    <row r="2098">
      <c r="A2098" s="68">
        <v>14</v>
      </c>
      <c r="B2098" s="66" t="str">
        <v>진접읍 부평리</v>
      </c>
      <c r="C2098" s="66" t="str">
        <v>다세대 전월세</v>
      </c>
      <c r="D2098" s="66" t="str">
        <v>2025-09</v>
      </c>
      <c r="E2098" s="66" t="str">
        <v>비교 반영</v>
      </c>
      <c r="F2098" s="66" t="str">
        <v>그 외 비교 반영월</v>
      </c>
      <c r="G2098" s="68">
        <v>4</v>
      </c>
      <c r="H2098" s="79">
        <v>0.07142857142857142</v>
      </c>
    </row>
    <row r="2099">
      <c r="A2099" s="68">
        <v>14</v>
      </c>
      <c r="B2099" s="66" t="str">
        <v>진접읍 부평리</v>
      </c>
      <c r="C2099" s="66" t="str">
        <v>다세대 전월세</v>
      </c>
      <c r="D2099" s="66" t="str">
        <v>2025-10</v>
      </c>
      <c r="E2099" s="66" t="str">
        <v>비교 반영</v>
      </c>
      <c r="F2099" s="66" t="str">
        <v>그 외 비교 반영월</v>
      </c>
      <c r="G2099" s="68">
        <v>2</v>
      </c>
      <c r="H2099" s="79">
        <v>0.02666666666666667</v>
      </c>
    </row>
    <row r="2100">
      <c r="A2100" s="68">
        <v>14</v>
      </c>
      <c r="B2100" s="66" t="str">
        <v>진접읍 부평리</v>
      </c>
      <c r="C2100" s="66" t="str">
        <v>다세대 전월세</v>
      </c>
      <c r="D2100" s="66" t="str">
        <v>2025-11</v>
      </c>
      <c r="E2100" s="66" t="str">
        <v>비교 반영</v>
      </c>
      <c r="F2100" s="66" t="str">
        <v>그 외 비교 반영월</v>
      </c>
      <c r="G2100" s="68">
        <v>4</v>
      </c>
      <c r="H2100" s="79">
        <v>0.07272727272727272</v>
      </c>
    </row>
    <row r="2101">
      <c r="A2101" s="68">
        <v>14</v>
      </c>
      <c r="B2101" s="66" t="str">
        <v>진접읍 부평리</v>
      </c>
      <c r="C2101" s="66" t="str">
        <v>다세대 전월세</v>
      </c>
      <c r="D2101" s="66" t="str">
        <v>2025-12</v>
      </c>
      <c r="E2101" s="66" t="str">
        <v>비교 반영</v>
      </c>
      <c r="F2101" s="66" t="str">
        <v>그 외 비교 반영월</v>
      </c>
      <c r="G2101" s="68">
        <v>4</v>
      </c>
      <c r="H2101" s="79">
        <v>0.05263157894736842</v>
      </c>
    </row>
    <row r="2102">
      <c r="A2102" s="68">
        <v>14</v>
      </c>
      <c r="B2102" s="66" t="str">
        <v>진접읍 부평리</v>
      </c>
      <c r="C2102" s="66" t="str">
        <v>다세대 전월세</v>
      </c>
      <c r="D2102" s="66" t="str">
        <v>2026-01</v>
      </c>
      <c r="E2102" s="66" t="str">
        <v>비교 반영</v>
      </c>
      <c r="F2102" s="66" t="str">
        <v>직전 비교기간</v>
      </c>
      <c r="G2102" s="68">
        <v>1</v>
      </c>
      <c r="H2102" s="79">
        <v>0.011363636363636364</v>
      </c>
    </row>
    <row r="2103">
      <c r="A2103" s="68">
        <v>14</v>
      </c>
      <c r="B2103" s="66" t="str">
        <v>진접읍 부평리</v>
      </c>
      <c r="C2103" s="66" t="str">
        <v>다세대 전월세</v>
      </c>
      <c r="D2103" s="66" t="str">
        <v>2026-02</v>
      </c>
      <c r="E2103" s="66" t="str">
        <v>비교 반영</v>
      </c>
      <c r="F2103" s="66" t="str">
        <v>직전 비교기간</v>
      </c>
      <c r="G2103" s="68">
        <v>6</v>
      </c>
      <c r="H2103" s="79">
        <v>0.0759493670886076</v>
      </c>
    </row>
    <row r="2104">
      <c r="A2104" s="68">
        <v>14</v>
      </c>
      <c r="B2104" s="66" t="str">
        <v>진접읍 부평리</v>
      </c>
      <c r="C2104" s="66" t="str">
        <v>다세대 전월세</v>
      </c>
      <c r="D2104" s="66" t="str">
        <v>2026-03</v>
      </c>
      <c r="E2104" s="66" t="str">
        <v>비교 반영</v>
      </c>
      <c r="F2104" s="66" t="str">
        <v>직전 비교기간</v>
      </c>
      <c r="G2104" s="68">
        <v>7</v>
      </c>
      <c r="H2104" s="79">
        <v>0.07368421052631578</v>
      </c>
    </row>
    <row r="2105">
      <c r="A2105" s="68">
        <v>14</v>
      </c>
      <c r="B2105" s="66" t="str">
        <v>진접읍 부평리</v>
      </c>
      <c r="C2105" s="66" t="str">
        <v>다세대 전월세</v>
      </c>
      <c r="D2105" s="66" t="str">
        <v>2026-04</v>
      </c>
      <c r="E2105" s="66" t="str">
        <v>비교 반영</v>
      </c>
      <c r="F2105" s="66" t="str">
        <v>최근 비교기간</v>
      </c>
      <c r="G2105" s="68">
        <v>8</v>
      </c>
      <c r="H2105" s="79">
        <v>0.0975609756097561</v>
      </c>
    </row>
    <row r="2106">
      <c r="A2106" s="68">
        <v>14</v>
      </c>
      <c r="B2106" s="66" t="str">
        <v>진접읍 부평리</v>
      </c>
      <c r="C2106" s="66" t="str">
        <v>다세대 전월세</v>
      </c>
      <c r="D2106" s="66" t="str">
        <v>2026-05</v>
      </c>
      <c r="E2106" s="66" t="str">
        <v>비교 반영</v>
      </c>
      <c r="F2106" s="66" t="str">
        <v>최근 비교기간</v>
      </c>
      <c r="G2106" s="68">
        <v>3</v>
      </c>
      <c r="H2106" s="79">
        <v>0.04225352112676056</v>
      </c>
    </row>
    <row r="2107">
      <c r="A2107" s="68">
        <v>14</v>
      </c>
      <c r="B2107" s="66" t="str">
        <v>진접읍 부평리</v>
      </c>
      <c r="C2107" s="66" t="str">
        <v>다세대 전월세</v>
      </c>
      <c r="D2107" s="66" t="str">
        <v>2026-06</v>
      </c>
      <c r="E2107" s="66" t="str">
        <v>비교 반영</v>
      </c>
      <c r="F2107" s="66" t="str">
        <v>최근 비교기간</v>
      </c>
      <c r="G2107" s="68">
        <v>6</v>
      </c>
      <c r="H2107" s="79">
        <v>0.08955223880597014</v>
      </c>
    </row>
    <row r="2108">
      <c r="A2108" s="72">
        <v>14</v>
      </c>
      <c r="B2108" s="72" t="str">
        <v>진접읍 부평리</v>
      </c>
      <c r="C2108" s="72" t="str">
        <v>다세대 전월세</v>
      </c>
      <c r="D2108" s="72" t="str">
        <v>2026-07</v>
      </c>
      <c r="E2108" s="72" t="str">
        <v>집계 중</v>
      </c>
      <c r="F2108" s="72" t="str">
        <v>집계 중 월</v>
      </c>
      <c r="G2108" s="74">
        <v>3</v>
      </c>
      <c r="H2108" s="85">
        <v>0.04838709677419355</v>
      </c>
    </row>
    <row r="2109">
      <c r="A2109" s="68">
        <v>14</v>
      </c>
      <c r="B2109" s="66" t="str">
        <v>진접읍 부평리</v>
      </c>
      <c r="C2109" s="66" t="str">
        <v>다세대 매매</v>
      </c>
      <c r="D2109" s="66" t="str">
        <v>2025-08</v>
      </c>
      <c r="E2109" s="66" t="str">
        <v>비교 반영</v>
      </c>
      <c r="F2109" s="66" t="str">
        <v>그 외 비교 반영월</v>
      </c>
      <c r="G2109" s="68">
        <v>3</v>
      </c>
      <c r="H2109" s="79">
        <v>0.05454545454545454</v>
      </c>
    </row>
    <row r="2110">
      <c r="A2110" s="68">
        <v>14</v>
      </c>
      <c r="B2110" s="66" t="str">
        <v>진접읍 부평리</v>
      </c>
      <c r="C2110" s="66" t="str">
        <v>다세대 매매</v>
      </c>
      <c r="D2110" s="66" t="str">
        <v>2025-09</v>
      </c>
      <c r="E2110" s="66" t="str">
        <v>비교 반영</v>
      </c>
      <c r="F2110" s="66" t="str">
        <v>그 외 비교 반영월</v>
      </c>
      <c r="G2110" s="68">
        <v>2</v>
      </c>
      <c r="H2110" s="79">
        <v>0.03571428571428571</v>
      </c>
    </row>
    <row r="2111">
      <c r="A2111" s="68">
        <v>14</v>
      </c>
      <c r="B2111" s="66" t="str">
        <v>진접읍 부평리</v>
      </c>
      <c r="C2111" s="66" t="str">
        <v>다세대 매매</v>
      </c>
      <c r="D2111" s="66" t="str">
        <v>2025-10</v>
      </c>
      <c r="E2111" s="66" t="str">
        <v>비교 반영</v>
      </c>
      <c r="F2111" s="66" t="str">
        <v>그 외 비교 반영월</v>
      </c>
      <c r="G2111" s="68">
        <v>1</v>
      </c>
      <c r="H2111" s="79">
        <v>0.013333333333333334</v>
      </c>
    </row>
    <row r="2112">
      <c r="A2112" s="68">
        <v>14</v>
      </c>
      <c r="B2112" s="66" t="str">
        <v>진접읍 부평리</v>
      </c>
      <c r="C2112" s="66" t="str">
        <v>다세대 매매</v>
      </c>
      <c r="D2112" s="66" t="str">
        <v>2025-11</v>
      </c>
      <c r="E2112" s="66" t="str">
        <v>비교 반영</v>
      </c>
      <c r="F2112" s="66" t="str">
        <v>그 외 비교 반영월</v>
      </c>
      <c r="G2112" s="68">
        <v>2</v>
      </c>
      <c r="H2112" s="79">
        <v>0.03636363636363636</v>
      </c>
    </row>
    <row r="2113">
      <c r="A2113" s="68">
        <v>14</v>
      </c>
      <c r="B2113" s="66" t="str">
        <v>진접읍 부평리</v>
      </c>
      <c r="C2113" s="66" t="str">
        <v>다세대 매매</v>
      </c>
      <c r="D2113" s="66" t="str">
        <v>2025-12</v>
      </c>
      <c r="E2113" s="66" t="str">
        <v>비교 반영</v>
      </c>
      <c r="F2113" s="66" t="str">
        <v>그 외 비교 반영월</v>
      </c>
      <c r="G2113" s="68">
        <v>6</v>
      </c>
      <c r="H2113" s="79">
        <v>0.07894736842105263</v>
      </c>
    </row>
    <row r="2114">
      <c r="A2114" s="68">
        <v>14</v>
      </c>
      <c r="B2114" s="66" t="str">
        <v>진접읍 부평리</v>
      </c>
      <c r="C2114" s="66" t="str">
        <v>다세대 매매</v>
      </c>
      <c r="D2114" s="66" t="str">
        <v>2026-01</v>
      </c>
      <c r="E2114" s="66" t="str">
        <v>비교 반영</v>
      </c>
      <c r="F2114" s="66" t="str">
        <v>직전 비교기간</v>
      </c>
      <c r="G2114" s="68">
        <v>6</v>
      </c>
      <c r="H2114" s="79">
        <v>0.06818181818181818</v>
      </c>
    </row>
    <row r="2115">
      <c r="A2115" s="68">
        <v>14</v>
      </c>
      <c r="B2115" s="66" t="str">
        <v>진접읍 부평리</v>
      </c>
      <c r="C2115" s="66" t="str">
        <v>다세대 매매</v>
      </c>
      <c r="D2115" s="66" t="str">
        <v>2026-02</v>
      </c>
      <c r="E2115" s="66" t="str">
        <v>비교 반영</v>
      </c>
      <c r="F2115" s="66" t="str">
        <v>직전 비교기간</v>
      </c>
      <c r="G2115" s="68">
        <v>0</v>
      </c>
      <c r="H2115" s="79">
        <v>0</v>
      </c>
    </row>
    <row r="2116">
      <c r="A2116" s="68">
        <v>14</v>
      </c>
      <c r="B2116" s="66" t="str">
        <v>진접읍 부평리</v>
      </c>
      <c r="C2116" s="66" t="str">
        <v>다세대 매매</v>
      </c>
      <c r="D2116" s="66" t="str">
        <v>2026-03</v>
      </c>
      <c r="E2116" s="66" t="str">
        <v>비교 반영</v>
      </c>
      <c r="F2116" s="66" t="str">
        <v>직전 비교기간</v>
      </c>
      <c r="G2116" s="68">
        <v>5</v>
      </c>
      <c r="H2116" s="79">
        <v>0.05263157894736842</v>
      </c>
    </row>
    <row r="2117">
      <c r="A2117" s="68">
        <v>14</v>
      </c>
      <c r="B2117" s="66" t="str">
        <v>진접읍 부평리</v>
      </c>
      <c r="C2117" s="66" t="str">
        <v>다세대 매매</v>
      </c>
      <c r="D2117" s="66" t="str">
        <v>2026-04</v>
      </c>
      <c r="E2117" s="66" t="str">
        <v>비교 반영</v>
      </c>
      <c r="F2117" s="66" t="str">
        <v>최근 비교기간</v>
      </c>
      <c r="G2117" s="68">
        <v>5</v>
      </c>
      <c r="H2117" s="79">
        <v>0.06097560975609756</v>
      </c>
    </row>
    <row r="2118">
      <c r="A2118" s="68">
        <v>14</v>
      </c>
      <c r="B2118" s="66" t="str">
        <v>진접읍 부평리</v>
      </c>
      <c r="C2118" s="66" t="str">
        <v>다세대 매매</v>
      </c>
      <c r="D2118" s="66" t="str">
        <v>2026-05</v>
      </c>
      <c r="E2118" s="66" t="str">
        <v>비교 반영</v>
      </c>
      <c r="F2118" s="66" t="str">
        <v>최근 비교기간</v>
      </c>
      <c r="G2118" s="68">
        <v>3</v>
      </c>
      <c r="H2118" s="79">
        <v>0.04225352112676056</v>
      </c>
    </row>
    <row r="2119">
      <c r="A2119" s="68">
        <v>14</v>
      </c>
      <c r="B2119" s="66" t="str">
        <v>진접읍 부평리</v>
      </c>
      <c r="C2119" s="66" t="str">
        <v>다세대 매매</v>
      </c>
      <c r="D2119" s="66" t="str">
        <v>2026-06</v>
      </c>
      <c r="E2119" s="66" t="str">
        <v>비교 반영</v>
      </c>
      <c r="F2119" s="66" t="str">
        <v>최근 비교기간</v>
      </c>
      <c r="G2119" s="68">
        <v>3</v>
      </c>
      <c r="H2119" s="79">
        <v>0.04477611940298507</v>
      </c>
    </row>
    <row r="2120">
      <c r="A2120" s="72">
        <v>14</v>
      </c>
      <c r="B2120" s="72" t="str">
        <v>진접읍 부평리</v>
      </c>
      <c r="C2120" s="72" t="str">
        <v>다세대 매매</v>
      </c>
      <c r="D2120" s="72" t="str">
        <v>2026-07</v>
      </c>
      <c r="E2120" s="72" t="str">
        <v>집계 중</v>
      </c>
      <c r="F2120" s="72" t="str">
        <v>집계 중 월</v>
      </c>
      <c r="G2120" s="74">
        <v>2</v>
      </c>
      <c r="H2120" s="85">
        <v>0.03225806451612903</v>
      </c>
    </row>
    <row r="2121">
      <c r="A2121" s="68">
        <v>14</v>
      </c>
      <c r="B2121" s="66" t="str">
        <v>진접읍 부평리</v>
      </c>
      <c r="C2121" s="66" t="str">
        <v>다가구 전월세</v>
      </c>
      <c r="D2121" s="66" t="str">
        <v>2025-08</v>
      </c>
      <c r="E2121" s="66" t="str">
        <v>비교 반영</v>
      </c>
      <c r="F2121" s="66" t="str">
        <v>그 외 비교 반영월</v>
      </c>
      <c r="G2121" s="68">
        <v>6</v>
      </c>
      <c r="H2121" s="79">
        <v>0.10909090909090909</v>
      </c>
    </row>
    <row r="2122">
      <c r="A2122" s="68">
        <v>14</v>
      </c>
      <c r="B2122" s="66" t="str">
        <v>진접읍 부평리</v>
      </c>
      <c r="C2122" s="66" t="str">
        <v>다가구 전월세</v>
      </c>
      <c r="D2122" s="66" t="str">
        <v>2025-09</v>
      </c>
      <c r="E2122" s="66" t="str">
        <v>비교 반영</v>
      </c>
      <c r="F2122" s="66" t="str">
        <v>그 외 비교 반영월</v>
      </c>
      <c r="G2122" s="68">
        <v>5</v>
      </c>
      <c r="H2122" s="79">
        <v>0.08928571428571429</v>
      </c>
    </row>
    <row r="2123">
      <c r="A2123" s="68">
        <v>14</v>
      </c>
      <c r="B2123" s="66" t="str">
        <v>진접읍 부평리</v>
      </c>
      <c r="C2123" s="66" t="str">
        <v>다가구 전월세</v>
      </c>
      <c r="D2123" s="66" t="str">
        <v>2025-10</v>
      </c>
      <c r="E2123" s="66" t="str">
        <v>비교 반영</v>
      </c>
      <c r="F2123" s="66" t="str">
        <v>그 외 비교 반영월</v>
      </c>
      <c r="G2123" s="68">
        <v>5</v>
      </c>
      <c r="H2123" s="79">
        <v>0.06666666666666667</v>
      </c>
    </row>
    <row r="2124">
      <c r="A2124" s="68">
        <v>14</v>
      </c>
      <c r="B2124" s="66" t="str">
        <v>진접읍 부평리</v>
      </c>
      <c r="C2124" s="66" t="str">
        <v>다가구 전월세</v>
      </c>
      <c r="D2124" s="66" t="str">
        <v>2025-11</v>
      </c>
      <c r="E2124" s="66" t="str">
        <v>비교 반영</v>
      </c>
      <c r="F2124" s="66" t="str">
        <v>그 외 비교 반영월</v>
      </c>
      <c r="G2124" s="68">
        <v>5</v>
      </c>
      <c r="H2124" s="79">
        <v>0.09090909090909091</v>
      </c>
    </row>
    <row r="2125">
      <c r="A2125" s="68">
        <v>14</v>
      </c>
      <c r="B2125" s="66" t="str">
        <v>진접읍 부평리</v>
      </c>
      <c r="C2125" s="66" t="str">
        <v>다가구 전월세</v>
      </c>
      <c r="D2125" s="66" t="str">
        <v>2025-12</v>
      </c>
      <c r="E2125" s="66" t="str">
        <v>비교 반영</v>
      </c>
      <c r="F2125" s="66" t="str">
        <v>그 외 비교 반영월</v>
      </c>
      <c r="G2125" s="68">
        <v>1</v>
      </c>
      <c r="H2125" s="79">
        <v>0.013157894736842105</v>
      </c>
    </row>
    <row r="2126">
      <c r="A2126" s="68">
        <v>14</v>
      </c>
      <c r="B2126" s="66" t="str">
        <v>진접읍 부평리</v>
      </c>
      <c r="C2126" s="66" t="str">
        <v>다가구 전월세</v>
      </c>
      <c r="D2126" s="66" t="str">
        <v>2026-01</v>
      </c>
      <c r="E2126" s="66" t="str">
        <v>비교 반영</v>
      </c>
      <c r="F2126" s="66" t="str">
        <v>직전 비교기간</v>
      </c>
      <c r="G2126" s="68">
        <v>5</v>
      </c>
      <c r="H2126" s="79">
        <v>0.056818181818181816</v>
      </c>
    </row>
    <row r="2127">
      <c r="A2127" s="68">
        <v>14</v>
      </c>
      <c r="B2127" s="66" t="str">
        <v>진접읍 부평리</v>
      </c>
      <c r="C2127" s="66" t="str">
        <v>다가구 전월세</v>
      </c>
      <c r="D2127" s="66" t="str">
        <v>2026-02</v>
      </c>
      <c r="E2127" s="66" t="str">
        <v>비교 반영</v>
      </c>
      <c r="F2127" s="66" t="str">
        <v>직전 비교기간</v>
      </c>
      <c r="G2127" s="68">
        <v>4</v>
      </c>
      <c r="H2127" s="79">
        <v>0.05063291139240506</v>
      </c>
    </row>
    <row r="2128">
      <c r="A2128" s="68">
        <v>14</v>
      </c>
      <c r="B2128" s="66" t="str">
        <v>진접읍 부평리</v>
      </c>
      <c r="C2128" s="66" t="str">
        <v>다가구 전월세</v>
      </c>
      <c r="D2128" s="66" t="str">
        <v>2026-03</v>
      </c>
      <c r="E2128" s="66" t="str">
        <v>비교 반영</v>
      </c>
      <c r="F2128" s="66" t="str">
        <v>직전 비교기간</v>
      </c>
      <c r="G2128" s="68">
        <v>1</v>
      </c>
      <c r="H2128" s="79">
        <v>0.010526315789473684</v>
      </c>
    </row>
    <row r="2129">
      <c r="A2129" s="68">
        <v>14</v>
      </c>
      <c r="B2129" s="66" t="str">
        <v>진접읍 부평리</v>
      </c>
      <c r="C2129" s="66" t="str">
        <v>다가구 전월세</v>
      </c>
      <c r="D2129" s="66" t="str">
        <v>2026-04</v>
      </c>
      <c r="E2129" s="66" t="str">
        <v>비교 반영</v>
      </c>
      <c r="F2129" s="66" t="str">
        <v>최근 비교기간</v>
      </c>
      <c r="G2129" s="68">
        <v>4</v>
      </c>
      <c r="H2129" s="79">
        <v>0.04878048780487805</v>
      </c>
    </row>
    <row r="2130">
      <c r="A2130" s="68">
        <v>14</v>
      </c>
      <c r="B2130" s="66" t="str">
        <v>진접읍 부평리</v>
      </c>
      <c r="C2130" s="66" t="str">
        <v>다가구 전월세</v>
      </c>
      <c r="D2130" s="66" t="str">
        <v>2026-05</v>
      </c>
      <c r="E2130" s="66" t="str">
        <v>비교 반영</v>
      </c>
      <c r="F2130" s="66" t="str">
        <v>최근 비교기간</v>
      </c>
      <c r="G2130" s="68">
        <v>1</v>
      </c>
      <c r="H2130" s="79">
        <v>0.014084507042253521</v>
      </c>
    </row>
    <row r="2131">
      <c r="A2131" s="68">
        <v>14</v>
      </c>
      <c r="B2131" s="66" t="str">
        <v>진접읍 부평리</v>
      </c>
      <c r="C2131" s="66" t="str">
        <v>다가구 전월세</v>
      </c>
      <c r="D2131" s="66" t="str">
        <v>2026-06</v>
      </c>
      <c r="E2131" s="66" t="str">
        <v>비교 반영</v>
      </c>
      <c r="F2131" s="66" t="str">
        <v>최근 비교기간</v>
      </c>
      <c r="G2131" s="68">
        <v>3</v>
      </c>
      <c r="H2131" s="79">
        <v>0.04477611940298507</v>
      </c>
    </row>
    <row r="2132">
      <c r="A2132" s="72">
        <v>14</v>
      </c>
      <c r="B2132" s="72" t="str">
        <v>진접읍 부평리</v>
      </c>
      <c r="C2132" s="72" t="str">
        <v>다가구 전월세</v>
      </c>
      <c r="D2132" s="72" t="str">
        <v>2026-07</v>
      </c>
      <c r="E2132" s="72" t="str">
        <v>집계 중</v>
      </c>
      <c r="F2132" s="72" t="str">
        <v>집계 중 월</v>
      </c>
      <c r="G2132" s="74">
        <v>2</v>
      </c>
      <c r="H2132" s="85">
        <v>0.03225806451612903</v>
      </c>
    </row>
    <row r="2133">
      <c r="A2133" s="68">
        <v>14</v>
      </c>
      <c r="B2133" s="66" t="str">
        <v>진접읍 부평리</v>
      </c>
      <c r="C2133" s="66" t="str">
        <v>상가</v>
      </c>
      <c r="D2133" s="66" t="str">
        <v>2025-08</v>
      </c>
      <c r="E2133" s="66" t="str">
        <v>비교 반영</v>
      </c>
      <c r="F2133" s="66" t="str">
        <v>그 외 비교 반영월</v>
      </c>
      <c r="G2133" s="68">
        <v>0</v>
      </c>
      <c r="H2133" s="79">
        <v>0</v>
      </c>
    </row>
    <row r="2134">
      <c r="A2134" s="68">
        <v>14</v>
      </c>
      <c r="B2134" s="66" t="str">
        <v>진접읍 부평리</v>
      </c>
      <c r="C2134" s="66" t="str">
        <v>상가</v>
      </c>
      <c r="D2134" s="66" t="str">
        <v>2025-09</v>
      </c>
      <c r="E2134" s="66" t="str">
        <v>비교 반영</v>
      </c>
      <c r="F2134" s="66" t="str">
        <v>그 외 비교 반영월</v>
      </c>
      <c r="G2134" s="68">
        <v>0</v>
      </c>
      <c r="H2134" s="79">
        <v>0</v>
      </c>
    </row>
    <row r="2135">
      <c r="A2135" s="68">
        <v>14</v>
      </c>
      <c r="B2135" s="66" t="str">
        <v>진접읍 부평리</v>
      </c>
      <c r="C2135" s="66" t="str">
        <v>상가</v>
      </c>
      <c r="D2135" s="66" t="str">
        <v>2025-10</v>
      </c>
      <c r="E2135" s="66" t="str">
        <v>비교 반영</v>
      </c>
      <c r="F2135" s="66" t="str">
        <v>그 외 비교 반영월</v>
      </c>
      <c r="G2135" s="68">
        <v>1</v>
      </c>
      <c r="H2135" s="79">
        <v>0.013333333333333334</v>
      </c>
    </row>
    <row r="2136">
      <c r="A2136" s="68">
        <v>14</v>
      </c>
      <c r="B2136" s="66" t="str">
        <v>진접읍 부평리</v>
      </c>
      <c r="C2136" s="66" t="str">
        <v>상가</v>
      </c>
      <c r="D2136" s="66" t="str">
        <v>2025-11</v>
      </c>
      <c r="E2136" s="66" t="str">
        <v>비교 반영</v>
      </c>
      <c r="F2136" s="66" t="str">
        <v>그 외 비교 반영월</v>
      </c>
      <c r="G2136" s="68">
        <v>1</v>
      </c>
      <c r="H2136" s="79">
        <v>0.01818181818181818</v>
      </c>
    </row>
    <row r="2137">
      <c r="A2137" s="68">
        <v>14</v>
      </c>
      <c r="B2137" s="66" t="str">
        <v>진접읍 부평리</v>
      </c>
      <c r="C2137" s="66" t="str">
        <v>상가</v>
      </c>
      <c r="D2137" s="66" t="str">
        <v>2025-12</v>
      </c>
      <c r="E2137" s="66" t="str">
        <v>비교 반영</v>
      </c>
      <c r="F2137" s="66" t="str">
        <v>그 외 비교 반영월</v>
      </c>
      <c r="G2137" s="68">
        <v>0</v>
      </c>
      <c r="H2137" s="79">
        <v>0</v>
      </c>
    </row>
    <row r="2138">
      <c r="A2138" s="68">
        <v>14</v>
      </c>
      <c r="B2138" s="66" t="str">
        <v>진접읍 부평리</v>
      </c>
      <c r="C2138" s="66" t="str">
        <v>상가</v>
      </c>
      <c r="D2138" s="66" t="str">
        <v>2026-01</v>
      </c>
      <c r="E2138" s="66" t="str">
        <v>비교 반영</v>
      </c>
      <c r="F2138" s="66" t="str">
        <v>직전 비교기간</v>
      </c>
      <c r="G2138" s="68">
        <v>0</v>
      </c>
      <c r="H2138" s="79">
        <v>0</v>
      </c>
    </row>
    <row r="2139">
      <c r="A2139" s="68">
        <v>14</v>
      </c>
      <c r="B2139" s="66" t="str">
        <v>진접읍 부평리</v>
      </c>
      <c r="C2139" s="66" t="str">
        <v>상가</v>
      </c>
      <c r="D2139" s="66" t="str">
        <v>2026-02</v>
      </c>
      <c r="E2139" s="66" t="str">
        <v>비교 반영</v>
      </c>
      <c r="F2139" s="66" t="str">
        <v>직전 비교기간</v>
      </c>
      <c r="G2139" s="68">
        <v>0</v>
      </c>
      <c r="H2139" s="79">
        <v>0</v>
      </c>
    </row>
    <row r="2140">
      <c r="A2140" s="68">
        <v>14</v>
      </c>
      <c r="B2140" s="66" t="str">
        <v>진접읍 부평리</v>
      </c>
      <c r="C2140" s="66" t="str">
        <v>상가</v>
      </c>
      <c r="D2140" s="66" t="str">
        <v>2026-03</v>
      </c>
      <c r="E2140" s="66" t="str">
        <v>비교 반영</v>
      </c>
      <c r="F2140" s="66" t="str">
        <v>직전 비교기간</v>
      </c>
      <c r="G2140" s="68">
        <v>0</v>
      </c>
      <c r="H2140" s="79">
        <v>0</v>
      </c>
    </row>
    <row r="2141">
      <c r="A2141" s="68">
        <v>14</v>
      </c>
      <c r="B2141" s="66" t="str">
        <v>진접읍 부평리</v>
      </c>
      <c r="C2141" s="66" t="str">
        <v>상가</v>
      </c>
      <c r="D2141" s="66" t="str">
        <v>2026-04</v>
      </c>
      <c r="E2141" s="66" t="str">
        <v>비교 반영</v>
      </c>
      <c r="F2141" s="66" t="str">
        <v>최근 비교기간</v>
      </c>
      <c r="G2141" s="68">
        <v>1</v>
      </c>
      <c r="H2141" s="79">
        <v>0.012195121951219513</v>
      </c>
    </row>
    <row r="2142">
      <c r="A2142" s="68">
        <v>14</v>
      </c>
      <c r="B2142" s="66" t="str">
        <v>진접읍 부평리</v>
      </c>
      <c r="C2142" s="66" t="str">
        <v>상가</v>
      </c>
      <c r="D2142" s="66" t="str">
        <v>2026-05</v>
      </c>
      <c r="E2142" s="66" t="str">
        <v>비교 반영</v>
      </c>
      <c r="F2142" s="66" t="str">
        <v>최근 비교기간</v>
      </c>
      <c r="G2142" s="68">
        <v>0</v>
      </c>
      <c r="H2142" s="79">
        <v>0</v>
      </c>
    </row>
    <row r="2143">
      <c r="A2143" s="68">
        <v>14</v>
      </c>
      <c r="B2143" s="66" t="str">
        <v>진접읍 부평리</v>
      </c>
      <c r="C2143" s="66" t="str">
        <v>상가</v>
      </c>
      <c r="D2143" s="66" t="str">
        <v>2026-06</v>
      </c>
      <c r="E2143" s="66" t="str">
        <v>비교 반영</v>
      </c>
      <c r="F2143" s="66" t="str">
        <v>최근 비교기간</v>
      </c>
      <c r="G2143" s="68">
        <v>0</v>
      </c>
      <c r="H2143" s="79">
        <v>0</v>
      </c>
    </row>
    <row r="2144">
      <c r="A2144" s="72">
        <v>14</v>
      </c>
      <c r="B2144" s="72" t="str">
        <v>진접읍 부평리</v>
      </c>
      <c r="C2144" s="72" t="str">
        <v>상가</v>
      </c>
      <c r="D2144" s="72" t="str">
        <v>2026-07</v>
      </c>
      <c r="E2144" s="72" t="str">
        <v>집계 중</v>
      </c>
      <c r="F2144" s="72" t="str">
        <v>집계 중 월</v>
      </c>
      <c r="G2144" s="74">
        <v>0</v>
      </c>
      <c r="H2144" s="85">
        <v>0</v>
      </c>
    </row>
    <row r="2145">
      <c r="A2145" s="68">
        <v>14</v>
      </c>
      <c r="B2145" s="66" t="str">
        <v>진접읍 부평리</v>
      </c>
      <c r="C2145" s="66" t="str">
        <v>공장창고</v>
      </c>
      <c r="D2145" s="66" t="str">
        <v>2025-08</v>
      </c>
      <c r="E2145" s="66" t="str">
        <v>비교 반영</v>
      </c>
      <c r="F2145" s="66" t="str">
        <v>그 외 비교 반영월</v>
      </c>
      <c r="G2145" s="68">
        <v>1</v>
      </c>
      <c r="H2145" s="79">
        <v>0.01818181818181818</v>
      </c>
    </row>
    <row r="2146">
      <c r="A2146" s="68">
        <v>14</v>
      </c>
      <c r="B2146" s="66" t="str">
        <v>진접읍 부평리</v>
      </c>
      <c r="C2146" s="66" t="str">
        <v>공장창고</v>
      </c>
      <c r="D2146" s="66" t="str">
        <v>2025-09</v>
      </c>
      <c r="E2146" s="66" t="str">
        <v>비교 반영</v>
      </c>
      <c r="F2146" s="66" t="str">
        <v>그 외 비교 반영월</v>
      </c>
      <c r="G2146" s="68">
        <v>0</v>
      </c>
      <c r="H2146" s="79">
        <v>0</v>
      </c>
    </row>
    <row r="2147">
      <c r="A2147" s="68">
        <v>14</v>
      </c>
      <c r="B2147" s="66" t="str">
        <v>진접읍 부평리</v>
      </c>
      <c r="C2147" s="66" t="str">
        <v>공장창고</v>
      </c>
      <c r="D2147" s="66" t="str">
        <v>2025-10</v>
      </c>
      <c r="E2147" s="66" t="str">
        <v>비교 반영</v>
      </c>
      <c r="F2147" s="66" t="str">
        <v>그 외 비교 반영월</v>
      </c>
      <c r="G2147" s="68">
        <v>0</v>
      </c>
      <c r="H2147" s="79">
        <v>0</v>
      </c>
    </row>
    <row r="2148">
      <c r="A2148" s="68">
        <v>14</v>
      </c>
      <c r="B2148" s="66" t="str">
        <v>진접읍 부평리</v>
      </c>
      <c r="C2148" s="66" t="str">
        <v>공장창고</v>
      </c>
      <c r="D2148" s="66" t="str">
        <v>2025-11</v>
      </c>
      <c r="E2148" s="66" t="str">
        <v>비교 반영</v>
      </c>
      <c r="F2148" s="66" t="str">
        <v>그 외 비교 반영월</v>
      </c>
      <c r="G2148" s="68">
        <v>0</v>
      </c>
      <c r="H2148" s="79">
        <v>0</v>
      </c>
    </row>
    <row r="2149">
      <c r="A2149" s="68">
        <v>14</v>
      </c>
      <c r="B2149" s="66" t="str">
        <v>진접읍 부평리</v>
      </c>
      <c r="C2149" s="66" t="str">
        <v>공장창고</v>
      </c>
      <c r="D2149" s="66" t="str">
        <v>2025-12</v>
      </c>
      <c r="E2149" s="66" t="str">
        <v>비교 반영</v>
      </c>
      <c r="F2149" s="66" t="str">
        <v>그 외 비교 반영월</v>
      </c>
      <c r="G2149" s="68">
        <v>0</v>
      </c>
      <c r="H2149" s="79">
        <v>0</v>
      </c>
    </row>
    <row r="2150">
      <c r="A2150" s="68">
        <v>14</v>
      </c>
      <c r="B2150" s="66" t="str">
        <v>진접읍 부평리</v>
      </c>
      <c r="C2150" s="66" t="str">
        <v>공장창고</v>
      </c>
      <c r="D2150" s="66" t="str">
        <v>2026-01</v>
      </c>
      <c r="E2150" s="66" t="str">
        <v>비교 반영</v>
      </c>
      <c r="F2150" s="66" t="str">
        <v>직전 비교기간</v>
      </c>
      <c r="G2150" s="68">
        <v>0</v>
      </c>
      <c r="H2150" s="79">
        <v>0</v>
      </c>
    </row>
    <row r="2151">
      <c r="A2151" s="68">
        <v>14</v>
      </c>
      <c r="B2151" s="66" t="str">
        <v>진접읍 부평리</v>
      </c>
      <c r="C2151" s="66" t="str">
        <v>공장창고</v>
      </c>
      <c r="D2151" s="66" t="str">
        <v>2026-02</v>
      </c>
      <c r="E2151" s="66" t="str">
        <v>비교 반영</v>
      </c>
      <c r="F2151" s="66" t="str">
        <v>직전 비교기간</v>
      </c>
      <c r="G2151" s="68">
        <v>0</v>
      </c>
      <c r="H2151" s="79">
        <v>0</v>
      </c>
    </row>
    <row r="2152">
      <c r="A2152" s="68">
        <v>14</v>
      </c>
      <c r="B2152" s="66" t="str">
        <v>진접읍 부평리</v>
      </c>
      <c r="C2152" s="66" t="str">
        <v>공장창고</v>
      </c>
      <c r="D2152" s="66" t="str">
        <v>2026-03</v>
      </c>
      <c r="E2152" s="66" t="str">
        <v>비교 반영</v>
      </c>
      <c r="F2152" s="66" t="str">
        <v>직전 비교기간</v>
      </c>
      <c r="G2152" s="68">
        <v>0</v>
      </c>
      <c r="H2152" s="79">
        <v>0</v>
      </c>
    </row>
    <row r="2153">
      <c r="A2153" s="68">
        <v>14</v>
      </c>
      <c r="B2153" s="66" t="str">
        <v>진접읍 부평리</v>
      </c>
      <c r="C2153" s="66" t="str">
        <v>공장창고</v>
      </c>
      <c r="D2153" s="66" t="str">
        <v>2026-04</v>
      </c>
      <c r="E2153" s="66" t="str">
        <v>비교 반영</v>
      </c>
      <c r="F2153" s="66" t="str">
        <v>최근 비교기간</v>
      </c>
      <c r="G2153" s="68">
        <v>0</v>
      </c>
      <c r="H2153" s="79">
        <v>0</v>
      </c>
    </row>
    <row r="2154">
      <c r="A2154" s="68">
        <v>14</v>
      </c>
      <c r="B2154" s="66" t="str">
        <v>진접읍 부평리</v>
      </c>
      <c r="C2154" s="66" t="str">
        <v>공장창고</v>
      </c>
      <c r="D2154" s="66" t="str">
        <v>2026-05</v>
      </c>
      <c r="E2154" s="66" t="str">
        <v>비교 반영</v>
      </c>
      <c r="F2154" s="66" t="str">
        <v>최근 비교기간</v>
      </c>
      <c r="G2154" s="68">
        <v>0</v>
      </c>
      <c r="H2154" s="79">
        <v>0</v>
      </c>
    </row>
    <row r="2155">
      <c r="A2155" s="68">
        <v>14</v>
      </c>
      <c r="B2155" s="66" t="str">
        <v>진접읍 부평리</v>
      </c>
      <c r="C2155" s="66" t="str">
        <v>공장창고</v>
      </c>
      <c r="D2155" s="66" t="str">
        <v>2026-06</v>
      </c>
      <c r="E2155" s="66" t="str">
        <v>비교 반영</v>
      </c>
      <c r="F2155" s="66" t="str">
        <v>최근 비교기간</v>
      </c>
      <c r="G2155" s="68">
        <v>0</v>
      </c>
      <c r="H2155" s="79">
        <v>0</v>
      </c>
    </row>
    <row r="2156">
      <c r="A2156" s="72">
        <v>14</v>
      </c>
      <c r="B2156" s="72" t="str">
        <v>진접읍 부평리</v>
      </c>
      <c r="C2156" s="72" t="str">
        <v>공장창고</v>
      </c>
      <c r="D2156" s="72" t="str">
        <v>2026-07</v>
      </c>
      <c r="E2156" s="72" t="str">
        <v>집계 중</v>
      </c>
      <c r="F2156" s="72" t="str">
        <v>집계 중 월</v>
      </c>
      <c r="G2156" s="74">
        <v>0</v>
      </c>
      <c r="H2156" s="85">
        <v>0</v>
      </c>
    </row>
    <row r="2157">
      <c r="A2157" s="68">
        <v>14</v>
      </c>
      <c r="B2157" s="66" t="str">
        <v>진접읍 부평리</v>
      </c>
      <c r="C2157" s="66" t="str">
        <v>다가구 매매</v>
      </c>
      <c r="D2157" s="66" t="str">
        <v>2025-08</v>
      </c>
      <c r="E2157" s="66" t="str">
        <v>비교 반영</v>
      </c>
      <c r="F2157" s="66" t="str">
        <v>그 외 비교 반영월</v>
      </c>
      <c r="G2157" s="68">
        <v>0</v>
      </c>
      <c r="H2157" s="79">
        <v>0</v>
      </c>
    </row>
    <row r="2158">
      <c r="A2158" s="68">
        <v>14</v>
      </c>
      <c r="B2158" s="66" t="str">
        <v>진접읍 부평리</v>
      </c>
      <c r="C2158" s="66" t="str">
        <v>다가구 매매</v>
      </c>
      <c r="D2158" s="66" t="str">
        <v>2025-09</v>
      </c>
      <c r="E2158" s="66" t="str">
        <v>비교 반영</v>
      </c>
      <c r="F2158" s="66" t="str">
        <v>그 외 비교 반영월</v>
      </c>
      <c r="G2158" s="68">
        <v>0</v>
      </c>
      <c r="H2158" s="79">
        <v>0</v>
      </c>
    </row>
    <row r="2159">
      <c r="A2159" s="68">
        <v>14</v>
      </c>
      <c r="B2159" s="66" t="str">
        <v>진접읍 부평리</v>
      </c>
      <c r="C2159" s="66" t="str">
        <v>다가구 매매</v>
      </c>
      <c r="D2159" s="66" t="str">
        <v>2025-10</v>
      </c>
      <c r="E2159" s="66" t="str">
        <v>비교 반영</v>
      </c>
      <c r="F2159" s="66" t="str">
        <v>그 외 비교 반영월</v>
      </c>
      <c r="G2159" s="68">
        <v>0</v>
      </c>
      <c r="H2159" s="79">
        <v>0</v>
      </c>
    </row>
    <row r="2160">
      <c r="A2160" s="68">
        <v>14</v>
      </c>
      <c r="B2160" s="66" t="str">
        <v>진접읍 부평리</v>
      </c>
      <c r="C2160" s="66" t="str">
        <v>다가구 매매</v>
      </c>
      <c r="D2160" s="66" t="str">
        <v>2025-11</v>
      </c>
      <c r="E2160" s="66" t="str">
        <v>비교 반영</v>
      </c>
      <c r="F2160" s="66" t="str">
        <v>그 외 비교 반영월</v>
      </c>
      <c r="G2160" s="68">
        <v>0</v>
      </c>
      <c r="H2160" s="79">
        <v>0</v>
      </c>
    </row>
    <row r="2161">
      <c r="A2161" s="68">
        <v>14</v>
      </c>
      <c r="B2161" s="66" t="str">
        <v>진접읍 부평리</v>
      </c>
      <c r="C2161" s="66" t="str">
        <v>다가구 매매</v>
      </c>
      <c r="D2161" s="66" t="str">
        <v>2025-12</v>
      </c>
      <c r="E2161" s="66" t="str">
        <v>비교 반영</v>
      </c>
      <c r="F2161" s="66" t="str">
        <v>그 외 비교 반영월</v>
      </c>
      <c r="G2161" s="68">
        <v>0</v>
      </c>
      <c r="H2161" s="79">
        <v>0</v>
      </c>
    </row>
    <row r="2162">
      <c r="A2162" s="68">
        <v>14</v>
      </c>
      <c r="B2162" s="66" t="str">
        <v>진접읍 부평리</v>
      </c>
      <c r="C2162" s="66" t="str">
        <v>다가구 매매</v>
      </c>
      <c r="D2162" s="66" t="str">
        <v>2026-01</v>
      </c>
      <c r="E2162" s="66" t="str">
        <v>비교 반영</v>
      </c>
      <c r="F2162" s="66" t="str">
        <v>직전 비교기간</v>
      </c>
      <c r="G2162" s="68">
        <v>1</v>
      </c>
      <c r="H2162" s="79">
        <v>0.011363636363636364</v>
      </c>
    </row>
    <row r="2163">
      <c r="A2163" s="68">
        <v>14</v>
      </c>
      <c r="B2163" s="66" t="str">
        <v>진접읍 부평리</v>
      </c>
      <c r="C2163" s="66" t="str">
        <v>다가구 매매</v>
      </c>
      <c r="D2163" s="66" t="str">
        <v>2026-02</v>
      </c>
      <c r="E2163" s="66" t="str">
        <v>비교 반영</v>
      </c>
      <c r="F2163" s="66" t="str">
        <v>직전 비교기간</v>
      </c>
      <c r="G2163" s="68">
        <v>0</v>
      </c>
      <c r="H2163" s="79">
        <v>0</v>
      </c>
    </row>
    <row r="2164">
      <c r="A2164" s="68">
        <v>14</v>
      </c>
      <c r="B2164" s="66" t="str">
        <v>진접읍 부평리</v>
      </c>
      <c r="C2164" s="66" t="str">
        <v>다가구 매매</v>
      </c>
      <c r="D2164" s="66" t="str">
        <v>2026-03</v>
      </c>
      <c r="E2164" s="66" t="str">
        <v>비교 반영</v>
      </c>
      <c r="F2164" s="66" t="str">
        <v>직전 비교기간</v>
      </c>
      <c r="G2164" s="68">
        <v>0</v>
      </c>
      <c r="H2164" s="79">
        <v>0</v>
      </c>
    </row>
    <row r="2165">
      <c r="A2165" s="68">
        <v>14</v>
      </c>
      <c r="B2165" s="66" t="str">
        <v>진접읍 부평리</v>
      </c>
      <c r="C2165" s="66" t="str">
        <v>다가구 매매</v>
      </c>
      <c r="D2165" s="66" t="str">
        <v>2026-04</v>
      </c>
      <c r="E2165" s="66" t="str">
        <v>비교 반영</v>
      </c>
      <c r="F2165" s="66" t="str">
        <v>최근 비교기간</v>
      </c>
      <c r="G2165" s="68">
        <v>0</v>
      </c>
      <c r="H2165" s="79">
        <v>0</v>
      </c>
    </row>
    <row r="2166">
      <c r="A2166" s="68">
        <v>14</v>
      </c>
      <c r="B2166" s="66" t="str">
        <v>진접읍 부평리</v>
      </c>
      <c r="C2166" s="66" t="str">
        <v>다가구 매매</v>
      </c>
      <c r="D2166" s="66" t="str">
        <v>2026-05</v>
      </c>
      <c r="E2166" s="66" t="str">
        <v>비교 반영</v>
      </c>
      <c r="F2166" s="66" t="str">
        <v>최근 비교기간</v>
      </c>
      <c r="G2166" s="68">
        <v>0</v>
      </c>
      <c r="H2166" s="79">
        <v>0</v>
      </c>
    </row>
    <row r="2167">
      <c r="A2167" s="68">
        <v>14</v>
      </c>
      <c r="B2167" s="66" t="str">
        <v>진접읍 부평리</v>
      </c>
      <c r="C2167" s="66" t="str">
        <v>다가구 매매</v>
      </c>
      <c r="D2167" s="66" t="str">
        <v>2026-06</v>
      </c>
      <c r="E2167" s="66" t="str">
        <v>비교 반영</v>
      </c>
      <c r="F2167" s="66" t="str">
        <v>최근 비교기간</v>
      </c>
      <c r="G2167" s="68">
        <v>0</v>
      </c>
      <c r="H2167" s="79">
        <v>0</v>
      </c>
    </row>
    <row r="2168">
      <c r="A2168" s="72">
        <v>14</v>
      </c>
      <c r="B2168" s="72" t="str">
        <v>진접읍 부평리</v>
      </c>
      <c r="C2168" s="72" t="str">
        <v>다가구 매매</v>
      </c>
      <c r="D2168" s="72" t="str">
        <v>2026-07</v>
      </c>
      <c r="E2168" s="72" t="str">
        <v>집계 중</v>
      </c>
      <c r="F2168" s="72" t="str">
        <v>집계 중 월</v>
      </c>
      <c r="G2168" s="74">
        <v>0</v>
      </c>
      <c r="H2168" s="85">
        <v>0</v>
      </c>
    </row>
    <row r="2169">
      <c r="A2169" s="68">
        <v>15</v>
      </c>
      <c r="B2169" s="66" t="str">
        <v>진건읍 용정리</v>
      </c>
      <c r="C2169" s="66" t="str">
        <v>토지</v>
      </c>
      <c r="D2169" s="66" t="str">
        <v>2025-08</v>
      </c>
      <c r="E2169" s="66" t="str">
        <v>비교 반영</v>
      </c>
      <c r="F2169" s="66" t="str">
        <v>그 외 비교 반영월</v>
      </c>
      <c r="G2169" s="68">
        <v>4</v>
      </c>
      <c r="H2169" s="79">
        <v>0.08888888888888889</v>
      </c>
    </row>
    <row r="2170">
      <c r="A2170" s="68">
        <v>15</v>
      </c>
      <c r="B2170" s="66" t="str">
        <v>진건읍 용정리</v>
      </c>
      <c r="C2170" s="66" t="str">
        <v>토지</v>
      </c>
      <c r="D2170" s="66" t="str">
        <v>2025-09</v>
      </c>
      <c r="E2170" s="66" t="str">
        <v>비교 반영</v>
      </c>
      <c r="F2170" s="66" t="str">
        <v>그 외 비교 반영월</v>
      </c>
      <c r="G2170" s="68">
        <v>3</v>
      </c>
      <c r="H2170" s="79">
        <v>0.05660377358490566</v>
      </c>
    </row>
    <row r="2171">
      <c r="A2171" s="68">
        <v>15</v>
      </c>
      <c r="B2171" s="66" t="str">
        <v>진건읍 용정리</v>
      </c>
      <c r="C2171" s="66" t="str">
        <v>토지</v>
      </c>
      <c r="D2171" s="66" t="str">
        <v>2025-10</v>
      </c>
      <c r="E2171" s="66" t="str">
        <v>비교 반영</v>
      </c>
      <c r="F2171" s="66" t="str">
        <v>그 외 비교 반영월</v>
      </c>
      <c r="G2171" s="68">
        <v>3</v>
      </c>
      <c r="H2171" s="79">
        <v>0.06382978723404255</v>
      </c>
    </row>
    <row r="2172">
      <c r="A2172" s="68">
        <v>15</v>
      </c>
      <c r="B2172" s="66" t="str">
        <v>진건읍 용정리</v>
      </c>
      <c r="C2172" s="66" t="str">
        <v>토지</v>
      </c>
      <c r="D2172" s="66" t="str">
        <v>2025-11</v>
      </c>
      <c r="E2172" s="66" t="str">
        <v>비교 반영</v>
      </c>
      <c r="F2172" s="66" t="str">
        <v>그 외 비교 반영월</v>
      </c>
      <c r="G2172" s="68">
        <v>8</v>
      </c>
      <c r="H2172" s="79">
        <v>0.14814814814814814</v>
      </c>
    </row>
    <row r="2173">
      <c r="A2173" s="68">
        <v>15</v>
      </c>
      <c r="B2173" s="66" t="str">
        <v>진건읍 용정리</v>
      </c>
      <c r="C2173" s="66" t="str">
        <v>토지</v>
      </c>
      <c r="D2173" s="66" t="str">
        <v>2025-12</v>
      </c>
      <c r="E2173" s="66" t="str">
        <v>비교 반영</v>
      </c>
      <c r="F2173" s="66" t="str">
        <v>그 외 비교 반영월</v>
      </c>
      <c r="G2173" s="68">
        <v>4</v>
      </c>
      <c r="H2173" s="79">
        <v>0.13333333333333333</v>
      </c>
    </row>
    <row r="2174">
      <c r="A2174" s="68">
        <v>15</v>
      </c>
      <c r="B2174" s="66" t="str">
        <v>진건읍 용정리</v>
      </c>
      <c r="C2174" s="66" t="str">
        <v>토지</v>
      </c>
      <c r="D2174" s="66" t="str">
        <v>2026-01</v>
      </c>
      <c r="E2174" s="66" t="str">
        <v>비교 반영</v>
      </c>
      <c r="F2174" s="66" t="str">
        <v>직전 비교기간</v>
      </c>
      <c r="G2174" s="68">
        <v>1</v>
      </c>
      <c r="H2174" s="79">
        <v>0.022222222222222223</v>
      </c>
    </row>
    <row r="2175">
      <c r="A2175" s="68">
        <v>15</v>
      </c>
      <c r="B2175" s="66" t="str">
        <v>진건읍 용정리</v>
      </c>
      <c r="C2175" s="66" t="str">
        <v>토지</v>
      </c>
      <c r="D2175" s="66" t="str">
        <v>2026-02</v>
      </c>
      <c r="E2175" s="66" t="str">
        <v>비교 반영</v>
      </c>
      <c r="F2175" s="66" t="str">
        <v>직전 비교기간</v>
      </c>
      <c r="G2175" s="68">
        <v>0</v>
      </c>
      <c r="H2175" s="79">
        <v>0</v>
      </c>
    </row>
    <row r="2176">
      <c r="A2176" s="68">
        <v>15</v>
      </c>
      <c r="B2176" s="66" t="str">
        <v>진건읍 용정리</v>
      </c>
      <c r="C2176" s="66" t="str">
        <v>토지</v>
      </c>
      <c r="D2176" s="66" t="str">
        <v>2026-03</v>
      </c>
      <c r="E2176" s="66" t="str">
        <v>비교 반영</v>
      </c>
      <c r="F2176" s="66" t="str">
        <v>직전 비교기간</v>
      </c>
      <c r="G2176" s="68">
        <v>15</v>
      </c>
      <c r="H2176" s="79">
        <v>0.22388059701492538</v>
      </c>
    </row>
    <row r="2177">
      <c r="A2177" s="68">
        <v>15</v>
      </c>
      <c r="B2177" s="66" t="str">
        <v>진건읍 용정리</v>
      </c>
      <c r="C2177" s="66" t="str">
        <v>토지</v>
      </c>
      <c r="D2177" s="66" t="str">
        <v>2026-04</v>
      </c>
      <c r="E2177" s="66" t="str">
        <v>비교 반영</v>
      </c>
      <c r="F2177" s="66" t="str">
        <v>최근 비교기간</v>
      </c>
      <c r="G2177" s="68">
        <v>44</v>
      </c>
      <c r="H2177" s="79">
        <v>0.4943820224719101</v>
      </c>
    </row>
    <row r="2178">
      <c r="A2178" s="68">
        <v>15</v>
      </c>
      <c r="B2178" s="66" t="str">
        <v>진건읍 용정리</v>
      </c>
      <c r="C2178" s="66" t="str">
        <v>토지</v>
      </c>
      <c r="D2178" s="66" t="str">
        <v>2026-05</v>
      </c>
      <c r="E2178" s="66" t="str">
        <v>비교 반영</v>
      </c>
      <c r="F2178" s="66" t="str">
        <v>최근 비교기간</v>
      </c>
      <c r="G2178" s="68">
        <v>24</v>
      </c>
      <c r="H2178" s="79">
        <v>0.4067796610169492</v>
      </c>
    </row>
    <row r="2179">
      <c r="A2179" s="68">
        <v>15</v>
      </c>
      <c r="B2179" s="66" t="str">
        <v>진건읍 용정리</v>
      </c>
      <c r="C2179" s="66" t="str">
        <v>토지</v>
      </c>
      <c r="D2179" s="66" t="str">
        <v>2026-06</v>
      </c>
      <c r="E2179" s="66" t="str">
        <v>비교 반영</v>
      </c>
      <c r="F2179" s="66" t="str">
        <v>최근 비교기간</v>
      </c>
      <c r="G2179" s="68">
        <v>14</v>
      </c>
      <c r="H2179" s="79">
        <v>0.2641509433962264</v>
      </c>
    </row>
    <row r="2180">
      <c r="A2180" s="72">
        <v>15</v>
      </c>
      <c r="B2180" s="72" t="str">
        <v>진건읍 용정리</v>
      </c>
      <c r="C2180" s="72" t="str">
        <v>토지</v>
      </c>
      <c r="D2180" s="72" t="str">
        <v>2026-07</v>
      </c>
      <c r="E2180" s="72" t="str">
        <v>집계 중</v>
      </c>
      <c r="F2180" s="72" t="str">
        <v>집계 중 월</v>
      </c>
      <c r="G2180" s="74">
        <v>7</v>
      </c>
      <c r="H2180" s="85">
        <v>0.16666666666666666</v>
      </c>
    </row>
    <row r="2181">
      <c r="A2181" s="68">
        <v>15</v>
      </c>
      <c r="B2181" s="66" t="str">
        <v>진건읍 용정리</v>
      </c>
      <c r="C2181" s="66" t="str">
        <v>아파트 매매</v>
      </c>
      <c r="D2181" s="66" t="str">
        <v>2025-08</v>
      </c>
      <c r="E2181" s="66" t="str">
        <v>비교 반영</v>
      </c>
      <c r="F2181" s="66" t="str">
        <v>그 외 비교 반영월</v>
      </c>
      <c r="G2181" s="68">
        <v>10</v>
      </c>
      <c r="H2181" s="79">
        <v>0.2222222222222222</v>
      </c>
    </row>
    <row r="2182">
      <c r="A2182" s="68">
        <v>15</v>
      </c>
      <c r="B2182" s="66" t="str">
        <v>진건읍 용정리</v>
      </c>
      <c r="C2182" s="66" t="str">
        <v>아파트 매매</v>
      </c>
      <c r="D2182" s="66" t="str">
        <v>2025-09</v>
      </c>
      <c r="E2182" s="66" t="str">
        <v>비교 반영</v>
      </c>
      <c r="F2182" s="66" t="str">
        <v>그 외 비교 반영월</v>
      </c>
      <c r="G2182" s="68">
        <v>12</v>
      </c>
      <c r="H2182" s="79">
        <v>0.22641509433962265</v>
      </c>
    </row>
    <row r="2183">
      <c r="A2183" s="68">
        <v>15</v>
      </c>
      <c r="B2183" s="66" t="str">
        <v>진건읍 용정리</v>
      </c>
      <c r="C2183" s="66" t="str">
        <v>아파트 매매</v>
      </c>
      <c r="D2183" s="66" t="str">
        <v>2025-10</v>
      </c>
      <c r="E2183" s="66" t="str">
        <v>비교 반영</v>
      </c>
      <c r="F2183" s="66" t="str">
        <v>그 외 비교 반영월</v>
      </c>
      <c r="G2183" s="68">
        <v>11</v>
      </c>
      <c r="H2183" s="79">
        <v>0.23404255319148937</v>
      </c>
    </row>
    <row r="2184">
      <c r="A2184" s="68">
        <v>15</v>
      </c>
      <c r="B2184" s="66" t="str">
        <v>진건읍 용정리</v>
      </c>
      <c r="C2184" s="66" t="str">
        <v>아파트 매매</v>
      </c>
      <c r="D2184" s="66" t="str">
        <v>2025-11</v>
      </c>
      <c r="E2184" s="66" t="str">
        <v>비교 반영</v>
      </c>
      <c r="F2184" s="66" t="str">
        <v>그 외 비교 반영월</v>
      </c>
      <c r="G2184" s="68">
        <v>6</v>
      </c>
      <c r="H2184" s="79">
        <v>0.1111111111111111</v>
      </c>
    </row>
    <row r="2185">
      <c r="A2185" s="68">
        <v>15</v>
      </c>
      <c r="B2185" s="66" t="str">
        <v>진건읍 용정리</v>
      </c>
      <c r="C2185" s="66" t="str">
        <v>아파트 매매</v>
      </c>
      <c r="D2185" s="66" t="str">
        <v>2025-12</v>
      </c>
      <c r="E2185" s="66" t="str">
        <v>비교 반영</v>
      </c>
      <c r="F2185" s="66" t="str">
        <v>그 외 비교 반영월</v>
      </c>
      <c r="G2185" s="68">
        <v>9</v>
      </c>
      <c r="H2185" s="79">
        <v>0.3</v>
      </c>
    </row>
    <row r="2186">
      <c r="A2186" s="68">
        <v>15</v>
      </c>
      <c r="B2186" s="66" t="str">
        <v>진건읍 용정리</v>
      </c>
      <c r="C2186" s="66" t="str">
        <v>아파트 매매</v>
      </c>
      <c r="D2186" s="66" t="str">
        <v>2026-01</v>
      </c>
      <c r="E2186" s="66" t="str">
        <v>비교 반영</v>
      </c>
      <c r="F2186" s="66" t="str">
        <v>직전 비교기간</v>
      </c>
      <c r="G2186" s="68">
        <v>17</v>
      </c>
      <c r="H2186" s="79">
        <v>0.37777777777777777</v>
      </c>
    </row>
    <row r="2187">
      <c r="A2187" s="68">
        <v>15</v>
      </c>
      <c r="B2187" s="66" t="str">
        <v>진건읍 용정리</v>
      </c>
      <c r="C2187" s="66" t="str">
        <v>아파트 매매</v>
      </c>
      <c r="D2187" s="66" t="str">
        <v>2026-02</v>
      </c>
      <c r="E2187" s="66" t="str">
        <v>비교 반영</v>
      </c>
      <c r="F2187" s="66" t="str">
        <v>직전 비교기간</v>
      </c>
      <c r="G2187" s="68">
        <v>12</v>
      </c>
      <c r="H2187" s="79">
        <v>0.2553191489361702</v>
      </c>
    </row>
    <row r="2188">
      <c r="A2188" s="68">
        <v>15</v>
      </c>
      <c r="B2188" s="66" t="str">
        <v>진건읍 용정리</v>
      </c>
      <c r="C2188" s="66" t="str">
        <v>아파트 매매</v>
      </c>
      <c r="D2188" s="66" t="str">
        <v>2026-03</v>
      </c>
      <c r="E2188" s="66" t="str">
        <v>비교 반영</v>
      </c>
      <c r="F2188" s="66" t="str">
        <v>직전 비교기간</v>
      </c>
      <c r="G2188" s="68">
        <v>22</v>
      </c>
      <c r="H2188" s="79">
        <v>0.3283582089552239</v>
      </c>
    </row>
    <row r="2189">
      <c r="A2189" s="68">
        <v>15</v>
      </c>
      <c r="B2189" s="66" t="str">
        <v>진건읍 용정리</v>
      </c>
      <c r="C2189" s="66" t="str">
        <v>아파트 매매</v>
      </c>
      <c r="D2189" s="66" t="str">
        <v>2026-04</v>
      </c>
      <c r="E2189" s="66" t="str">
        <v>비교 반영</v>
      </c>
      <c r="F2189" s="66" t="str">
        <v>최근 비교기간</v>
      </c>
      <c r="G2189" s="68">
        <v>18</v>
      </c>
      <c r="H2189" s="79">
        <v>0.20224719101123595</v>
      </c>
    </row>
    <row r="2190">
      <c r="A2190" s="68">
        <v>15</v>
      </c>
      <c r="B2190" s="66" t="str">
        <v>진건읍 용정리</v>
      </c>
      <c r="C2190" s="66" t="str">
        <v>아파트 매매</v>
      </c>
      <c r="D2190" s="66" t="str">
        <v>2026-05</v>
      </c>
      <c r="E2190" s="66" t="str">
        <v>비교 반영</v>
      </c>
      <c r="F2190" s="66" t="str">
        <v>최근 비교기간</v>
      </c>
      <c r="G2190" s="68">
        <v>12</v>
      </c>
      <c r="H2190" s="79">
        <v>0.2033898305084746</v>
      </c>
    </row>
    <row r="2191">
      <c r="A2191" s="68">
        <v>15</v>
      </c>
      <c r="B2191" s="66" t="str">
        <v>진건읍 용정리</v>
      </c>
      <c r="C2191" s="66" t="str">
        <v>아파트 매매</v>
      </c>
      <c r="D2191" s="66" t="str">
        <v>2026-06</v>
      </c>
      <c r="E2191" s="66" t="str">
        <v>비교 반영</v>
      </c>
      <c r="F2191" s="66" t="str">
        <v>최근 비교기간</v>
      </c>
      <c r="G2191" s="68">
        <v>22</v>
      </c>
      <c r="H2191" s="79">
        <v>0.41509433962264153</v>
      </c>
    </row>
    <row r="2192">
      <c r="A2192" s="72">
        <v>15</v>
      </c>
      <c r="B2192" s="72" t="str">
        <v>진건읍 용정리</v>
      </c>
      <c r="C2192" s="72" t="str">
        <v>아파트 매매</v>
      </c>
      <c r="D2192" s="72" t="str">
        <v>2026-07</v>
      </c>
      <c r="E2192" s="72" t="str">
        <v>집계 중</v>
      </c>
      <c r="F2192" s="72" t="str">
        <v>집계 중 월</v>
      </c>
      <c r="G2192" s="74">
        <v>19</v>
      </c>
      <c r="H2192" s="85">
        <v>0.4523809523809524</v>
      </c>
    </row>
    <row r="2193">
      <c r="A2193" s="68">
        <v>15</v>
      </c>
      <c r="B2193" s="66" t="str">
        <v>진건읍 용정리</v>
      </c>
      <c r="C2193" s="66" t="str">
        <v>아파트 전월세</v>
      </c>
      <c r="D2193" s="66" t="str">
        <v>2025-08</v>
      </c>
      <c r="E2193" s="66" t="str">
        <v>비교 반영</v>
      </c>
      <c r="F2193" s="66" t="str">
        <v>그 외 비교 반영월</v>
      </c>
      <c r="G2193" s="68">
        <v>17</v>
      </c>
      <c r="H2193" s="79">
        <v>0.37777777777777777</v>
      </c>
    </row>
    <row r="2194">
      <c r="A2194" s="68">
        <v>15</v>
      </c>
      <c r="B2194" s="66" t="str">
        <v>진건읍 용정리</v>
      </c>
      <c r="C2194" s="66" t="str">
        <v>아파트 전월세</v>
      </c>
      <c r="D2194" s="66" t="str">
        <v>2025-09</v>
      </c>
      <c r="E2194" s="66" t="str">
        <v>비교 반영</v>
      </c>
      <c r="F2194" s="66" t="str">
        <v>그 외 비교 반영월</v>
      </c>
      <c r="G2194" s="68">
        <v>19</v>
      </c>
      <c r="H2194" s="79">
        <v>0.3584905660377358</v>
      </c>
    </row>
    <row r="2195">
      <c r="A2195" s="68">
        <v>15</v>
      </c>
      <c r="B2195" s="66" t="str">
        <v>진건읍 용정리</v>
      </c>
      <c r="C2195" s="66" t="str">
        <v>아파트 전월세</v>
      </c>
      <c r="D2195" s="66" t="str">
        <v>2025-10</v>
      </c>
      <c r="E2195" s="66" t="str">
        <v>비교 반영</v>
      </c>
      <c r="F2195" s="66" t="str">
        <v>그 외 비교 반영월</v>
      </c>
      <c r="G2195" s="68">
        <v>18</v>
      </c>
      <c r="H2195" s="79">
        <v>0.3829787234042553</v>
      </c>
    </row>
    <row r="2196">
      <c r="A2196" s="68">
        <v>15</v>
      </c>
      <c r="B2196" s="66" t="str">
        <v>진건읍 용정리</v>
      </c>
      <c r="C2196" s="66" t="str">
        <v>아파트 전월세</v>
      </c>
      <c r="D2196" s="66" t="str">
        <v>2025-11</v>
      </c>
      <c r="E2196" s="66" t="str">
        <v>비교 반영</v>
      </c>
      <c r="F2196" s="66" t="str">
        <v>그 외 비교 반영월</v>
      </c>
      <c r="G2196" s="68">
        <v>20</v>
      </c>
      <c r="H2196" s="79">
        <v>0.37037037037037035</v>
      </c>
    </row>
    <row r="2197">
      <c r="A2197" s="68">
        <v>15</v>
      </c>
      <c r="B2197" s="66" t="str">
        <v>진건읍 용정리</v>
      </c>
      <c r="C2197" s="66" t="str">
        <v>아파트 전월세</v>
      </c>
      <c r="D2197" s="66" t="str">
        <v>2025-12</v>
      </c>
      <c r="E2197" s="66" t="str">
        <v>비교 반영</v>
      </c>
      <c r="F2197" s="66" t="str">
        <v>그 외 비교 반영월</v>
      </c>
      <c r="G2197" s="68">
        <v>6</v>
      </c>
      <c r="H2197" s="79">
        <v>0.2</v>
      </c>
    </row>
    <row r="2198">
      <c r="A2198" s="68">
        <v>15</v>
      </c>
      <c r="B2198" s="66" t="str">
        <v>진건읍 용정리</v>
      </c>
      <c r="C2198" s="66" t="str">
        <v>아파트 전월세</v>
      </c>
      <c r="D2198" s="66" t="str">
        <v>2026-01</v>
      </c>
      <c r="E2198" s="66" t="str">
        <v>비교 반영</v>
      </c>
      <c r="F2198" s="66" t="str">
        <v>직전 비교기간</v>
      </c>
      <c r="G2198" s="68">
        <v>10</v>
      </c>
      <c r="H2198" s="79">
        <v>0.2222222222222222</v>
      </c>
    </row>
    <row r="2199">
      <c r="A2199" s="68">
        <v>15</v>
      </c>
      <c r="B2199" s="66" t="str">
        <v>진건읍 용정리</v>
      </c>
      <c r="C2199" s="66" t="str">
        <v>아파트 전월세</v>
      </c>
      <c r="D2199" s="66" t="str">
        <v>2026-02</v>
      </c>
      <c r="E2199" s="66" t="str">
        <v>비교 반영</v>
      </c>
      <c r="F2199" s="66" t="str">
        <v>직전 비교기간</v>
      </c>
      <c r="G2199" s="68">
        <v>15</v>
      </c>
      <c r="H2199" s="79">
        <v>0.3191489361702128</v>
      </c>
    </row>
    <row r="2200">
      <c r="A2200" s="68">
        <v>15</v>
      </c>
      <c r="B2200" s="66" t="str">
        <v>진건읍 용정리</v>
      </c>
      <c r="C2200" s="66" t="str">
        <v>아파트 전월세</v>
      </c>
      <c r="D2200" s="66" t="str">
        <v>2026-03</v>
      </c>
      <c r="E2200" s="66" t="str">
        <v>비교 반영</v>
      </c>
      <c r="F2200" s="66" t="str">
        <v>직전 비교기간</v>
      </c>
      <c r="G2200" s="68">
        <v>13</v>
      </c>
      <c r="H2200" s="79">
        <v>0.19402985074626866</v>
      </c>
    </row>
    <row r="2201">
      <c r="A2201" s="68">
        <v>15</v>
      </c>
      <c r="B2201" s="66" t="str">
        <v>진건읍 용정리</v>
      </c>
      <c r="C2201" s="66" t="str">
        <v>아파트 전월세</v>
      </c>
      <c r="D2201" s="66" t="str">
        <v>2026-04</v>
      </c>
      <c r="E2201" s="66" t="str">
        <v>비교 반영</v>
      </c>
      <c r="F2201" s="66" t="str">
        <v>최근 비교기간</v>
      </c>
      <c r="G2201" s="68">
        <v>13</v>
      </c>
      <c r="H2201" s="79">
        <v>0.14606741573033707</v>
      </c>
    </row>
    <row r="2202">
      <c r="A2202" s="68">
        <v>15</v>
      </c>
      <c r="B2202" s="66" t="str">
        <v>진건읍 용정리</v>
      </c>
      <c r="C2202" s="66" t="str">
        <v>아파트 전월세</v>
      </c>
      <c r="D2202" s="66" t="str">
        <v>2026-05</v>
      </c>
      <c r="E2202" s="66" t="str">
        <v>비교 반영</v>
      </c>
      <c r="F2202" s="66" t="str">
        <v>최근 비교기간</v>
      </c>
      <c r="G2202" s="68">
        <v>6</v>
      </c>
      <c r="H2202" s="79">
        <v>0.1016949152542373</v>
      </c>
    </row>
    <row r="2203">
      <c r="A2203" s="68">
        <v>15</v>
      </c>
      <c r="B2203" s="66" t="str">
        <v>진건읍 용정리</v>
      </c>
      <c r="C2203" s="66" t="str">
        <v>아파트 전월세</v>
      </c>
      <c r="D2203" s="66" t="str">
        <v>2026-06</v>
      </c>
      <c r="E2203" s="66" t="str">
        <v>비교 반영</v>
      </c>
      <c r="F2203" s="66" t="str">
        <v>최근 비교기간</v>
      </c>
      <c r="G2203" s="68">
        <v>7</v>
      </c>
      <c r="H2203" s="79">
        <v>0.1320754716981132</v>
      </c>
    </row>
    <row r="2204">
      <c r="A2204" s="72">
        <v>15</v>
      </c>
      <c r="B2204" s="72" t="str">
        <v>진건읍 용정리</v>
      </c>
      <c r="C2204" s="72" t="str">
        <v>아파트 전월세</v>
      </c>
      <c r="D2204" s="72" t="str">
        <v>2026-07</v>
      </c>
      <c r="E2204" s="72" t="str">
        <v>집계 중</v>
      </c>
      <c r="F2204" s="72" t="str">
        <v>집계 중 월</v>
      </c>
      <c r="G2204" s="74">
        <v>8</v>
      </c>
      <c r="H2204" s="85">
        <v>0.19047619047619047</v>
      </c>
    </row>
    <row r="2205">
      <c r="A2205" s="68">
        <v>15</v>
      </c>
      <c r="B2205" s="66" t="str">
        <v>진건읍 용정리</v>
      </c>
      <c r="C2205" s="66" t="str">
        <v>다가구 전월세</v>
      </c>
      <c r="D2205" s="66" t="str">
        <v>2025-08</v>
      </c>
      <c r="E2205" s="66" t="str">
        <v>비교 반영</v>
      </c>
      <c r="F2205" s="66" t="str">
        <v>그 외 비교 반영월</v>
      </c>
      <c r="G2205" s="68">
        <v>3</v>
      </c>
      <c r="H2205" s="79">
        <v>0.06666666666666667</v>
      </c>
    </row>
    <row r="2206">
      <c r="A2206" s="68">
        <v>15</v>
      </c>
      <c r="B2206" s="66" t="str">
        <v>진건읍 용정리</v>
      </c>
      <c r="C2206" s="66" t="str">
        <v>다가구 전월세</v>
      </c>
      <c r="D2206" s="66" t="str">
        <v>2025-09</v>
      </c>
      <c r="E2206" s="66" t="str">
        <v>비교 반영</v>
      </c>
      <c r="F2206" s="66" t="str">
        <v>그 외 비교 반영월</v>
      </c>
      <c r="G2206" s="68">
        <v>10</v>
      </c>
      <c r="H2206" s="79">
        <v>0.18867924528301888</v>
      </c>
    </row>
    <row r="2207">
      <c r="A2207" s="68">
        <v>15</v>
      </c>
      <c r="B2207" s="66" t="str">
        <v>진건읍 용정리</v>
      </c>
      <c r="C2207" s="66" t="str">
        <v>다가구 전월세</v>
      </c>
      <c r="D2207" s="66" t="str">
        <v>2025-10</v>
      </c>
      <c r="E2207" s="66" t="str">
        <v>비교 반영</v>
      </c>
      <c r="F2207" s="66" t="str">
        <v>그 외 비교 반영월</v>
      </c>
      <c r="G2207" s="68">
        <v>9</v>
      </c>
      <c r="H2207" s="79">
        <v>0.19148936170212766</v>
      </c>
    </row>
    <row r="2208">
      <c r="A2208" s="68">
        <v>15</v>
      </c>
      <c r="B2208" s="66" t="str">
        <v>진건읍 용정리</v>
      </c>
      <c r="C2208" s="66" t="str">
        <v>다가구 전월세</v>
      </c>
      <c r="D2208" s="66" t="str">
        <v>2025-11</v>
      </c>
      <c r="E2208" s="66" t="str">
        <v>비교 반영</v>
      </c>
      <c r="F2208" s="66" t="str">
        <v>그 외 비교 반영월</v>
      </c>
      <c r="G2208" s="68">
        <v>7</v>
      </c>
      <c r="H2208" s="79">
        <v>0.12962962962962962</v>
      </c>
    </row>
    <row r="2209">
      <c r="A2209" s="68">
        <v>15</v>
      </c>
      <c r="B2209" s="66" t="str">
        <v>진건읍 용정리</v>
      </c>
      <c r="C2209" s="66" t="str">
        <v>다가구 전월세</v>
      </c>
      <c r="D2209" s="66" t="str">
        <v>2025-12</v>
      </c>
      <c r="E2209" s="66" t="str">
        <v>비교 반영</v>
      </c>
      <c r="F2209" s="66" t="str">
        <v>그 외 비교 반영월</v>
      </c>
      <c r="G2209" s="68">
        <v>4</v>
      </c>
      <c r="H2209" s="79">
        <v>0.13333333333333333</v>
      </c>
    </row>
    <row r="2210">
      <c r="A2210" s="68">
        <v>15</v>
      </c>
      <c r="B2210" s="66" t="str">
        <v>진건읍 용정리</v>
      </c>
      <c r="C2210" s="66" t="str">
        <v>다가구 전월세</v>
      </c>
      <c r="D2210" s="66" t="str">
        <v>2026-01</v>
      </c>
      <c r="E2210" s="66" t="str">
        <v>비교 반영</v>
      </c>
      <c r="F2210" s="66" t="str">
        <v>직전 비교기간</v>
      </c>
      <c r="G2210" s="68">
        <v>7</v>
      </c>
      <c r="H2210" s="79">
        <v>0.15555555555555556</v>
      </c>
    </row>
    <row r="2211">
      <c r="A2211" s="68">
        <v>15</v>
      </c>
      <c r="B2211" s="66" t="str">
        <v>진건읍 용정리</v>
      </c>
      <c r="C2211" s="66" t="str">
        <v>다가구 전월세</v>
      </c>
      <c r="D2211" s="66" t="str">
        <v>2026-02</v>
      </c>
      <c r="E2211" s="66" t="str">
        <v>비교 반영</v>
      </c>
      <c r="F2211" s="66" t="str">
        <v>직전 비교기간</v>
      </c>
      <c r="G2211" s="68">
        <v>10</v>
      </c>
      <c r="H2211" s="79">
        <v>0.2127659574468085</v>
      </c>
    </row>
    <row r="2212">
      <c r="A2212" s="68">
        <v>15</v>
      </c>
      <c r="B2212" s="66" t="str">
        <v>진건읍 용정리</v>
      </c>
      <c r="C2212" s="66" t="str">
        <v>다가구 전월세</v>
      </c>
      <c r="D2212" s="66" t="str">
        <v>2026-03</v>
      </c>
      <c r="E2212" s="66" t="str">
        <v>비교 반영</v>
      </c>
      <c r="F2212" s="66" t="str">
        <v>직전 비교기간</v>
      </c>
      <c r="G2212" s="68">
        <v>8</v>
      </c>
      <c r="H2212" s="79">
        <v>0.11940298507462686</v>
      </c>
    </row>
    <row r="2213">
      <c r="A2213" s="68">
        <v>15</v>
      </c>
      <c r="B2213" s="66" t="str">
        <v>진건읍 용정리</v>
      </c>
      <c r="C2213" s="66" t="str">
        <v>다가구 전월세</v>
      </c>
      <c r="D2213" s="66" t="str">
        <v>2026-04</v>
      </c>
      <c r="E2213" s="66" t="str">
        <v>비교 반영</v>
      </c>
      <c r="F2213" s="66" t="str">
        <v>최근 비교기간</v>
      </c>
      <c r="G2213" s="68">
        <v>4</v>
      </c>
      <c r="H2213" s="79">
        <v>0.0449438202247191</v>
      </c>
    </row>
    <row r="2214">
      <c r="A2214" s="68">
        <v>15</v>
      </c>
      <c r="B2214" s="66" t="str">
        <v>진건읍 용정리</v>
      </c>
      <c r="C2214" s="66" t="str">
        <v>다가구 전월세</v>
      </c>
      <c r="D2214" s="66" t="str">
        <v>2026-05</v>
      </c>
      <c r="E2214" s="66" t="str">
        <v>비교 반영</v>
      </c>
      <c r="F2214" s="66" t="str">
        <v>최근 비교기간</v>
      </c>
      <c r="G2214" s="68">
        <v>6</v>
      </c>
      <c r="H2214" s="79">
        <v>0.1016949152542373</v>
      </c>
    </row>
    <row r="2215">
      <c r="A2215" s="68">
        <v>15</v>
      </c>
      <c r="B2215" s="66" t="str">
        <v>진건읍 용정리</v>
      </c>
      <c r="C2215" s="66" t="str">
        <v>다가구 전월세</v>
      </c>
      <c r="D2215" s="66" t="str">
        <v>2026-06</v>
      </c>
      <c r="E2215" s="66" t="str">
        <v>비교 반영</v>
      </c>
      <c r="F2215" s="66" t="str">
        <v>최근 비교기간</v>
      </c>
      <c r="G2215" s="68">
        <v>4</v>
      </c>
      <c r="H2215" s="79">
        <v>0.07547169811320754</v>
      </c>
    </row>
    <row r="2216">
      <c r="A2216" s="72">
        <v>15</v>
      </c>
      <c r="B2216" s="72" t="str">
        <v>진건읍 용정리</v>
      </c>
      <c r="C2216" s="72" t="str">
        <v>다가구 전월세</v>
      </c>
      <c r="D2216" s="72" t="str">
        <v>2026-07</v>
      </c>
      <c r="E2216" s="72" t="str">
        <v>집계 중</v>
      </c>
      <c r="F2216" s="72" t="str">
        <v>집계 중 월</v>
      </c>
      <c r="G2216" s="74">
        <v>2</v>
      </c>
      <c r="H2216" s="85">
        <v>0.047619047619047616</v>
      </c>
    </row>
    <row r="2217">
      <c r="A2217" s="68">
        <v>15</v>
      </c>
      <c r="B2217" s="66" t="str">
        <v>진건읍 용정리</v>
      </c>
      <c r="C2217" s="66" t="str">
        <v>다세대 전월세</v>
      </c>
      <c r="D2217" s="66" t="str">
        <v>2025-08</v>
      </c>
      <c r="E2217" s="66" t="str">
        <v>비교 반영</v>
      </c>
      <c r="F2217" s="66" t="str">
        <v>그 외 비교 반영월</v>
      </c>
      <c r="G2217" s="68">
        <v>7</v>
      </c>
      <c r="H2217" s="79">
        <v>0.15555555555555556</v>
      </c>
    </row>
    <row r="2218">
      <c r="A2218" s="68">
        <v>15</v>
      </c>
      <c r="B2218" s="66" t="str">
        <v>진건읍 용정리</v>
      </c>
      <c r="C2218" s="66" t="str">
        <v>다세대 전월세</v>
      </c>
      <c r="D2218" s="66" t="str">
        <v>2025-09</v>
      </c>
      <c r="E2218" s="66" t="str">
        <v>비교 반영</v>
      </c>
      <c r="F2218" s="66" t="str">
        <v>그 외 비교 반영월</v>
      </c>
      <c r="G2218" s="68">
        <v>6</v>
      </c>
      <c r="H2218" s="79">
        <v>0.11320754716981132</v>
      </c>
    </row>
    <row r="2219">
      <c r="A2219" s="68">
        <v>15</v>
      </c>
      <c r="B2219" s="66" t="str">
        <v>진건읍 용정리</v>
      </c>
      <c r="C2219" s="66" t="str">
        <v>다세대 전월세</v>
      </c>
      <c r="D2219" s="66" t="str">
        <v>2025-10</v>
      </c>
      <c r="E2219" s="66" t="str">
        <v>비교 반영</v>
      </c>
      <c r="F2219" s="66" t="str">
        <v>그 외 비교 반영월</v>
      </c>
      <c r="G2219" s="68">
        <v>4</v>
      </c>
      <c r="H2219" s="79">
        <v>0.0851063829787234</v>
      </c>
    </row>
    <row r="2220">
      <c r="A2220" s="68">
        <v>15</v>
      </c>
      <c r="B2220" s="66" t="str">
        <v>진건읍 용정리</v>
      </c>
      <c r="C2220" s="66" t="str">
        <v>다세대 전월세</v>
      </c>
      <c r="D2220" s="66" t="str">
        <v>2025-11</v>
      </c>
      <c r="E2220" s="66" t="str">
        <v>비교 반영</v>
      </c>
      <c r="F2220" s="66" t="str">
        <v>그 외 비교 반영월</v>
      </c>
      <c r="G2220" s="68">
        <v>7</v>
      </c>
      <c r="H2220" s="79">
        <v>0.12962962962962962</v>
      </c>
    </row>
    <row r="2221">
      <c r="A2221" s="68">
        <v>15</v>
      </c>
      <c r="B2221" s="66" t="str">
        <v>진건읍 용정리</v>
      </c>
      <c r="C2221" s="66" t="str">
        <v>다세대 전월세</v>
      </c>
      <c r="D2221" s="66" t="str">
        <v>2025-12</v>
      </c>
      <c r="E2221" s="66" t="str">
        <v>비교 반영</v>
      </c>
      <c r="F2221" s="66" t="str">
        <v>그 외 비교 반영월</v>
      </c>
      <c r="G2221" s="68">
        <v>5</v>
      </c>
      <c r="H2221" s="79">
        <v>0.16666666666666666</v>
      </c>
    </row>
    <row r="2222">
      <c r="A2222" s="68">
        <v>15</v>
      </c>
      <c r="B2222" s="66" t="str">
        <v>진건읍 용정리</v>
      </c>
      <c r="C2222" s="66" t="str">
        <v>다세대 전월세</v>
      </c>
      <c r="D2222" s="66" t="str">
        <v>2026-01</v>
      </c>
      <c r="E2222" s="66" t="str">
        <v>비교 반영</v>
      </c>
      <c r="F2222" s="66" t="str">
        <v>직전 비교기간</v>
      </c>
      <c r="G2222" s="68">
        <v>6</v>
      </c>
      <c r="H2222" s="79">
        <v>0.13333333333333333</v>
      </c>
    </row>
    <row r="2223">
      <c r="A2223" s="68">
        <v>15</v>
      </c>
      <c r="B2223" s="66" t="str">
        <v>진건읍 용정리</v>
      </c>
      <c r="C2223" s="66" t="str">
        <v>다세대 전월세</v>
      </c>
      <c r="D2223" s="66" t="str">
        <v>2026-02</v>
      </c>
      <c r="E2223" s="66" t="str">
        <v>비교 반영</v>
      </c>
      <c r="F2223" s="66" t="str">
        <v>직전 비교기간</v>
      </c>
      <c r="G2223" s="68">
        <v>5</v>
      </c>
      <c r="H2223" s="79">
        <v>0.10638297872340426</v>
      </c>
    </row>
    <row r="2224">
      <c r="A2224" s="68">
        <v>15</v>
      </c>
      <c r="B2224" s="66" t="str">
        <v>진건읍 용정리</v>
      </c>
      <c r="C2224" s="66" t="str">
        <v>다세대 전월세</v>
      </c>
      <c r="D2224" s="66" t="str">
        <v>2026-03</v>
      </c>
      <c r="E2224" s="66" t="str">
        <v>비교 반영</v>
      </c>
      <c r="F2224" s="66" t="str">
        <v>직전 비교기간</v>
      </c>
      <c r="G2224" s="68">
        <v>6</v>
      </c>
      <c r="H2224" s="79">
        <v>0.08955223880597014</v>
      </c>
    </row>
    <row r="2225">
      <c r="A2225" s="68">
        <v>15</v>
      </c>
      <c r="B2225" s="66" t="str">
        <v>진건읍 용정리</v>
      </c>
      <c r="C2225" s="66" t="str">
        <v>다세대 전월세</v>
      </c>
      <c r="D2225" s="66" t="str">
        <v>2026-04</v>
      </c>
      <c r="E2225" s="66" t="str">
        <v>비교 반영</v>
      </c>
      <c r="F2225" s="66" t="str">
        <v>최근 비교기간</v>
      </c>
      <c r="G2225" s="68">
        <v>5</v>
      </c>
      <c r="H2225" s="79">
        <v>0.056179775280898875</v>
      </c>
    </row>
    <row r="2226">
      <c r="A2226" s="68">
        <v>15</v>
      </c>
      <c r="B2226" s="66" t="str">
        <v>진건읍 용정리</v>
      </c>
      <c r="C2226" s="66" t="str">
        <v>다세대 전월세</v>
      </c>
      <c r="D2226" s="66" t="str">
        <v>2026-05</v>
      </c>
      <c r="E2226" s="66" t="str">
        <v>비교 반영</v>
      </c>
      <c r="F2226" s="66" t="str">
        <v>최근 비교기간</v>
      </c>
      <c r="G2226" s="68">
        <v>5</v>
      </c>
      <c r="H2226" s="79">
        <v>0.0847457627118644</v>
      </c>
    </row>
    <row r="2227">
      <c r="A2227" s="68">
        <v>15</v>
      </c>
      <c r="B2227" s="66" t="str">
        <v>진건읍 용정리</v>
      </c>
      <c r="C2227" s="66" t="str">
        <v>다세대 전월세</v>
      </c>
      <c r="D2227" s="66" t="str">
        <v>2026-06</v>
      </c>
      <c r="E2227" s="66" t="str">
        <v>비교 반영</v>
      </c>
      <c r="F2227" s="66" t="str">
        <v>최근 비교기간</v>
      </c>
      <c r="G2227" s="68">
        <v>4</v>
      </c>
      <c r="H2227" s="79">
        <v>0.07547169811320754</v>
      </c>
    </row>
    <row r="2228">
      <c r="A2228" s="72">
        <v>15</v>
      </c>
      <c r="B2228" s="72" t="str">
        <v>진건읍 용정리</v>
      </c>
      <c r="C2228" s="72" t="str">
        <v>다세대 전월세</v>
      </c>
      <c r="D2228" s="72" t="str">
        <v>2026-07</v>
      </c>
      <c r="E2228" s="72" t="str">
        <v>집계 중</v>
      </c>
      <c r="F2228" s="72" t="str">
        <v>집계 중 월</v>
      </c>
      <c r="G2228" s="74">
        <v>2</v>
      </c>
      <c r="H2228" s="85">
        <v>0.047619047619047616</v>
      </c>
    </row>
    <row r="2229">
      <c r="A2229" s="68">
        <v>15</v>
      </c>
      <c r="B2229" s="66" t="str">
        <v>진건읍 용정리</v>
      </c>
      <c r="C2229" s="66" t="str">
        <v>다세대 매매</v>
      </c>
      <c r="D2229" s="66" t="str">
        <v>2025-08</v>
      </c>
      <c r="E2229" s="66" t="str">
        <v>비교 반영</v>
      </c>
      <c r="F2229" s="66" t="str">
        <v>그 외 비교 반영월</v>
      </c>
      <c r="G2229" s="68">
        <v>3</v>
      </c>
      <c r="H2229" s="79">
        <v>0.06666666666666667</v>
      </c>
    </row>
    <row r="2230">
      <c r="A2230" s="68">
        <v>15</v>
      </c>
      <c r="B2230" s="66" t="str">
        <v>진건읍 용정리</v>
      </c>
      <c r="C2230" s="66" t="str">
        <v>다세대 매매</v>
      </c>
      <c r="D2230" s="66" t="str">
        <v>2025-09</v>
      </c>
      <c r="E2230" s="66" t="str">
        <v>비교 반영</v>
      </c>
      <c r="F2230" s="66" t="str">
        <v>그 외 비교 반영월</v>
      </c>
      <c r="G2230" s="68">
        <v>1</v>
      </c>
      <c r="H2230" s="79">
        <v>0.018867924528301886</v>
      </c>
    </row>
    <row r="2231">
      <c r="A2231" s="68">
        <v>15</v>
      </c>
      <c r="B2231" s="66" t="str">
        <v>진건읍 용정리</v>
      </c>
      <c r="C2231" s="66" t="str">
        <v>다세대 매매</v>
      </c>
      <c r="D2231" s="66" t="str">
        <v>2025-10</v>
      </c>
      <c r="E2231" s="66" t="str">
        <v>비교 반영</v>
      </c>
      <c r="F2231" s="66" t="str">
        <v>그 외 비교 반영월</v>
      </c>
      <c r="G2231" s="68">
        <v>0</v>
      </c>
      <c r="H2231" s="79">
        <v>0</v>
      </c>
    </row>
    <row r="2232">
      <c r="A2232" s="68">
        <v>15</v>
      </c>
      <c r="B2232" s="66" t="str">
        <v>진건읍 용정리</v>
      </c>
      <c r="C2232" s="66" t="str">
        <v>다세대 매매</v>
      </c>
      <c r="D2232" s="66" t="str">
        <v>2025-11</v>
      </c>
      <c r="E2232" s="66" t="str">
        <v>비교 반영</v>
      </c>
      <c r="F2232" s="66" t="str">
        <v>그 외 비교 반영월</v>
      </c>
      <c r="G2232" s="68">
        <v>3</v>
      </c>
      <c r="H2232" s="79">
        <v>0.05555555555555555</v>
      </c>
    </row>
    <row r="2233">
      <c r="A2233" s="68">
        <v>15</v>
      </c>
      <c r="B2233" s="66" t="str">
        <v>진건읍 용정리</v>
      </c>
      <c r="C2233" s="66" t="str">
        <v>다세대 매매</v>
      </c>
      <c r="D2233" s="66" t="str">
        <v>2025-12</v>
      </c>
      <c r="E2233" s="66" t="str">
        <v>비교 반영</v>
      </c>
      <c r="F2233" s="66" t="str">
        <v>그 외 비교 반영월</v>
      </c>
      <c r="G2233" s="68">
        <v>1</v>
      </c>
      <c r="H2233" s="79">
        <v>0.03333333333333333</v>
      </c>
    </row>
    <row r="2234">
      <c r="A2234" s="68">
        <v>15</v>
      </c>
      <c r="B2234" s="66" t="str">
        <v>진건읍 용정리</v>
      </c>
      <c r="C2234" s="66" t="str">
        <v>다세대 매매</v>
      </c>
      <c r="D2234" s="66" t="str">
        <v>2026-01</v>
      </c>
      <c r="E2234" s="66" t="str">
        <v>비교 반영</v>
      </c>
      <c r="F2234" s="66" t="str">
        <v>직전 비교기간</v>
      </c>
      <c r="G2234" s="68">
        <v>3</v>
      </c>
      <c r="H2234" s="79">
        <v>0.06666666666666667</v>
      </c>
    </row>
    <row r="2235">
      <c r="A2235" s="68">
        <v>15</v>
      </c>
      <c r="B2235" s="66" t="str">
        <v>진건읍 용정리</v>
      </c>
      <c r="C2235" s="66" t="str">
        <v>다세대 매매</v>
      </c>
      <c r="D2235" s="66" t="str">
        <v>2026-02</v>
      </c>
      <c r="E2235" s="66" t="str">
        <v>비교 반영</v>
      </c>
      <c r="F2235" s="66" t="str">
        <v>직전 비교기간</v>
      </c>
      <c r="G2235" s="68">
        <v>3</v>
      </c>
      <c r="H2235" s="79">
        <v>0.06382978723404255</v>
      </c>
    </row>
    <row r="2236">
      <c r="A2236" s="68">
        <v>15</v>
      </c>
      <c r="B2236" s="66" t="str">
        <v>진건읍 용정리</v>
      </c>
      <c r="C2236" s="66" t="str">
        <v>다세대 매매</v>
      </c>
      <c r="D2236" s="66" t="str">
        <v>2026-03</v>
      </c>
      <c r="E2236" s="66" t="str">
        <v>비교 반영</v>
      </c>
      <c r="F2236" s="66" t="str">
        <v>직전 비교기간</v>
      </c>
      <c r="G2236" s="68">
        <v>2</v>
      </c>
      <c r="H2236" s="79">
        <v>0.029850746268656716</v>
      </c>
    </row>
    <row r="2237">
      <c r="A2237" s="68">
        <v>15</v>
      </c>
      <c r="B2237" s="66" t="str">
        <v>진건읍 용정리</v>
      </c>
      <c r="C2237" s="66" t="str">
        <v>다세대 매매</v>
      </c>
      <c r="D2237" s="66" t="str">
        <v>2026-04</v>
      </c>
      <c r="E2237" s="66" t="str">
        <v>비교 반영</v>
      </c>
      <c r="F2237" s="66" t="str">
        <v>최근 비교기간</v>
      </c>
      <c r="G2237" s="68">
        <v>3</v>
      </c>
      <c r="H2237" s="79">
        <v>0.033707865168539325</v>
      </c>
    </row>
    <row r="2238">
      <c r="A2238" s="68">
        <v>15</v>
      </c>
      <c r="B2238" s="66" t="str">
        <v>진건읍 용정리</v>
      </c>
      <c r="C2238" s="66" t="str">
        <v>다세대 매매</v>
      </c>
      <c r="D2238" s="66" t="str">
        <v>2026-05</v>
      </c>
      <c r="E2238" s="66" t="str">
        <v>비교 반영</v>
      </c>
      <c r="F2238" s="66" t="str">
        <v>최근 비교기간</v>
      </c>
      <c r="G2238" s="68">
        <v>6</v>
      </c>
      <c r="H2238" s="79">
        <v>0.1016949152542373</v>
      </c>
    </row>
    <row r="2239">
      <c r="A2239" s="68">
        <v>15</v>
      </c>
      <c r="B2239" s="66" t="str">
        <v>진건읍 용정리</v>
      </c>
      <c r="C2239" s="66" t="str">
        <v>다세대 매매</v>
      </c>
      <c r="D2239" s="66" t="str">
        <v>2026-06</v>
      </c>
      <c r="E2239" s="66" t="str">
        <v>비교 반영</v>
      </c>
      <c r="F2239" s="66" t="str">
        <v>최근 비교기간</v>
      </c>
      <c r="G2239" s="68">
        <v>1</v>
      </c>
      <c r="H2239" s="79">
        <v>0.018867924528301886</v>
      </c>
    </row>
    <row r="2240">
      <c r="A2240" s="72">
        <v>15</v>
      </c>
      <c r="B2240" s="72" t="str">
        <v>진건읍 용정리</v>
      </c>
      <c r="C2240" s="72" t="str">
        <v>다세대 매매</v>
      </c>
      <c r="D2240" s="72" t="str">
        <v>2026-07</v>
      </c>
      <c r="E2240" s="72" t="str">
        <v>집계 중</v>
      </c>
      <c r="F2240" s="72" t="str">
        <v>집계 중 월</v>
      </c>
      <c r="G2240" s="74">
        <v>2</v>
      </c>
      <c r="H2240" s="85">
        <v>0.047619047619047616</v>
      </c>
    </row>
    <row r="2241">
      <c r="A2241" s="68">
        <v>15</v>
      </c>
      <c r="B2241" s="66" t="str">
        <v>진건읍 용정리</v>
      </c>
      <c r="C2241" s="66" t="str">
        <v>상가</v>
      </c>
      <c r="D2241" s="66" t="str">
        <v>2025-08</v>
      </c>
      <c r="E2241" s="66" t="str">
        <v>비교 반영</v>
      </c>
      <c r="F2241" s="66" t="str">
        <v>그 외 비교 반영월</v>
      </c>
      <c r="G2241" s="68">
        <v>1</v>
      </c>
      <c r="H2241" s="79">
        <v>0.022222222222222223</v>
      </c>
    </row>
    <row r="2242">
      <c r="A2242" s="68">
        <v>15</v>
      </c>
      <c r="B2242" s="66" t="str">
        <v>진건읍 용정리</v>
      </c>
      <c r="C2242" s="66" t="str">
        <v>상가</v>
      </c>
      <c r="D2242" s="66" t="str">
        <v>2025-09</v>
      </c>
      <c r="E2242" s="66" t="str">
        <v>비교 반영</v>
      </c>
      <c r="F2242" s="66" t="str">
        <v>그 외 비교 반영월</v>
      </c>
      <c r="G2242" s="68">
        <v>0</v>
      </c>
      <c r="H2242" s="79">
        <v>0</v>
      </c>
    </row>
    <row r="2243">
      <c r="A2243" s="68">
        <v>15</v>
      </c>
      <c r="B2243" s="66" t="str">
        <v>진건읍 용정리</v>
      </c>
      <c r="C2243" s="66" t="str">
        <v>상가</v>
      </c>
      <c r="D2243" s="66" t="str">
        <v>2025-10</v>
      </c>
      <c r="E2243" s="66" t="str">
        <v>비교 반영</v>
      </c>
      <c r="F2243" s="66" t="str">
        <v>그 외 비교 반영월</v>
      </c>
      <c r="G2243" s="68">
        <v>1</v>
      </c>
      <c r="H2243" s="79">
        <v>0.02127659574468085</v>
      </c>
    </row>
    <row r="2244">
      <c r="A2244" s="68">
        <v>15</v>
      </c>
      <c r="B2244" s="66" t="str">
        <v>진건읍 용정리</v>
      </c>
      <c r="C2244" s="66" t="str">
        <v>상가</v>
      </c>
      <c r="D2244" s="66" t="str">
        <v>2025-11</v>
      </c>
      <c r="E2244" s="66" t="str">
        <v>비교 반영</v>
      </c>
      <c r="F2244" s="66" t="str">
        <v>그 외 비교 반영월</v>
      </c>
      <c r="G2244" s="68">
        <v>0</v>
      </c>
      <c r="H2244" s="79">
        <v>0</v>
      </c>
    </row>
    <row r="2245">
      <c r="A2245" s="68">
        <v>15</v>
      </c>
      <c r="B2245" s="66" t="str">
        <v>진건읍 용정리</v>
      </c>
      <c r="C2245" s="66" t="str">
        <v>상가</v>
      </c>
      <c r="D2245" s="66" t="str">
        <v>2025-12</v>
      </c>
      <c r="E2245" s="66" t="str">
        <v>비교 반영</v>
      </c>
      <c r="F2245" s="66" t="str">
        <v>그 외 비교 반영월</v>
      </c>
      <c r="G2245" s="68">
        <v>0</v>
      </c>
      <c r="H2245" s="79">
        <v>0</v>
      </c>
    </row>
    <row r="2246">
      <c r="A2246" s="68">
        <v>15</v>
      </c>
      <c r="B2246" s="66" t="str">
        <v>진건읍 용정리</v>
      </c>
      <c r="C2246" s="66" t="str">
        <v>상가</v>
      </c>
      <c r="D2246" s="66" t="str">
        <v>2026-01</v>
      </c>
      <c r="E2246" s="66" t="str">
        <v>비교 반영</v>
      </c>
      <c r="F2246" s="66" t="str">
        <v>직전 비교기간</v>
      </c>
      <c r="G2246" s="68">
        <v>1</v>
      </c>
      <c r="H2246" s="79">
        <v>0.022222222222222223</v>
      </c>
    </row>
    <row r="2247">
      <c r="A2247" s="68">
        <v>15</v>
      </c>
      <c r="B2247" s="66" t="str">
        <v>진건읍 용정리</v>
      </c>
      <c r="C2247" s="66" t="str">
        <v>상가</v>
      </c>
      <c r="D2247" s="66" t="str">
        <v>2026-02</v>
      </c>
      <c r="E2247" s="66" t="str">
        <v>비교 반영</v>
      </c>
      <c r="F2247" s="66" t="str">
        <v>직전 비교기간</v>
      </c>
      <c r="G2247" s="68">
        <v>1</v>
      </c>
      <c r="H2247" s="79">
        <v>0.02127659574468085</v>
      </c>
    </row>
    <row r="2248">
      <c r="A2248" s="68">
        <v>15</v>
      </c>
      <c r="B2248" s="66" t="str">
        <v>진건읍 용정리</v>
      </c>
      <c r="C2248" s="66" t="str">
        <v>상가</v>
      </c>
      <c r="D2248" s="66" t="str">
        <v>2026-03</v>
      </c>
      <c r="E2248" s="66" t="str">
        <v>비교 반영</v>
      </c>
      <c r="F2248" s="66" t="str">
        <v>직전 비교기간</v>
      </c>
      <c r="G2248" s="68">
        <v>0</v>
      </c>
      <c r="H2248" s="79">
        <v>0</v>
      </c>
    </row>
    <row r="2249">
      <c r="A2249" s="68">
        <v>15</v>
      </c>
      <c r="B2249" s="66" t="str">
        <v>진건읍 용정리</v>
      </c>
      <c r="C2249" s="66" t="str">
        <v>상가</v>
      </c>
      <c r="D2249" s="66" t="str">
        <v>2026-04</v>
      </c>
      <c r="E2249" s="66" t="str">
        <v>비교 반영</v>
      </c>
      <c r="F2249" s="66" t="str">
        <v>최근 비교기간</v>
      </c>
      <c r="G2249" s="68">
        <v>1</v>
      </c>
      <c r="H2249" s="79">
        <v>0.011235955056179775</v>
      </c>
    </row>
    <row r="2250">
      <c r="A2250" s="68">
        <v>15</v>
      </c>
      <c r="B2250" s="66" t="str">
        <v>진건읍 용정리</v>
      </c>
      <c r="C2250" s="66" t="str">
        <v>상가</v>
      </c>
      <c r="D2250" s="66" t="str">
        <v>2026-05</v>
      </c>
      <c r="E2250" s="66" t="str">
        <v>비교 반영</v>
      </c>
      <c r="F2250" s="66" t="str">
        <v>최근 비교기간</v>
      </c>
      <c r="G2250" s="68">
        <v>0</v>
      </c>
      <c r="H2250" s="79">
        <v>0</v>
      </c>
    </row>
    <row r="2251">
      <c r="A2251" s="68">
        <v>15</v>
      </c>
      <c r="B2251" s="66" t="str">
        <v>진건읍 용정리</v>
      </c>
      <c r="C2251" s="66" t="str">
        <v>상가</v>
      </c>
      <c r="D2251" s="66" t="str">
        <v>2026-06</v>
      </c>
      <c r="E2251" s="66" t="str">
        <v>비교 반영</v>
      </c>
      <c r="F2251" s="66" t="str">
        <v>최근 비교기간</v>
      </c>
      <c r="G2251" s="68">
        <v>0</v>
      </c>
      <c r="H2251" s="79">
        <v>0</v>
      </c>
    </row>
    <row r="2252">
      <c r="A2252" s="72">
        <v>15</v>
      </c>
      <c r="B2252" s="72" t="str">
        <v>진건읍 용정리</v>
      </c>
      <c r="C2252" s="72" t="str">
        <v>상가</v>
      </c>
      <c r="D2252" s="72" t="str">
        <v>2026-07</v>
      </c>
      <c r="E2252" s="72" t="str">
        <v>집계 중</v>
      </c>
      <c r="F2252" s="72" t="str">
        <v>집계 중 월</v>
      </c>
      <c r="G2252" s="74">
        <v>1</v>
      </c>
      <c r="H2252" s="85">
        <v>0.023809523809523808</v>
      </c>
    </row>
    <row r="2253">
      <c r="A2253" s="68">
        <v>15</v>
      </c>
      <c r="B2253" s="66" t="str">
        <v>진건읍 용정리</v>
      </c>
      <c r="C2253" s="66" t="str">
        <v>다가구 매매</v>
      </c>
      <c r="D2253" s="66" t="str">
        <v>2025-08</v>
      </c>
      <c r="E2253" s="66" t="str">
        <v>비교 반영</v>
      </c>
      <c r="F2253" s="66" t="str">
        <v>그 외 비교 반영월</v>
      </c>
      <c r="G2253" s="68">
        <v>0</v>
      </c>
      <c r="H2253" s="79">
        <v>0</v>
      </c>
    </row>
    <row r="2254">
      <c r="A2254" s="68">
        <v>15</v>
      </c>
      <c r="B2254" s="66" t="str">
        <v>진건읍 용정리</v>
      </c>
      <c r="C2254" s="66" t="str">
        <v>다가구 매매</v>
      </c>
      <c r="D2254" s="66" t="str">
        <v>2025-09</v>
      </c>
      <c r="E2254" s="66" t="str">
        <v>비교 반영</v>
      </c>
      <c r="F2254" s="66" t="str">
        <v>그 외 비교 반영월</v>
      </c>
      <c r="G2254" s="68">
        <v>0</v>
      </c>
      <c r="H2254" s="79">
        <v>0</v>
      </c>
    </row>
    <row r="2255">
      <c r="A2255" s="68">
        <v>15</v>
      </c>
      <c r="B2255" s="66" t="str">
        <v>진건읍 용정리</v>
      </c>
      <c r="C2255" s="66" t="str">
        <v>다가구 매매</v>
      </c>
      <c r="D2255" s="66" t="str">
        <v>2025-10</v>
      </c>
      <c r="E2255" s="66" t="str">
        <v>비교 반영</v>
      </c>
      <c r="F2255" s="66" t="str">
        <v>그 외 비교 반영월</v>
      </c>
      <c r="G2255" s="68">
        <v>0</v>
      </c>
      <c r="H2255" s="79">
        <v>0</v>
      </c>
    </row>
    <row r="2256">
      <c r="A2256" s="68">
        <v>15</v>
      </c>
      <c r="B2256" s="66" t="str">
        <v>진건읍 용정리</v>
      </c>
      <c r="C2256" s="66" t="str">
        <v>다가구 매매</v>
      </c>
      <c r="D2256" s="66" t="str">
        <v>2025-11</v>
      </c>
      <c r="E2256" s="66" t="str">
        <v>비교 반영</v>
      </c>
      <c r="F2256" s="66" t="str">
        <v>그 외 비교 반영월</v>
      </c>
      <c r="G2256" s="68">
        <v>1</v>
      </c>
      <c r="H2256" s="79">
        <v>0.018518518518518517</v>
      </c>
    </row>
    <row r="2257">
      <c r="A2257" s="68">
        <v>15</v>
      </c>
      <c r="B2257" s="66" t="str">
        <v>진건읍 용정리</v>
      </c>
      <c r="C2257" s="66" t="str">
        <v>다가구 매매</v>
      </c>
      <c r="D2257" s="66" t="str">
        <v>2025-12</v>
      </c>
      <c r="E2257" s="66" t="str">
        <v>비교 반영</v>
      </c>
      <c r="F2257" s="66" t="str">
        <v>그 외 비교 반영월</v>
      </c>
      <c r="G2257" s="68">
        <v>0</v>
      </c>
      <c r="H2257" s="79">
        <v>0</v>
      </c>
    </row>
    <row r="2258">
      <c r="A2258" s="68">
        <v>15</v>
      </c>
      <c r="B2258" s="66" t="str">
        <v>진건읍 용정리</v>
      </c>
      <c r="C2258" s="66" t="str">
        <v>다가구 매매</v>
      </c>
      <c r="D2258" s="66" t="str">
        <v>2026-01</v>
      </c>
      <c r="E2258" s="66" t="str">
        <v>비교 반영</v>
      </c>
      <c r="F2258" s="66" t="str">
        <v>직전 비교기간</v>
      </c>
      <c r="G2258" s="68">
        <v>0</v>
      </c>
      <c r="H2258" s="79">
        <v>0</v>
      </c>
    </row>
    <row r="2259">
      <c r="A2259" s="68">
        <v>15</v>
      </c>
      <c r="B2259" s="66" t="str">
        <v>진건읍 용정리</v>
      </c>
      <c r="C2259" s="66" t="str">
        <v>다가구 매매</v>
      </c>
      <c r="D2259" s="66" t="str">
        <v>2026-02</v>
      </c>
      <c r="E2259" s="66" t="str">
        <v>비교 반영</v>
      </c>
      <c r="F2259" s="66" t="str">
        <v>직전 비교기간</v>
      </c>
      <c r="G2259" s="68">
        <v>0</v>
      </c>
      <c r="H2259" s="79">
        <v>0</v>
      </c>
    </row>
    <row r="2260">
      <c r="A2260" s="68">
        <v>15</v>
      </c>
      <c r="B2260" s="66" t="str">
        <v>진건읍 용정리</v>
      </c>
      <c r="C2260" s="66" t="str">
        <v>다가구 매매</v>
      </c>
      <c r="D2260" s="66" t="str">
        <v>2026-03</v>
      </c>
      <c r="E2260" s="66" t="str">
        <v>비교 반영</v>
      </c>
      <c r="F2260" s="66" t="str">
        <v>직전 비교기간</v>
      </c>
      <c r="G2260" s="68">
        <v>1</v>
      </c>
      <c r="H2260" s="79">
        <v>0.014925373134328358</v>
      </c>
    </row>
    <row r="2261">
      <c r="A2261" s="68">
        <v>15</v>
      </c>
      <c r="B2261" s="66" t="str">
        <v>진건읍 용정리</v>
      </c>
      <c r="C2261" s="66" t="str">
        <v>다가구 매매</v>
      </c>
      <c r="D2261" s="66" t="str">
        <v>2026-04</v>
      </c>
      <c r="E2261" s="66" t="str">
        <v>비교 반영</v>
      </c>
      <c r="F2261" s="66" t="str">
        <v>최근 비교기간</v>
      </c>
      <c r="G2261" s="68">
        <v>0</v>
      </c>
      <c r="H2261" s="79">
        <v>0</v>
      </c>
    </row>
    <row r="2262">
      <c r="A2262" s="68">
        <v>15</v>
      </c>
      <c r="B2262" s="66" t="str">
        <v>진건읍 용정리</v>
      </c>
      <c r="C2262" s="66" t="str">
        <v>다가구 매매</v>
      </c>
      <c r="D2262" s="66" t="str">
        <v>2026-05</v>
      </c>
      <c r="E2262" s="66" t="str">
        <v>비교 반영</v>
      </c>
      <c r="F2262" s="66" t="str">
        <v>최근 비교기간</v>
      </c>
      <c r="G2262" s="68">
        <v>0</v>
      </c>
      <c r="H2262" s="79">
        <v>0</v>
      </c>
    </row>
    <row r="2263">
      <c r="A2263" s="68">
        <v>15</v>
      </c>
      <c r="B2263" s="66" t="str">
        <v>진건읍 용정리</v>
      </c>
      <c r="C2263" s="66" t="str">
        <v>다가구 매매</v>
      </c>
      <c r="D2263" s="66" t="str">
        <v>2026-06</v>
      </c>
      <c r="E2263" s="66" t="str">
        <v>비교 반영</v>
      </c>
      <c r="F2263" s="66" t="str">
        <v>최근 비교기간</v>
      </c>
      <c r="G2263" s="68">
        <v>1</v>
      </c>
      <c r="H2263" s="79">
        <v>0.018867924528301886</v>
      </c>
    </row>
    <row r="2264">
      <c r="A2264" s="72">
        <v>15</v>
      </c>
      <c r="B2264" s="72" t="str">
        <v>진건읍 용정리</v>
      </c>
      <c r="C2264" s="72" t="str">
        <v>다가구 매매</v>
      </c>
      <c r="D2264" s="72" t="str">
        <v>2026-07</v>
      </c>
      <c r="E2264" s="72" t="str">
        <v>집계 중</v>
      </c>
      <c r="F2264" s="72" t="str">
        <v>집계 중 월</v>
      </c>
      <c r="G2264" s="74">
        <v>0</v>
      </c>
      <c r="H2264" s="85">
        <v>0</v>
      </c>
    </row>
    <row r="2265">
      <c r="A2265" s="68">
        <v>15</v>
      </c>
      <c r="B2265" s="66" t="str">
        <v>진건읍 용정리</v>
      </c>
      <c r="C2265" s="66" t="str">
        <v>공장창고</v>
      </c>
      <c r="D2265" s="66" t="str">
        <v>2025-08</v>
      </c>
      <c r="E2265" s="66" t="str">
        <v>비교 반영</v>
      </c>
      <c r="F2265" s="66" t="str">
        <v>그 외 비교 반영월</v>
      </c>
      <c r="G2265" s="68">
        <v>0</v>
      </c>
      <c r="H2265" s="79">
        <v>0</v>
      </c>
    </row>
    <row r="2266">
      <c r="A2266" s="68">
        <v>15</v>
      </c>
      <c r="B2266" s="66" t="str">
        <v>진건읍 용정리</v>
      </c>
      <c r="C2266" s="66" t="str">
        <v>공장창고</v>
      </c>
      <c r="D2266" s="66" t="str">
        <v>2025-09</v>
      </c>
      <c r="E2266" s="66" t="str">
        <v>비교 반영</v>
      </c>
      <c r="F2266" s="66" t="str">
        <v>그 외 비교 반영월</v>
      </c>
      <c r="G2266" s="68">
        <v>0</v>
      </c>
      <c r="H2266" s="79">
        <v>0</v>
      </c>
    </row>
    <row r="2267">
      <c r="A2267" s="68">
        <v>15</v>
      </c>
      <c r="B2267" s="66" t="str">
        <v>진건읍 용정리</v>
      </c>
      <c r="C2267" s="66" t="str">
        <v>공장창고</v>
      </c>
      <c r="D2267" s="66" t="str">
        <v>2025-10</v>
      </c>
      <c r="E2267" s="66" t="str">
        <v>비교 반영</v>
      </c>
      <c r="F2267" s="66" t="str">
        <v>그 외 비교 반영월</v>
      </c>
      <c r="G2267" s="68">
        <v>0</v>
      </c>
      <c r="H2267" s="79">
        <v>0</v>
      </c>
    </row>
    <row r="2268">
      <c r="A2268" s="68">
        <v>15</v>
      </c>
      <c r="B2268" s="66" t="str">
        <v>진건읍 용정리</v>
      </c>
      <c r="C2268" s="66" t="str">
        <v>공장창고</v>
      </c>
      <c r="D2268" s="66" t="str">
        <v>2025-11</v>
      </c>
      <c r="E2268" s="66" t="str">
        <v>비교 반영</v>
      </c>
      <c r="F2268" s="66" t="str">
        <v>그 외 비교 반영월</v>
      </c>
      <c r="G2268" s="68">
        <v>0</v>
      </c>
      <c r="H2268" s="79">
        <v>0</v>
      </c>
    </row>
    <row r="2269">
      <c r="A2269" s="68">
        <v>15</v>
      </c>
      <c r="B2269" s="66" t="str">
        <v>진건읍 용정리</v>
      </c>
      <c r="C2269" s="66" t="str">
        <v>공장창고</v>
      </c>
      <c r="D2269" s="66" t="str">
        <v>2025-12</v>
      </c>
      <c r="E2269" s="66" t="str">
        <v>비교 반영</v>
      </c>
      <c r="F2269" s="66" t="str">
        <v>그 외 비교 반영월</v>
      </c>
      <c r="G2269" s="68">
        <v>0</v>
      </c>
      <c r="H2269" s="79">
        <v>0</v>
      </c>
    </row>
    <row r="2270">
      <c r="A2270" s="68">
        <v>15</v>
      </c>
      <c r="B2270" s="66" t="str">
        <v>진건읍 용정리</v>
      </c>
      <c r="C2270" s="66" t="str">
        <v>공장창고</v>
      </c>
      <c r="D2270" s="66" t="str">
        <v>2026-01</v>
      </c>
      <c r="E2270" s="66" t="str">
        <v>비교 반영</v>
      </c>
      <c r="F2270" s="66" t="str">
        <v>직전 비교기간</v>
      </c>
      <c r="G2270" s="68">
        <v>0</v>
      </c>
      <c r="H2270" s="79">
        <v>0</v>
      </c>
    </row>
    <row r="2271">
      <c r="A2271" s="68">
        <v>15</v>
      </c>
      <c r="B2271" s="66" t="str">
        <v>진건읍 용정리</v>
      </c>
      <c r="C2271" s="66" t="str">
        <v>공장창고</v>
      </c>
      <c r="D2271" s="66" t="str">
        <v>2026-02</v>
      </c>
      <c r="E2271" s="66" t="str">
        <v>비교 반영</v>
      </c>
      <c r="F2271" s="66" t="str">
        <v>직전 비교기간</v>
      </c>
      <c r="G2271" s="68">
        <v>0</v>
      </c>
      <c r="H2271" s="79">
        <v>0</v>
      </c>
    </row>
    <row r="2272">
      <c r="A2272" s="68">
        <v>15</v>
      </c>
      <c r="B2272" s="66" t="str">
        <v>진건읍 용정리</v>
      </c>
      <c r="C2272" s="66" t="str">
        <v>공장창고</v>
      </c>
      <c r="D2272" s="66" t="str">
        <v>2026-03</v>
      </c>
      <c r="E2272" s="66" t="str">
        <v>비교 반영</v>
      </c>
      <c r="F2272" s="66" t="str">
        <v>직전 비교기간</v>
      </c>
      <c r="G2272" s="68">
        <v>0</v>
      </c>
      <c r="H2272" s="79">
        <v>0</v>
      </c>
    </row>
    <row r="2273">
      <c r="A2273" s="68">
        <v>15</v>
      </c>
      <c r="B2273" s="66" t="str">
        <v>진건읍 용정리</v>
      </c>
      <c r="C2273" s="66" t="str">
        <v>공장창고</v>
      </c>
      <c r="D2273" s="66" t="str">
        <v>2026-04</v>
      </c>
      <c r="E2273" s="66" t="str">
        <v>비교 반영</v>
      </c>
      <c r="F2273" s="66" t="str">
        <v>최근 비교기간</v>
      </c>
      <c r="G2273" s="68">
        <v>1</v>
      </c>
      <c r="H2273" s="79">
        <v>0.011235955056179775</v>
      </c>
    </row>
    <row r="2274">
      <c r="A2274" s="68">
        <v>15</v>
      </c>
      <c r="B2274" s="66" t="str">
        <v>진건읍 용정리</v>
      </c>
      <c r="C2274" s="66" t="str">
        <v>공장창고</v>
      </c>
      <c r="D2274" s="66" t="str">
        <v>2026-05</v>
      </c>
      <c r="E2274" s="66" t="str">
        <v>비교 반영</v>
      </c>
      <c r="F2274" s="66" t="str">
        <v>최근 비교기간</v>
      </c>
      <c r="G2274" s="68">
        <v>0</v>
      </c>
      <c r="H2274" s="79">
        <v>0</v>
      </c>
    </row>
    <row r="2275">
      <c r="A2275" s="68">
        <v>15</v>
      </c>
      <c r="B2275" s="66" t="str">
        <v>진건읍 용정리</v>
      </c>
      <c r="C2275" s="66" t="str">
        <v>공장창고</v>
      </c>
      <c r="D2275" s="66" t="str">
        <v>2026-06</v>
      </c>
      <c r="E2275" s="66" t="str">
        <v>비교 반영</v>
      </c>
      <c r="F2275" s="66" t="str">
        <v>최근 비교기간</v>
      </c>
      <c r="G2275" s="68">
        <v>0</v>
      </c>
      <c r="H2275" s="79">
        <v>0</v>
      </c>
    </row>
    <row r="2276">
      <c r="A2276" s="72">
        <v>15</v>
      </c>
      <c r="B2276" s="72" t="str">
        <v>진건읍 용정리</v>
      </c>
      <c r="C2276" s="72" t="str">
        <v>공장창고</v>
      </c>
      <c r="D2276" s="72" t="str">
        <v>2026-07</v>
      </c>
      <c r="E2276" s="72" t="str">
        <v>집계 중</v>
      </c>
      <c r="F2276" s="72" t="str">
        <v>집계 중 월</v>
      </c>
      <c r="G2276" s="74">
        <v>0</v>
      </c>
      <c r="H2276" s="85">
        <v>0</v>
      </c>
    </row>
    <row r="2277">
      <c r="A2277" s="68">
        <v>15</v>
      </c>
      <c r="B2277" s="66" t="str">
        <v>진건읍 용정리</v>
      </c>
      <c r="C2277" s="66" t="str">
        <v>오피스텔 전월세</v>
      </c>
      <c r="D2277" s="66" t="str">
        <v>2025-08</v>
      </c>
      <c r="E2277" s="66" t="str">
        <v>비교 반영</v>
      </c>
      <c r="F2277" s="66" t="str">
        <v>그 외 비교 반영월</v>
      </c>
      <c r="G2277" s="68">
        <v>0</v>
      </c>
      <c r="H2277" s="79">
        <v>0</v>
      </c>
    </row>
    <row r="2278">
      <c r="A2278" s="68">
        <v>15</v>
      </c>
      <c r="B2278" s="66" t="str">
        <v>진건읍 용정리</v>
      </c>
      <c r="C2278" s="66" t="str">
        <v>오피스텔 전월세</v>
      </c>
      <c r="D2278" s="66" t="str">
        <v>2025-09</v>
      </c>
      <c r="E2278" s="66" t="str">
        <v>비교 반영</v>
      </c>
      <c r="F2278" s="66" t="str">
        <v>그 외 비교 반영월</v>
      </c>
      <c r="G2278" s="68">
        <v>2</v>
      </c>
      <c r="H2278" s="79">
        <v>0.03773584905660377</v>
      </c>
    </row>
    <row r="2279">
      <c r="A2279" s="68">
        <v>15</v>
      </c>
      <c r="B2279" s="66" t="str">
        <v>진건읍 용정리</v>
      </c>
      <c r="C2279" s="66" t="str">
        <v>오피스텔 전월세</v>
      </c>
      <c r="D2279" s="66" t="str">
        <v>2025-10</v>
      </c>
      <c r="E2279" s="66" t="str">
        <v>비교 반영</v>
      </c>
      <c r="F2279" s="66" t="str">
        <v>그 외 비교 반영월</v>
      </c>
      <c r="G2279" s="68">
        <v>1</v>
      </c>
      <c r="H2279" s="79">
        <v>0.02127659574468085</v>
      </c>
    </row>
    <row r="2280">
      <c r="A2280" s="68">
        <v>15</v>
      </c>
      <c r="B2280" s="66" t="str">
        <v>진건읍 용정리</v>
      </c>
      <c r="C2280" s="66" t="str">
        <v>오피스텔 전월세</v>
      </c>
      <c r="D2280" s="66" t="str">
        <v>2025-11</v>
      </c>
      <c r="E2280" s="66" t="str">
        <v>비교 반영</v>
      </c>
      <c r="F2280" s="66" t="str">
        <v>그 외 비교 반영월</v>
      </c>
      <c r="G2280" s="68">
        <v>2</v>
      </c>
      <c r="H2280" s="79">
        <v>0.037037037037037035</v>
      </c>
    </row>
    <row r="2281">
      <c r="A2281" s="68">
        <v>15</v>
      </c>
      <c r="B2281" s="66" t="str">
        <v>진건읍 용정리</v>
      </c>
      <c r="C2281" s="66" t="str">
        <v>오피스텔 전월세</v>
      </c>
      <c r="D2281" s="66" t="str">
        <v>2025-12</v>
      </c>
      <c r="E2281" s="66" t="str">
        <v>비교 반영</v>
      </c>
      <c r="F2281" s="66" t="str">
        <v>그 외 비교 반영월</v>
      </c>
      <c r="G2281" s="68">
        <v>0</v>
      </c>
      <c r="H2281" s="79">
        <v>0</v>
      </c>
    </row>
    <row r="2282">
      <c r="A2282" s="68">
        <v>15</v>
      </c>
      <c r="B2282" s="66" t="str">
        <v>진건읍 용정리</v>
      </c>
      <c r="C2282" s="66" t="str">
        <v>오피스텔 전월세</v>
      </c>
      <c r="D2282" s="66" t="str">
        <v>2026-01</v>
      </c>
      <c r="E2282" s="66" t="str">
        <v>비교 반영</v>
      </c>
      <c r="F2282" s="66" t="str">
        <v>직전 비교기간</v>
      </c>
      <c r="G2282" s="68">
        <v>0</v>
      </c>
      <c r="H2282" s="79">
        <v>0</v>
      </c>
    </row>
    <row r="2283">
      <c r="A2283" s="68">
        <v>15</v>
      </c>
      <c r="B2283" s="66" t="str">
        <v>진건읍 용정리</v>
      </c>
      <c r="C2283" s="66" t="str">
        <v>오피스텔 전월세</v>
      </c>
      <c r="D2283" s="66" t="str">
        <v>2026-02</v>
      </c>
      <c r="E2283" s="66" t="str">
        <v>비교 반영</v>
      </c>
      <c r="F2283" s="66" t="str">
        <v>직전 비교기간</v>
      </c>
      <c r="G2283" s="68">
        <v>1</v>
      </c>
      <c r="H2283" s="79">
        <v>0.02127659574468085</v>
      </c>
    </row>
    <row r="2284">
      <c r="A2284" s="68">
        <v>15</v>
      </c>
      <c r="B2284" s="66" t="str">
        <v>진건읍 용정리</v>
      </c>
      <c r="C2284" s="66" t="str">
        <v>오피스텔 전월세</v>
      </c>
      <c r="D2284" s="66" t="str">
        <v>2026-03</v>
      </c>
      <c r="E2284" s="66" t="str">
        <v>비교 반영</v>
      </c>
      <c r="F2284" s="66" t="str">
        <v>직전 비교기간</v>
      </c>
      <c r="G2284" s="68">
        <v>0</v>
      </c>
      <c r="H2284" s="79">
        <v>0</v>
      </c>
    </row>
    <row r="2285">
      <c r="A2285" s="68">
        <v>15</v>
      </c>
      <c r="B2285" s="66" t="str">
        <v>진건읍 용정리</v>
      </c>
      <c r="C2285" s="66" t="str">
        <v>오피스텔 전월세</v>
      </c>
      <c r="D2285" s="66" t="str">
        <v>2026-04</v>
      </c>
      <c r="E2285" s="66" t="str">
        <v>비교 반영</v>
      </c>
      <c r="F2285" s="66" t="str">
        <v>최근 비교기간</v>
      </c>
      <c r="G2285" s="68">
        <v>0</v>
      </c>
      <c r="H2285" s="79">
        <v>0</v>
      </c>
    </row>
    <row r="2286">
      <c r="A2286" s="68">
        <v>15</v>
      </c>
      <c r="B2286" s="66" t="str">
        <v>진건읍 용정리</v>
      </c>
      <c r="C2286" s="66" t="str">
        <v>오피스텔 전월세</v>
      </c>
      <c r="D2286" s="66" t="str">
        <v>2026-05</v>
      </c>
      <c r="E2286" s="66" t="str">
        <v>비교 반영</v>
      </c>
      <c r="F2286" s="66" t="str">
        <v>최근 비교기간</v>
      </c>
      <c r="G2286" s="68">
        <v>0</v>
      </c>
      <c r="H2286" s="79">
        <v>0</v>
      </c>
    </row>
    <row r="2287">
      <c r="A2287" s="68">
        <v>15</v>
      </c>
      <c r="B2287" s="66" t="str">
        <v>진건읍 용정리</v>
      </c>
      <c r="C2287" s="66" t="str">
        <v>오피스텔 전월세</v>
      </c>
      <c r="D2287" s="66" t="str">
        <v>2026-06</v>
      </c>
      <c r="E2287" s="66" t="str">
        <v>비교 반영</v>
      </c>
      <c r="F2287" s="66" t="str">
        <v>최근 비교기간</v>
      </c>
      <c r="G2287" s="68">
        <v>0</v>
      </c>
      <c r="H2287" s="79">
        <v>0</v>
      </c>
    </row>
    <row r="2288">
      <c r="A2288" s="72">
        <v>15</v>
      </c>
      <c r="B2288" s="72" t="str">
        <v>진건읍 용정리</v>
      </c>
      <c r="C2288" s="72" t="str">
        <v>오피스텔 전월세</v>
      </c>
      <c r="D2288" s="72" t="str">
        <v>2026-07</v>
      </c>
      <c r="E2288" s="72" t="str">
        <v>집계 중</v>
      </c>
      <c r="F2288" s="72" t="str">
        <v>집계 중 월</v>
      </c>
      <c r="G2288" s="74">
        <v>1</v>
      </c>
      <c r="H2288" s="85">
        <v>0.023809523809523808</v>
      </c>
    </row>
    <row r="2289">
      <c r="A2289" s="68">
        <v>15</v>
      </c>
      <c r="B2289" s="66" t="str">
        <v>진건읍 용정리</v>
      </c>
      <c r="C2289" s="66" t="str">
        <v>오피스텔 매매</v>
      </c>
      <c r="D2289" s="66" t="str">
        <v>2025-08</v>
      </c>
      <c r="E2289" s="66" t="str">
        <v>비교 반영</v>
      </c>
      <c r="F2289" s="66" t="str">
        <v>그 외 비교 반영월</v>
      </c>
      <c r="G2289" s="68">
        <v>0</v>
      </c>
      <c r="H2289" s="79">
        <v>0</v>
      </c>
    </row>
    <row r="2290">
      <c r="A2290" s="68">
        <v>15</v>
      </c>
      <c r="B2290" s="66" t="str">
        <v>진건읍 용정리</v>
      </c>
      <c r="C2290" s="66" t="str">
        <v>오피스텔 매매</v>
      </c>
      <c r="D2290" s="66" t="str">
        <v>2025-09</v>
      </c>
      <c r="E2290" s="66" t="str">
        <v>비교 반영</v>
      </c>
      <c r="F2290" s="66" t="str">
        <v>그 외 비교 반영월</v>
      </c>
      <c r="G2290" s="68">
        <v>0</v>
      </c>
      <c r="H2290" s="79">
        <v>0</v>
      </c>
    </row>
    <row r="2291">
      <c r="A2291" s="68">
        <v>15</v>
      </c>
      <c r="B2291" s="66" t="str">
        <v>진건읍 용정리</v>
      </c>
      <c r="C2291" s="66" t="str">
        <v>오피스텔 매매</v>
      </c>
      <c r="D2291" s="66" t="str">
        <v>2025-10</v>
      </c>
      <c r="E2291" s="66" t="str">
        <v>비교 반영</v>
      </c>
      <c r="F2291" s="66" t="str">
        <v>그 외 비교 반영월</v>
      </c>
      <c r="G2291" s="68">
        <v>0</v>
      </c>
      <c r="H2291" s="79">
        <v>0</v>
      </c>
    </row>
    <row r="2292">
      <c r="A2292" s="68">
        <v>15</v>
      </c>
      <c r="B2292" s="66" t="str">
        <v>진건읍 용정리</v>
      </c>
      <c r="C2292" s="66" t="str">
        <v>오피스텔 매매</v>
      </c>
      <c r="D2292" s="66" t="str">
        <v>2025-11</v>
      </c>
      <c r="E2292" s="66" t="str">
        <v>비교 반영</v>
      </c>
      <c r="F2292" s="66" t="str">
        <v>그 외 비교 반영월</v>
      </c>
      <c r="G2292" s="68">
        <v>0</v>
      </c>
      <c r="H2292" s="79">
        <v>0</v>
      </c>
    </row>
    <row r="2293">
      <c r="A2293" s="68">
        <v>15</v>
      </c>
      <c r="B2293" s="66" t="str">
        <v>진건읍 용정리</v>
      </c>
      <c r="C2293" s="66" t="str">
        <v>오피스텔 매매</v>
      </c>
      <c r="D2293" s="66" t="str">
        <v>2025-12</v>
      </c>
      <c r="E2293" s="66" t="str">
        <v>비교 반영</v>
      </c>
      <c r="F2293" s="66" t="str">
        <v>그 외 비교 반영월</v>
      </c>
      <c r="G2293" s="68">
        <v>1</v>
      </c>
      <c r="H2293" s="79">
        <v>0.03333333333333333</v>
      </c>
    </row>
    <row r="2294">
      <c r="A2294" s="68">
        <v>15</v>
      </c>
      <c r="B2294" s="66" t="str">
        <v>진건읍 용정리</v>
      </c>
      <c r="C2294" s="66" t="str">
        <v>오피스텔 매매</v>
      </c>
      <c r="D2294" s="66" t="str">
        <v>2026-01</v>
      </c>
      <c r="E2294" s="66" t="str">
        <v>비교 반영</v>
      </c>
      <c r="F2294" s="66" t="str">
        <v>직전 비교기간</v>
      </c>
      <c r="G2294" s="68">
        <v>0</v>
      </c>
      <c r="H2294" s="79">
        <v>0</v>
      </c>
    </row>
    <row r="2295">
      <c r="A2295" s="68">
        <v>15</v>
      </c>
      <c r="B2295" s="66" t="str">
        <v>진건읍 용정리</v>
      </c>
      <c r="C2295" s="66" t="str">
        <v>오피스텔 매매</v>
      </c>
      <c r="D2295" s="66" t="str">
        <v>2026-02</v>
      </c>
      <c r="E2295" s="66" t="str">
        <v>비교 반영</v>
      </c>
      <c r="F2295" s="66" t="str">
        <v>직전 비교기간</v>
      </c>
      <c r="G2295" s="68">
        <v>0</v>
      </c>
      <c r="H2295" s="79">
        <v>0</v>
      </c>
    </row>
    <row r="2296">
      <c r="A2296" s="68">
        <v>15</v>
      </c>
      <c r="B2296" s="66" t="str">
        <v>진건읍 용정리</v>
      </c>
      <c r="C2296" s="66" t="str">
        <v>오피스텔 매매</v>
      </c>
      <c r="D2296" s="66" t="str">
        <v>2026-03</v>
      </c>
      <c r="E2296" s="66" t="str">
        <v>비교 반영</v>
      </c>
      <c r="F2296" s="66" t="str">
        <v>직전 비교기간</v>
      </c>
      <c r="G2296" s="68">
        <v>0</v>
      </c>
      <c r="H2296" s="79">
        <v>0</v>
      </c>
    </row>
    <row r="2297">
      <c r="A2297" s="68">
        <v>15</v>
      </c>
      <c r="B2297" s="66" t="str">
        <v>진건읍 용정리</v>
      </c>
      <c r="C2297" s="66" t="str">
        <v>오피스텔 매매</v>
      </c>
      <c r="D2297" s="66" t="str">
        <v>2026-04</v>
      </c>
      <c r="E2297" s="66" t="str">
        <v>비교 반영</v>
      </c>
      <c r="F2297" s="66" t="str">
        <v>최근 비교기간</v>
      </c>
      <c r="G2297" s="68">
        <v>0</v>
      </c>
      <c r="H2297" s="79">
        <v>0</v>
      </c>
    </row>
    <row r="2298">
      <c r="A2298" s="68">
        <v>15</v>
      </c>
      <c r="B2298" s="66" t="str">
        <v>진건읍 용정리</v>
      </c>
      <c r="C2298" s="66" t="str">
        <v>오피스텔 매매</v>
      </c>
      <c r="D2298" s="66" t="str">
        <v>2026-05</v>
      </c>
      <c r="E2298" s="66" t="str">
        <v>비교 반영</v>
      </c>
      <c r="F2298" s="66" t="str">
        <v>최근 비교기간</v>
      </c>
      <c r="G2298" s="68">
        <v>0</v>
      </c>
      <c r="H2298" s="79">
        <v>0</v>
      </c>
    </row>
    <row r="2299">
      <c r="A2299" s="68">
        <v>15</v>
      </c>
      <c r="B2299" s="66" t="str">
        <v>진건읍 용정리</v>
      </c>
      <c r="C2299" s="66" t="str">
        <v>오피스텔 매매</v>
      </c>
      <c r="D2299" s="66" t="str">
        <v>2026-06</v>
      </c>
      <c r="E2299" s="66" t="str">
        <v>비교 반영</v>
      </c>
      <c r="F2299" s="66" t="str">
        <v>최근 비교기간</v>
      </c>
      <c r="G2299" s="68">
        <v>0</v>
      </c>
      <c r="H2299" s="79">
        <v>0</v>
      </c>
    </row>
    <row r="2300">
      <c r="A2300" s="72">
        <v>15</v>
      </c>
      <c r="B2300" s="72" t="str">
        <v>진건읍 용정리</v>
      </c>
      <c r="C2300" s="72" t="str">
        <v>오피스텔 매매</v>
      </c>
      <c r="D2300" s="72" t="str">
        <v>2026-07</v>
      </c>
      <c r="E2300" s="72" t="str">
        <v>집계 중</v>
      </c>
      <c r="F2300" s="72" t="str">
        <v>집계 중 월</v>
      </c>
      <c r="G2300" s="74">
        <v>0</v>
      </c>
      <c r="H2300" s="85">
        <v>0</v>
      </c>
    </row>
    <row r="2301">
      <c r="A2301" s="68">
        <v>16</v>
      </c>
      <c r="B2301" s="66" t="str">
        <v>화도읍 월산리</v>
      </c>
      <c r="C2301" s="66" t="str">
        <v>아파트 전월세</v>
      </c>
      <c r="D2301" s="66" t="str">
        <v>2025-08</v>
      </c>
      <c r="E2301" s="66" t="str">
        <v>비교 반영</v>
      </c>
      <c r="F2301" s="66" t="str">
        <v>그 외 비교 반영월</v>
      </c>
      <c r="G2301" s="68">
        <v>51</v>
      </c>
      <c r="H2301" s="79">
        <v>0.8793103448275862</v>
      </c>
    </row>
    <row r="2302">
      <c r="A2302" s="68">
        <v>16</v>
      </c>
      <c r="B2302" s="66" t="str">
        <v>화도읍 월산리</v>
      </c>
      <c r="C2302" s="66" t="str">
        <v>아파트 전월세</v>
      </c>
      <c r="D2302" s="66" t="str">
        <v>2025-09</v>
      </c>
      <c r="E2302" s="66" t="str">
        <v>비교 반영</v>
      </c>
      <c r="F2302" s="66" t="str">
        <v>그 외 비교 반영월</v>
      </c>
      <c r="G2302" s="68">
        <v>82</v>
      </c>
      <c r="H2302" s="79">
        <v>0.9111111111111111</v>
      </c>
    </row>
    <row r="2303">
      <c r="A2303" s="68">
        <v>16</v>
      </c>
      <c r="B2303" s="66" t="str">
        <v>화도읍 월산리</v>
      </c>
      <c r="C2303" s="66" t="str">
        <v>아파트 전월세</v>
      </c>
      <c r="D2303" s="66" t="str">
        <v>2025-10</v>
      </c>
      <c r="E2303" s="66" t="str">
        <v>비교 반영</v>
      </c>
      <c r="F2303" s="66" t="str">
        <v>그 외 비교 반영월</v>
      </c>
      <c r="G2303" s="68">
        <v>91</v>
      </c>
      <c r="H2303" s="79">
        <v>0.91</v>
      </c>
    </row>
    <row r="2304">
      <c r="A2304" s="68">
        <v>16</v>
      </c>
      <c r="B2304" s="66" t="str">
        <v>화도읍 월산리</v>
      </c>
      <c r="C2304" s="66" t="str">
        <v>아파트 전월세</v>
      </c>
      <c r="D2304" s="66" t="str">
        <v>2025-11</v>
      </c>
      <c r="E2304" s="66" t="str">
        <v>비교 반영</v>
      </c>
      <c r="F2304" s="66" t="str">
        <v>그 외 비교 반영월</v>
      </c>
      <c r="G2304" s="68">
        <v>95</v>
      </c>
      <c r="H2304" s="79">
        <v>0.9313725490196079</v>
      </c>
    </row>
    <row r="2305">
      <c r="A2305" s="68">
        <v>16</v>
      </c>
      <c r="B2305" s="66" t="str">
        <v>화도읍 월산리</v>
      </c>
      <c r="C2305" s="66" t="str">
        <v>아파트 전월세</v>
      </c>
      <c r="D2305" s="66" t="str">
        <v>2025-12</v>
      </c>
      <c r="E2305" s="66" t="str">
        <v>비교 반영</v>
      </c>
      <c r="F2305" s="66" t="str">
        <v>그 외 비교 반영월</v>
      </c>
      <c r="G2305" s="68">
        <v>96</v>
      </c>
      <c r="H2305" s="79">
        <v>0.8807339449541285</v>
      </c>
    </row>
    <row r="2306">
      <c r="A2306" s="68">
        <v>16</v>
      </c>
      <c r="B2306" s="66" t="str">
        <v>화도읍 월산리</v>
      </c>
      <c r="C2306" s="66" t="str">
        <v>아파트 전월세</v>
      </c>
      <c r="D2306" s="66" t="str">
        <v>2026-01</v>
      </c>
      <c r="E2306" s="66" t="str">
        <v>비교 반영</v>
      </c>
      <c r="F2306" s="66" t="str">
        <v>직전 비교기간</v>
      </c>
      <c r="G2306" s="68">
        <v>87</v>
      </c>
      <c r="H2306" s="79">
        <v>0.8613861386138614</v>
      </c>
    </row>
    <row r="2307">
      <c r="A2307" s="68">
        <v>16</v>
      </c>
      <c r="B2307" s="66" t="str">
        <v>화도읍 월산리</v>
      </c>
      <c r="C2307" s="66" t="str">
        <v>아파트 전월세</v>
      </c>
      <c r="D2307" s="66" t="str">
        <v>2026-02</v>
      </c>
      <c r="E2307" s="66" t="str">
        <v>비교 반영</v>
      </c>
      <c r="F2307" s="66" t="str">
        <v>직전 비교기간</v>
      </c>
      <c r="G2307" s="68">
        <v>68</v>
      </c>
      <c r="H2307" s="79">
        <v>0.8831168831168831</v>
      </c>
    </row>
    <row r="2308">
      <c r="A2308" s="68">
        <v>16</v>
      </c>
      <c r="B2308" s="66" t="str">
        <v>화도읍 월산리</v>
      </c>
      <c r="C2308" s="66" t="str">
        <v>아파트 전월세</v>
      </c>
      <c r="D2308" s="66" t="str">
        <v>2026-03</v>
      </c>
      <c r="E2308" s="66" t="str">
        <v>비교 반영</v>
      </c>
      <c r="F2308" s="66" t="str">
        <v>직전 비교기간</v>
      </c>
      <c r="G2308" s="68">
        <v>73</v>
      </c>
      <c r="H2308" s="79">
        <v>0.8202247191011236</v>
      </c>
    </row>
    <row r="2309">
      <c r="A2309" s="68">
        <v>16</v>
      </c>
      <c r="B2309" s="66" t="str">
        <v>화도읍 월산리</v>
      </c>
      <c r="C2309" s="66" t="str">
        <v>아파트 전월세</v>
      </c>
      <c r="D2309" s="66" t="str">
        <v>2026-04</v>
      </c>
      <c r="E2309" s="66" t="str">
        <v>비교 반영</v>
      </c>
      <c r="F2309" s="66" t="str">
        <v>최근 비교기간</v>
      </c>
      <c r="G2309" s="68">
        <v>57</v>
      </c>
      <c r="H2309" s="79">
        <v>0.9193548387096774</v>
      </c>
    </row>
    <row r="2310">
      <c r="A2310" s="68">
        <v>16</v>
      </c>
      <c r="B2310" s="66" t="str">
        <v>화도읍 월산리</v>
      </c>
      <c r="C2310" s="66" t="str">
        <v>아파트 전월세</v>
      </c>
      <c r="D2310" s="66" t="str">
        <v>2026-05</v>
      </c>
      <c r="E2310" s="66" t="str">
        <v>비교 반영</v>
      </c>
      <c r="F2310" s="66" t="str">
        <v>최근 비교기간</v>
      </c>
      <c r="G2310" s="68">
        <v>59</v>
      </c>
      <c r="H2310" s="79">
        <v>0.9076923076923077</v>
      </c>
    </row>
    <row r="2311">
      <c r="A2311" s="68">
        <v>16</v>
      </c>
      <c r="B2311" s="66" t="str">
        <v>화도읍 월산리</v>
      </c>
      <c r="C2311" s="66" t="str">
        <v>아파트 전월세</v>
      </c>
      <c r="D2311" s="66" t="str">
        <v>2026-06</v>
      </c>
      <c r="E2311" s="66" t="str">
        <v>비교 반영</v>
      </c>
      <c r="F2311" s="66" t="str">
        <v>최근 비교기간</v>
      </c>
      <c r="G2311" s="68">
        <v>64</v>
      </c>
      <c r="H2311" s="79">
        <v>0.8888888888888888</v>
      </c>
    </row>
    <row r="2312">
      <c r="A2312" s="72">
        <v>16</v>
      </c>
      <c r="B2312" s="72" t="str">
        <v>화도읍 월산리</v>
      </c>
      <c r="C2312" s="72" t="str">
        <v>아파트 전월세</v>
      </c>
      <c r="D2312" s="72" t="str">
        <v>2026-07</v>
      </c>
      <c r="E2312" s="72" t="str">
        <v>집계 중</v>
      </c>
      <c r="F2312" s="72" t="str">
        <v>집계 중 월</v>
      </c>
      <c r="G2312" s="74">
        <v>64</v>
      </c>
      <c r="H2312" s="85">
        <v>0.8533333333333334</v>
      </c>
    </row>
    <row r="2313">
      <c r="A2313" s="68">
        <v>16</v>
      </c>
      <c r="B2313" s="66" t="str">
        <v>화도읍 월산리</v>
      </c>
      <c r="C2313" s="66" t="str">
        <v>아파트 매매</v>
      </c>
      <c r="D2313" s="66" t="str">
        <v>2025-08</v>
      </c>
      <c r="E2313" s="66" t="str">
        <v>비교 반영</v>
      </c>
      <c r="F2313" s="66" t="str">
        <v>그 외 비교 반영월</v>
      </c>
      <c r="G2313" s="68">
        <v>3</v>
      </c>
      <c r="H2313" s="79">
        <v>0.05172413793103448</v>
      </c>
    </row>
    <row r="2314">
      <c r="A2314" s="68">
        <v>16</v>
      </c>
      <c r="B2314" s="66" t="str">
        <v>화도읍 월산리</v>
      </c>
      <c r="C2314" s="66" t="str">
        <v>아파트 매매</v>
      </c>
      <c r="D2314" s="66" t="str">
        <v>2025-09</v>
      </c>
      <c r="E2314" s="66" t="str">
        <v>비교 반영</v>
      </c>
      <c r="F2314" s="66" t="str">
        <v>그 외 비교 반영월</v>
      </c>
      <c r="G2314" s="68">
        <v>3</v>
      </c>
      <c r="H2314" s="79">
        <v>0.03333333333333333</v>
      </c>
    </row>
    <row r="2315">
      <c r="A2315" s="68">
        <v>16</v>
      </c>
      <c r="B2315" s="66" t="str">
        <v>화도읍 월산리</v>
      </c>
      <c r="C2315" s="66" t="str">
        <v>아파트 매매</v>
      </c>
      <c r="D2315" s="66" t="str">
        <v>2025-10</v>
      </c>
      <c r="E2315" s="66" t="str">
        <v>비교 반영</v>
      </c>
      <c r="F2315" s="66" t="str">
        <v>그 외 비교 반영월</v>
      </c>
      <c r="G2315" s="68">
        <v>5</v>
      </c>
      <c r="H2315" s="79">
        <v>0.05</v>
      </c>
    </row>
    <row r="2316">
      <c r="A2316" s="68">
        <v>16</v>
      </c>
      <c r="B2316" s="66" t="str">
        <v>화도읍 월산리</v>
      </c>
      <c r="C2316" s="66" t="str">
        <v>아파트 매매</v>
      </c>
      <c r="D2316" s="66" t="str">
        <v>2025-11</v>
      </c>
      <c r="E2316" s="66" t="str">
        <v>비교 반영</v>
      </c>
      <c r="F2316" s="66" t="str">
        <v>그 외 비교 반영월</v>
      </c>
      <c r="G2316" s="68">
        <v>2</v>
      </c>
      <c r="H2316" s="79">
        <v>0.0196078431372549</v>
      </c>
    </row>
    <row r="2317">
      <c r="A2317" s="68">
        <v>16</v>
      </c>
      <c r="B2317" s="66" t="str">
        <v>화도읍 월산리</v>
      </c>
      <c r="C2317" s="66" t="str">
        <v>아파트 매매</v>
      </c>
      <c r="D2317" s="66" t="str">
        <v>2025-12</v>
      </c>
      <c r="E2317" s="66" t="str">
        <v>비교 반영</v>
      </c>
      <c r="F2317" s="66" t="str">
        <v>그 외 비교 반영월</v>
      </c>
      <c r="G2317" s="68">
        <v>5</v>
      </c>
      <c r="H2317" s="79">
        <v>0.045871559633027525</v>
      </c>
    </row>
    <row r="2318">
      <c r="A2318" s="68">
        <v>16</v>
      </c>
      <c r="B2318" s="66" t="str">
        <v>화도읍 월산리</v>
      </c>
      <c r="C2318" s="66" t="str">
        <v>아파트 매매</v>
      </c>
      <c r="D2318" s="66" t="str">
        <v>2026-01</v>
      </c>
      <c r="E2318" s="66" t="str">
        <v>비교 반영</v>
      </c>
      <c r="F2318" s="66" t="str">
        <v>직전 비교기간</v>
      </c>
      <c r="G2318" s="68">
        <v>9</v>
      </c>
      <c r="H2318" s="79">
        <v>0.0891089108910891</v>
      </c>
    </row>
    <row r="2319">
      <c r="A2319" s="68">
        <v>16</v>
      </c>
      <c r="B2319" s="66" t="str">
        <v>화도읍 월산리</v>
      </c>
      <c r="C2319" s="66" t="str">
        <v>아파트 매매</v>
      </c>
      <c r="D2319" s="66" t="str">
        <v>2026-02</v>
      </c>
      <c r="E2319" s="66" t="str">
        <v>비교 반영</v>
      </c>
      <c r="F2319" s="66" t="str">
        <v>직전 비교기간</v>
      </c>
      <c r="G2319" s="68">
        <v>3</v>
      </c>
      <c r="H2319" s="79">
        <v>0.03896103896103896</v>
      </c>
    </row>
    <row r="2320">
      <c r="A2320" s="68">
        <v>16</v>
      </c>
      <c r="B2320" s="66" t="str">
        <v>화도읍 월산리</v>
      </c>
      <c r="C2320" s="66" t="str">
        <v>아파트 매매</v>
      </c>
      <c r="D2320" s="66" t="str">
        <v>2026-03</v>
      </c>
      <c r="E2320" s="66" t="str">
        <v>비교 반영</v>
      </c>
      <c r="F2320" s="66" t="str">
        <v>직전 비교기간</v>
      </c>
      <c r="G2320" s="68">
        <v>5</v>
      </c>
      <c r="H2320" s="79">
        <v>0.056179775280898875</v>
      </c>
    </row>
    <row r="2321">
      <c r="A2321" s="68">
        <v>16</v>
      </c>
      <c r="B2321" s="66" t="str">
        <v>화도읍 월산리</v>
      </c>
      <c r="C2321" s="66" t="str">
        <v>아파트 매매</v>
      </c>
      <c r="D2321" s="66" t="str">
        <v>2026-04</v>
      </c>
      <c r="E2321" s="66" t="str">
        <v>비교 반영</v>
      </c>
      <c r="F2321" s="66" t="str">
        <v>최근 비교기간</v>
      </c>
      <c r="G2321" s="68">
        <v>2</v>
      </c>
      <c r="H2321" s="79">
        <v>0.03225806451612903</v>
      </c>
    </row>
    <row r="2322">
      <c r="A2322" s="68">
        <v>16</v>
      </c>
      <c r="B2322" s="66" t="str">
        <v>화도읍 월산리</v>
      </c>
      <c r="C2322" s="66" t="str">
        <v>아파트 매매</v>
      </c>
      <c r="D2322" s="66" t="str">
        <v>2026-05</v>
      </c>
      <c r="E2322" s="66" t="str">
        <v>비교 반영</v>
      </c>
      <c r="F2322" s="66" t="str">
        <v>최근 비교기간</v>
      </c>
      <c r="G2322" s="68">
        <v>4</v>
      </c>
      <c r="H2322" s="79">
        <v>0.06153846153846154</v>
      </c>
    </row>
    <row r="2323">
      <c r="A2323" s="68">
        <v>16</v>
      </c>
      <c r="B2323" s="66" t="str">
        <v>화도읍 월산리</v>
      </c>
      <c r="C2323" s="66" t="str">
        <v>아파트 매매</v>
      </c>
      <c r="D2323" s="66" t="str">
        <v>2026-06</v>
      </c>
      <c r="E2323" s="66" t="str">
        <v>비교 반영</v>
      </c>
      <c r="F2323" s="66" t="str">
        <v>최근 비교기간</v>
      </c>
      <c r="G2323" s="68">
        <v>5</v>
      </c>
      <c r="H2323" s="79">
        <v>0.06944444444444445</v>
      </c>
    </row>
    <row r="2324">
      <c r="A2324" s="72">
        <v>16</v>
      </c>
      <c r="B2324" s="72" t="str">
        <v>화도읍 월산리</v>
      </c>
      <c r="C2324" s="72" t="str">
        <v>아파트 매매</v>
      </c>
      <c r="D2324" s="72" t="str">
        <v>2026-07</v>
      </c>
      <c r="E2324" s="72" t="str">
        <v>집계 중</v>
      </c>
      <c r="F2324" s="72" t="str">
        <v>집계 중 월</v>
      </c>
      <c r="G2324" s="74">
        <v>5</v>
      </c>
      <c r="H2324" s="85">
        <v>0.06666666666666667</v>
      </c>
    </row>
    <row r="2325">
      <c r="A2325" s="68">
        <v>16</v>
      </c>
      <c r="B2325" s="66" t="str">
        <v>화도읍 월산리</v>
      </c>
      <c r="C2325" s="66" t="str">
        <v>다세대 전월세</v>
      </c>
      <c r="D2325" s="66" t="str">
        <v>2025-08</v>
      </c>
      <c r="E2325" s="66" t="str">
        <v>비교 반영</v>
      </c>
      <c r="F2325" s="66" t="str">
        <v>그 외 비교 반영월</v>
      </c>
      <c r="G2325" s="68">
        <v>0</v>
      </c>
      <c r="H2325" s="79">
        <v>0</v>
      </c>
    </row>
    <row r="2326">
      <c r="A2326" s="68">
        <v>16</v>
      </c>
      <c r="B2326" s="66" t="str">
        <v>화도읍 월산리</v>
      </c>
      <c r="C2326" s="66" t="str">
        <v>다세대 전월세</v>
      </c>
      <c r="D2326" s="66" t="str">
        <v>2025-09</v>
      </c>
      <c r="E2326" s="66" t="str">
        <v>비교 반영</v>
      </c>
      <c r="F2326" s="66" t="str">
        <v>그 외 비교 반영월</v>
      </c>
      <c r="G2326" s="68">
        <v>1</v>
      </c>
      <c r="H2326" s="79">
        <v>0.011111111111111112</v>
      </c>
    </row>
    <row r="2327">
      <c r="A2327" s="68">
        <v>16</v>
      </c>
      <c r="B2327" s="66" t="str">
        <v>화도읍 월산리</v>
      </c>
      <c r="C2327" s="66" t="str">
        <v>다세대 전월세</v>
      </c>
      <c r="D2327" s="66" t="str">
        <v>2025-10</v>
      </c>
      <c r="E2327" s="66" t="str">
        <v>비교 반영</v>
      </c>
      <c r="F2327" s="66" t="str">
        <v>그 외 비교 반영월</v>
      </c>
      <c r="G2327" s="68">
        <v>1</v>
      </c>
      <c r="H2327" s="79">
        <v>0.01</v>
      </c>
    </row>
    <row r="2328">
      <c r="A2328" s="68">
        <v>16</v>
      </c>
      <c r="B2328" s="66" t="str">
        <v>화도읍 월산리</v>
      </c>
      <c r="C2328" s="66" t="str">
        <v>다세대 전월세</v>
      </c>
      <c r="D2328" s="66" t="str">
        <v>2025-11</v>
      </c>
      <c r="E2328" s="66" t="str">
        <v>비교 반영</v>
      </c>
      <c r="F2328" s="66" t="str">
        <v>그 외 비교 반영월</v>
      </c>
      <c r="G2328" s="68">
        <v>4</v>
      </c>
      <c r="H2328" s="79">
        <v>0.0392156862745098</v>
      </c>
    </row>
    <row r="2329">
      <c r="A2329" s="68">
        <v>16</v>
      </c>
      <c r="B2329" s="66" t="str">
        <v>화도읍 월산리</v>
      </c>
      <c r="C2329" s="66" t="str">
        <v>다세대 전월세</v>
      </c>
      <c r="D2329" s="66" t="str">
        <v>2025-12</v>
      </c>
      <c r="E2329" s="66" t="str">
        <v>비교 반영</v>
      </c>
      <c r="F2329" s="66" t="str">
        <v>그 외 비교 반영월</v>
      </c>
      <c r="G2329" s="68">
        <v>1</v>
      </c>
      <c r="H2329" s="79">
        <v>0.009174311926605505</v>
      </c>
    </row>
    <row r="2330">
      <c r="A2330" s="68">
        <v>16</v>
      </c>
      <c r="B2330" s="66" t="str">
        <v>화도읍 월산리</v>
      </c>
      <c r="C2330" s="66" t="str">
        <v>다세대 전월세</v>
      </c>
      <c r="D2330" s="66" t="str">
        <v>2026-01</v>
      </c>
      <c r="E2330" s="66" t="str">
        <v>비교 반영</v>
      </c>
      <c r="F2330" s="66" t="str">
        <v>직전 비교기간</v>
      </c>
      <c r="G2330" s="68">
        <v>1</v>
      </c>
      <c r="H2330" s="79">
        <v>0.009900990099009901</v>
      </c>
    </row>
    <row r="2331">
      <c r="A2331" s="68">
        <v>16</v>
      </c>
      <c r="B2331" s="66" t="str">
        <v>화도읍 월산리</v>
      </c>
      <c r="C2331" s="66" t="str">
        <v>다세대 전월세</v>
      </c>
      <c r="D2331" s="66" t="str">
        <v>2026-02</v>
      </c>
      <c r="E2331" s="66" t="str">
        <v>비교 반영</v>
      </c>
      <c r="F2331" s="66" t="str">
        <v>직전 비교기간</v>
      </c>
      <c r="G2331" s="68">
        <v>4</v>
      </c>
      <c r="H2331" s="79">
        <v>0.05194805194805195</v>
      </c>
    </row>
    <row r="2332">
      <c r="A2332" s="68">
        <v>16</v>
      </c>
      <c r="B2332" s="66" t="str">
        <v>화도읍 월산리</v>
      </c>
      <c r="C2332" s="66" t="str">
        <v>다세대 전월세</v>
      </c>
      <c r="D2332" s="66" t="str">
        <v>2026-03</v>
      </c>
      <c r="E2332" s="66" t="str">
        <v>비교 반영</v>
      </c>
      <c r="F2332" s="66" t="str">
        <v>직전 비교기간</v>
      </c>
      <c r="G2332" s="68">
        <v>1</v>
      </c>
      <c r="H2332" s="79">
        <v>0.011235955056179775</v>
      </c>
    </row>
    <row r="2333">
      <c r="A2333" s="68">
        <v>16</v>
      </c>
      <c r="B2333" s="66" t="str">
        <v>화도읍 월산리</v>
      </c>
      <c r="C2333" s="66" t="str">
        <v>다세대 전월세</v>
      </c>
      <c r="D2333" s="66" t="str">
        <v>2026-04</v>
      </c>
      <c r="E2333" s="66" t="str">
        <v>비교 반영</v>
      </c>
      <c r="F2333" s="66" t="str">
        <v>최근 비교기간</v>
      </c>
      <c r="G2333" s="68">
        <v>2</v>
      </c>
      <c r="H2333" s="79">
        <v>0.03225806451612903</v>
      </c>
    </row>
    <row r="2334">
      <c r="A2334" s="68">
        <v>16</v>
      </c>
      <c r="B2334" s="66" t="str">
        <v>화도읍 월산리</v>
      </c>
      <c r="C2334" s="66" t="str">
        <v>다세대 전월세</v>
      </c>
      <c r="D2334" s="66" t="str">
        <v>2026-05</v>
      </c>
      <c r="E2334" s="66" t="str">
        <v>비교 반영</v>
      </c>
      <c r="F2334" s="66" t="str">
        <v>최근 비교기간</v>
      </c>
      <c r="G2334" s="68">
        <v>2</v>
      </c>
      <c r="H2334" s="79">
        <v>0.03076923076923077</v>
      </c>
    </row>
    <row r="2335">
      <c r="A2335" s="68">
        <v>16</v>
      </c>
      <c r="B2335" s="66" t="str">
        <v>화도읍 월산리</v>
      </c>
      <c r="C2335" s="66" t="str">
        <v>다세대 전월세</v>
      </c>
      <c r="D2335" s="66" t="str">
        <v>2026-06</v>
      </c>
      <c r="E2335" s="66" t="str">
        <v>비교 반영</v>
      </c>
      <c r="F2335" s="66" t="str">
        <v>최근 비교기간</v>
      </c>
      <c r="G2335" s="68">
        <v>0</v>
      </c>
      <c r="H2335" s="79">
        <v>0</v>
      </c>
    </row>
    <row r="2336">
      <c r="A2336" s="72">
        <v>16</v>
      </c>
      <c r="B2336" s="72" t="str">
        <v>화도읍 월산리</v>
      </c>
      <c r="C2336" s="72" t="str">
        <v>다세대 전월세</v>
      </c>
      <c r="D2336" s="72" t="str">
        <v>2026-07</v>
      </c>
      <c r="E2336" s="72" t="str">
        <v>집계 중</v>
      </c>
      <c r="F2336" s="72" t="str">
        <v>집계 중 월</v>
      </c>
      <c r="G2336" s="74">
        <v>2</v>
      </c>
      <c r="H2336" s="85">
        <v>0.02666666666666667</v>
      </c>
    </row>
    <row r="2337">
      <c r="A2337" s="68">
        <v>16</v>
      </c>
      <c r="B2337" s="66" t="str">
        <v>화도읍 월산리</v>
      </c>
      <c r="C2337" s="66" t="str">
        <v>토지</v>
      </c>
      <c r="D2337" s="66" t="str">
        <v>2025-08</v>
      </c>
      <c r="E2337" s="66" t="str">
        <v>비교 반영</v>
      </c>
      <c r="F2337" s="66" t="str">
        <v>그 외 비교 반영월</v>
      </c>
      <c r="G2337" s="68">
        <v>2</v>
      </c>
      <c r="H2337" s="79">
        <v>0.034482758620689655</v>
      </c>
    </row>
    <row r="2338">
      <c r="A2338" s="68">
        <v>16</v>
      </c>
      <c r="B2338" s="66" t="str">
        <v>화도읍 월산리</v>
      </c>
      <c r="C2338" s="66" t="str">
        <v>토지</v>
      </c>
      <c r="D2338" s="66" t="str">
        <v>2025-09</v>
      </c>
      <c r="E2338" s="66" t="str">
        <v>비교 반영</v>
      </c>
      <c r="F2338" s="66" t="str">
        <v>그 외 비교 반영월</v>
      </c>
      <c r="G2338" s="68">
        <v>3</v>
      </c>
      <c r="H2338" s="79">
        <v>0.03333333333333333</v>
      </c>
    </row>
    <row r="2339">
      <c r="A2339" s="68">
        <v>16</v>
      </c>
      <c r="B2339" s="66" t="str">
        <v>화도읍 월산리</v>
      </c>
      <c r="C2339" s="66" t="str">
        <v>토지</v>
      </c>
      <c r="D2339" s="66" t="str">
        <v>2025-10</v>
      </c>
      <c r="E2339" s="66" t="str">
        <v>비교 반영</v>
      </c>
      <c r="F2339" s="66" t="str">
        <v>그 외 비교 반영월</v>
      </c>
      <c r="G2339" s="68">
        <v>3</v>
      </c>
      <c r="H2339" s="79">
        <v>0.03</v>
      </c>
    </row>
    <row r="2340">
      <c r="A2340" s="68">
        <v>16</v>
      </c>
      <c r="B2340" s="66" t="str">
        <v>화도읍 월산리</v>
      </c>
      <c r="C2340" s="66" t="str">
        <v>토지</v>
      </c>
      <c r="D2340" s="66" t="str">
        <v>2025-11</v>
      </c>
      <c r="E2340" s="66" t="str">
        <v>비교 반영</v>
      </c>
      <c r="F2340" s="66" t="str">
        <v>그 외 비교 반영월</v>
      </c>
      <c r="G2340" s="68">
        <v>0</v>
      </c>
      <c r="H2340" s="79">
        <v>0</v>
      </c>
    </row>
    <row r="2341">
      <c r="A2341" s="68">
        <v>16</v>
      </c>
      <c r="B2341" s="66" t="str">
        <v>화도읍 월산리</v>
      </c>
      <c r="C2341" s="66" t="str">
        <v>토지</v>
      </c>
      <c r="D2341" s="66" t="str">
        <v>2025-12</v>
      </c>
      <c r="E2341" s="66" t="str">
        <v>비교 반영</v>
      </c>
      <c r="F2341" s="66" t="str">
        <v>그 외 비교 반영월</v>
      </c>
      <c r="G2341" s="68">
        <v>7</v>
      </c>
      <c r="H2341" s="79">
        <v>0.06422018348623854</v>
      </c>
    </row>
    <row r="2342">
      <c r="A2342" s="68">
        <v>16</v>
      </c>
      <c r="B2342" s="66" t="str">
        <v>화도읍 월산리</v>
      </c>
      <c r="C2342" s="66" t="str">
        <v>토지</v>
      </c>
      <c r="D2342" s="66" t="str">
        <v>2026-01</v>
      </c>
      <c r="E2342" s="66" t="str">
        <v>비교 반영</v>
      </c>
      <c r="F2342" s="66" t="str">
        <v>직전 비교기간</v>
      </c>
      <c r="G2342" s="68">
        <v>1</v>
      </c>
      <c r="H2342" s="79">
        <v>0.009900990099009901</v>
      </c>
    </row>
    <row r="2343">
      <c r="A2343" s="68">
        <v>16</v>
      </c>
      <c r="B2343" s="66" t="str">
        <v>화도읍 월산리</v>
      </c>
      <c r="C2343" s="66" t="str">
        <v>토지</v>
      </c>
      <c r="D2343" s="66" t="str">
        <v>2026-02</v>
      </c>
      <c r="E2343" s="66" t="str">
        <v>비교 반영</v>
      </c>
      <c r="F2343" s="66" t="str">
        <v>직전 비교기간</v>
      </c>
      <c r="G2343" s="68">
        <v>0</v>
      </c>
      <c r="H2343" s="79">
        <v>0</v>
      </c>
    </row>
    <row r="2344">
      <c r="A2344" s="68">
        <v>16</v>
      </c>
      <c r="B2344" s="66" t="str">
        <v>화도읍 월산리</v>
      </c>
      <c r="C2344" s="66" t="str">
        <v>토지</v>
      </c>
      <c r="D2344" s="66" t="str">
        <v>2026-03</v>
      </c>
      <c r="E2344" s="66" t="str">
        <v>비교 반영</v>
      </c>
      <c r="F2344" s="66" t="str">
        <v>직전 비교기간</v>
      </c>
      <c r="G2344" s="68">
        <v>9</v>
      </c>
      <c r="H2344" s="79">
        <v>0.10112359550561797</v>
      </c>
    </row>
    <row r="2345">
      <c r="A2345" s="68">
        <v>16</v>
      </c>
      <c r="B2345" s="66" t="str">
        <v>화도읍 월산리</v>
      </c>
      <c r="C2345" s="66" t="str">
        <v>토지</v>
      </c>
      <c r="D2345" s="66" t="str">
        <v>2026-04</v>
      </c>
      <c r="E2345" s="66" t="str">
        <v>비교 반영</v>
      </c>
      <c r="F2345" s="66" t="str">
        <v>최근 비교기간</v>
      </c>
      <c r="G2345" s="68">
        <v>0</v>
      </c>
      <c r="H2345" s="79">
        <v>0</v>
      </c>
    </row>
    <row r="2346">
      <c r="A2346" s="68">
        <v>16</v>
      </c>
      <c r="B2346" s="66" t="str">
        <v>화도읍 월산리</v>
      </c>
      <c r="C2346" s="66" t="str">
        <v>토지</v>
      </c>
      <c r="D2346" s="66" t="str">
        <v>2026-05</v>
      </c>
      <c r="E2346" s="66" t="str">
        <v>비교 반영</v>
      </c>
      <c r="F2346" s="66" t="str">
        <v>최근 비교기간</v>
      </c>
      <c r="G2346" s="68">
        <v>0</v>
      </c>
      <c r="H2346" s="79">
        <v>0</v>
      </c>
    </row>
    <row r="2347">
      <c r="A2347" s="68">
        <v>16</v>
      </c>
      <c r="B2347" s="66" t="str">
        <v>화도읍 월산리</v>
      </c>
      <c r="C2347" s="66" t="str">
        <v>토지</v>
      </c>
      <c r="D2347" s="66" t="str">
        <v>2026-06</v>
      </c>
      <c r="E2347" s="66" t="str">
        <v>비교 반영</v>
      </c>
      <c r="F2347" s="66" t="str">
        <v>최근 비교기간</v>
      </c>
      <c r="G2347" s="68">
        <v>2</v>
      </c>
      <c r="H2347" s="79">
        <v>0.027777777777777776</v>
      </c>
    </row>
    <row r="2348">
      <c r="A2348" s="72">
        <v>16</v>
      </c>
      <c r="B2348" s="72" t="str">
        <v>화도읍 월산리</v>
      </c>
      <c r="C2348" s="72" t="str">
        <v>토지</v>
      </c>
      <c r="D2348" s="72" t="str">
        <v>2026-07</v>
      </c>
      <c r="E2348" s="72" t="str">
        <v>집계 중</v>
      </c>
      <c r="F2348" s="72" t="str">
        <v>집계 중 월</v>
      </c>
      <c r="G2348" s="74">
        <v>4</v>
      </c>
      <c r="H2348" s="85">
        <v>0.05333333333333334</v>
      </c>
    </row>
    <row r="2349">
      <c r="A2349" s="68">
        <v>16</v>
      </c>
      <c r="B2349" s="66" t="str">
        <v>화도읍 월산리</v>
      </c>
      <c r="C2349" s="66" t="str">
        <v>다가구 전월세</v>
      </c>
      <c r="D2349" s="66" t="str">
        <v>2025-08</v>
      </c>
      <c r="E2349" s="66" t="str">
        <v>비교 반영</v>
      </c>
      <c r="F2349" s="66" t="str">
        <v>그 외 비교 반영월</v>
      </c>
      <c r="G2349" s="68">
        <v>1</v>
      </c>
      <c r="H2349" s="79">
        <v>0.017241379310344827</v>
      </c>
    </row>
    <row r="2350">
      <c r="A2350" s="68">
        <v>16</v>
      </c>
      <c r="B2350" s="66" t="str">
        <v>화도읍 월산리</v>
      </c>
      <c r="C2350" s="66" t="str">
        <v>다가구 전월세</v>
      </c>
      <c r="D2350" s="66" t="str">
        <v>2025-09</v>
      </c>
      <c r="E2350" s="66" t="str">
        <v>비교 반영</v>
      </c>
      <c r="F2350" s="66" t="str">
        <v>그 외 비교 반영월</v>
      </c>
      <c r="G2350" s="68">
        <v>1</v>
      </c>
      <c r="H2350" s="79">
        <v>0.011111111111111112</v>
      </c>
    </row>
    <row r="2351">
      <c r="A2351" s="68">
        <v>16</v>
      </c>
      <c r="B2351" s="66" t="str">
        <v>화도읍 월산리</v>
      </c>
      <c r="C2351" s="66" t="str">
        <v>다가구 전월세</v>
      </c>
      <c r="D2351" s="66" t="str">
        <v>2025-10</v>
      </c>
      <c r="E2351" s="66" t="str">
        <v>비교 반영</v>
      </c>
      <c r="F2351" s="66" t="str">
        <v>그 외 비교 반영월</v>
      </c>
      <c r="G2351" s="68">
        <v>0</v>
      </c>
      <c r="H2351" s="79">
        <v>0</v>
      </c>
    </row>
    <row r="2352">
      <c r="A2352" s="68">
        <v>16</v>
      </c>
      <c r="B2352" s="66" t="str">
        <v>화도읍 월산리</v>
      </c>
      <c r="C2352" s="66" t="str">
        <v>다가구 전월세</v>
      </c>
      <c r="D2352" s="66" t="str">
        <v>2025-11</v>
      </c>
      <c r="E2352" s="66" t="str">
        <v>비교 반영</v>
      </c>
      <c r="F2352" s="66" t="str">
        <v>그 외 비교 반영월</v>
      </c>
      <c r="G2352" s="68">
        <v>0</v>
      </c>
      <c r="H2352" s="79">
        <v>0</v>
      </c>
    </row>
    <row r="2353">
      <c r="A2353" s="68">
        <v>16</v>
      </c>
      <c r="B2353" s="66" t="str">
        <v>화도읍 월산리</v>
      </c>
      <c r="C2353" s="66" t="str">
        <v>다가구 전월세</v>
      </c>
      <c r="D2353" s="66" t="str">
        <v>2025-12</v>
      </c>
      <c r="E2353" s="66" t="str">
        <v>비교 반영</v>
      </c>
      <c r="F2353" s="66" t="str">
        <v>그 외 비교 반영월</v>
      </c>
      <c r="G2353" s="68">
        <v>0</v>
      </c>
      <c r="H2353" s="79">
        <v>0</v>
      </c>
    </row>
    <row r="2354">
      <c r="A2354" s="68">
        <v>16</v>
      </c>
      <c r="B2354" s="66" t="str">
        <v>화도읍 월산리</v>
      </c>
      <c r="C2354" s="66" t="str">
        <v>다가구 전월세</v>
      </c>
      <c r="D2354" s="66" t="str">
        <v>2026-01</v>
      </c>
      <c r="E2354" s="66" t="str">
        <v>비교 반영</v>
      </c>
      <c r="F2354" s="66" t="str">
        <v>직전 비교기간</v>
      </c>
      <c r="G2354" s="68">
        <v>1</v>
      </c>
      <c r="H2354" s="79">
        <v>0.009900990099009901</v>
      </c>
    </row>
    <row r="2355">
      <c r="A2355" s="68">
        <v>16</v>
      </c>
      <c r="B2355" s="66" t="str">
        <v>화도읍 월산리</v>
      </c>
      <c r="C2355" s="66" t="str">
        <v>다가구 전월세</v>
      </c>
      <c r="D2355" s="66" t="str">
        <v>2026-02</v>
      </c>
      <c r="E2355" s="66" t="str">
        <v>비교 반영</v>
      </c>
      <c r="F2355" s="66" t="str">
        <v>직전 비교기간</v>
      </c>
      <c r="G2355" s="68">
        <v>1</v>
      </c>
      <c r="H2355" s="79">
        <v>0.012987012987012988</v>
      </c>
    </row>
    <row r="2356">
      <c r="A2356" s="68">
        <v>16</v>
      </c>
      <c r="B2356" s="66" t="str">
        <v>화도읍 월산리</v>
      </c>
      <c r="C2356" s="66" t="str">
        <v>다가구 전월세</v>
      </c>
      <c r="D2356" s="66" t="str">
        <v>2026-03</v>
      </c>
      <c r="E2356" s="66" t="str">
        <v>비교 반영</v>
      </c>
      <c r="F2356" s="66" t="str">
        <v>직전 비교기간</v>
      </c>
      <c r="G2356" s="68">
        <v>0</v>
      </c>
      <c r="H2356" s="79">
        <v>0</v>
      </c>
    </row>
    <row r="2357">
      <c r="A2357" s="68">
        <v>16</v>
      </c>
      <c r="B2357" s="66" t="str">
        <v>화도읍 월산리</v>
      </c>
      <c r="C2357" s="66" t="str">
        <v>다가구 전월세</v>
      </c>
      <c r="D2357" s="66" t="str">
        <v>2026-04</v>
      </c>
      <c r="E2357" s="66" t="str">
        <v>비교 반영</v>
      </c>
      <c r="F2357" s="66" t="str">
        <v>최근 비교기간</v>
      </c>
      <c r="G2357" s="68">
        <v>1</v>
      </c>
      <c r="H2357" s="79">
        <v>0.016129032258064516</v>
      </c>
    </row>
    <row r="2358">
      <c r="A2358" s="68">
        <v>16</v>
      </c>
      <c r="B2358" s="66" t="str">
        <v>화도읍 월산리</v>
      </c>
      <c r="C2358" s="66" t="str">
        <v>다가구 전월세</v>
      </c>
      <c r="D2358" s="66" t="str">
        <v>2026-05</v>
      </c>
      <c r="E2358" s="66" t="str">
        <v>비교 반영</v>
      </c>
      <c r="F2358" s="66" t="str">
        <v>최근 비교기간</v>
      </c>
      <c r="G2358" s="68">
        <v>0</v>
      </c>
      <c r="H2358" s="79">
        <v>0</v>
      </c>
    </row>
    <row r="2359">
      <c r="A2359" s="68">
        <v>16</v>
      </c>
      <c r="B2359" s="66" t="str">
        <v>화도읍 월산리</v>
      </c>
      <c r="C2359" s="66" t="str">
        <v>다가구 전월세</v>
      </c>
      <c r="D2359" s="66" t="str">
        <v>2026-06</v>
      </c>
      <c r="E2359" s="66" t="str">
        <v>비교 반영</v>
      </c>
      <c r="F2359" s="66" t="str">
        <v>최근 비교기간</v>
      </c>
      <c r="G2359" s="68">
        <v>0</v>
      </c>
      <c r="H2359" s="79">
        <v>0</v>
      </c>
    </row>
    <row r="2360">
      <c r="A2360" s="72">
        <v>16</v>
      </c>
      <c r="B2360" s="72" t="str">
        <v>화도읍 월산리</v>
      </c>
      <c r="C2360" s="72" t="str">
        <v>다가구 전월세</v>
      </c>
      <c r="D2360" s="72" t="str">
        <v>2026-07</v>
      </c>
      <c r="E2360" s="72" t="str">
        <v>집계 중</v>
      </c>
      <c r="F2360" s="72" t="str">
        <v>집계 중 월</v>
      </c>
      <c r="G2360" s="74">
        <v>0</v>
      </c>
      <c r="H2360" s="85">
        <v>0</v>
      </c>
    </row>
    <row r="2361">
      <c r="A2361" s="68">
        <v>16</v>
      </c>
      <c r="B2361" s="66" t="str">
        <v>화도읍 월산리</v>
      </c>
      <c r="C2361" s="66" t="str">
        <v>다세대 매매</v>
      </c>
      <c r="D2361" s="66" t="str">
        <v>2025-08</v>
      </c>
      <c r="E2361" s="66" t="str">
        <v>비교 반영</v>
      </c>
      <c r="F2361" s="66" t="str">
        <v>그 외 비교 반영월</v>
      </c>
      <c r="G2361" s="68">
        <v>1</v>
      </c>
      <c r="H2361" s="79">
        <v>0.017241379310344827</v>
      </c>
    </row>
    <row r="2362">
      <c r="A2362" s="68">
        <v>16</v>
      </c>
      <c r="B2362" s="66" t="str">
        <v>화도읍 월산리</v>
      </c>
      <c r="C2362" s="66" t="str">
        <v>다세대 매매</v>
      </c>
      <c r="D2362" s="66" t="str">
        <v>2025-09</v>
      </c>
      <c r="E2362" s="66" t="str">
        <v>비교 반영</v>
      </c>
      <c r="F2362" s="66" t="str">
        <v>그 외 비교 반영월</v>
      </c>
      <c r="G2362" s="68">
        <v>0</v>
      </c>
      <c r="H2362" s="79">
        <v>0</v>
      </c>
    </row>
    <row r="2363">
      <c r="A2363" s="68">
        <v>16</v>
      </c>
      <c r="B2363" s="66" t="str">
        <v>화도읍 월산리</v>
      </c>
      <c r="C2363" s="66" t="str">
        <v>다세대 매매</v>
      </c>
      <c r="D2363" s="66" t="str">
        <v>2025-10</v>
      </c>
      <c r="E2363" s="66" t="str">
        <v>비교 반영</v>
      </c>
      <c r="F2363" s="66" t="str">
        <v>그 외 비교 반영월</v>
      </c>
      <c r="G2363" s="68">
        <v>0</v>
      </c>
      <c r="H2363" s="79">
        <v>0</v>
      </c>
    </row>
    <row r="2364">
      <c r="A2364" s="68">
        <v>16</v>
      </c>
      <c r="B2364" s="66" t="str">
        <v>화도읍 월산리</v>
      </c>
      <c r="C2364" s="66" t="str">
        <v>다세대 매매</v>
      </c>
      <c r="D2364" s="66" t="str">
        <v>2025-11</v>
      </c>
      <c r="E2364" s="66" t="str">
        <v>비교 반영</v>
      </c>
      <c r="F2364" s="66" t="str">
        <v>그 외 비교 반영월</v>
      </c>
      <c r="G2364" s="68">
        <v>1</v>
      </c>
      <c r="H2364" s="79">
        <v>0.00980392156862745</v>
      </c>
    </row>
    <row r="2365">
      <c r="A2365" s="68">
        <v>16</v>
      </c>
      <c r="B2365" s="66" t="str">
        <v>화도읍 월산리</v>
      </c>
      <c r="C2365" s="66" t="str">
        <v>다세대 매매</v>
      </c>
      <c r="D2365" s="66" t="str">
        <v>2025-12</v>
      </c>
      <c r="E2365" s="66" t="str">
        <v>비교 반영</v>
      </c>
      <c r="F2365" s="66" t="str">
        <v>그 외 비교 반영월</v>
      </c>
      <c r="G2365" s="68">
        <v>0</v>
      </c>
      <c r="H2365" s="79">
        <v>0</v>
      </c>
    </row>
    <row r="2366">
      <c r="A2366" s="68">
        <v>16</v>
      </c>
      <c r="B2366" s="66" t="str">
        <v>화도읍 월산리</v>
      </c>
      <c r="C2366" s="66" t="str">
        <v>다세대 매매</v>
      </c>
      <c r="D2366" s="66" t="str">
        <v>2026-01</v>
      </c>
      <c r="E2366" s="66" t="str">
        <v>비교 반영</v>
      </c>
      <c r="F2366" s="66" t="str">
        <v>직전 비교기간</v>
      </c>
      <c r="G2366" s="68">
        <v>1</v>
      </c>
      <c r="H2366" s="79">
        <v>0.009900990099009901</v>
      </c>
    </row>
    <row r="2367">
      <c r="A2367" s="68">
        <v>16</v>
      </c>
      <c r="B2367" s="66" t="str">
        <v>화도읍 월산리</v>
      </c>
      <c r="C2367" s="66" t="str">
        <v>다세대 매매</v>
      </c>
      <c r="D2367" s="66" t="str">
        <v>2026-02</v>
      </c>
      <c r="E2367" s="66" t="str">
        <v>비교 반영</v>
      </c>
      <c r="F2367" s="66" t="str">
        <v>직전 비교기간</v>
      </c>
      <c r="G2367" s="68">
        <v>1</v>
      </c>
      <c r="H2367" s="79">
        <v>0.012987012987012988</v>
      </c>
    </row>
    <row r="2368">
      <c r="A2368" s="68">
        <v>16</v>
      </c>
      <c r="B2368" s="66" t="str">
        <v>화도읍 월산리</v>
      </c>
      <c r="C2368" s="66" t="str">
        <v>다세대 매매</v>
      </c>
      <c r="D2368" s="66" t="str">
        <v>2026-03</v>
      </c>
      <c r="E2368" s="66" t="str">
        <v>비교 반영</v>
      </c>
      <c r="F2368" s="66" t="str">
        <v>직전 비교기간</v>
      </c>
      <c r="G2368" s="68">
        <v>1</v>
      </c>
      <c r="H2368" s="79">
        <v>0.011235955056179775</v>
      </c>
    </row>
    <row r="2369">
      <c r="A2369" s="68">
        <v>16</v>
      </c>
      <c r="B2369" s="66" t="str">
        <v>화도읍 월산리</v>
      </c>
      <c r="C2369" s="66" t="str">
        <v>다세대 매매</v>
      </c>
      <c r="D2369" s="66" t="str">
        <v>2026-04</v>
      </c>
      <c r="E2369" s="66" t="str">
        <v>비교 반영</v>
      </c>
      <c r="F2369" s="66" t="str">
        <v>최근 비교기간</v>
      </c>
      <c r="G2369" s="68">
        <v>0</v>
      </c>
      <c r="H2369" s="79">
        <v>0</v>
      </c>
    </row>
    <row r="2370">
      <c r="A2370" s="68">
        <v>16</v>
      </c>
      <c r="B2370" s="66" t="str">
        <v>화도읍 월산리</v>
      </c>
      <c r="C2370" s="66" t="str">
        <v>다세대 매매</v>
      </c>
      <c r="D2370" s="66" t="str">
        <v>2026-05</v>
      </c>
      <c r="E2370" s="66" t="str">
        <v>비교 반영</v>
      </c>
      <c r="F2370" s="66" t="str">
        <v>최근 비교기간</v>
      </c>
      <c r="G2370" s="68">
        <v>0</v>
      </c>
      <c r="H2370" s="79">
        <v>0</v>
      </c>
    </row>
    <row r="2371">
      <c r="A2371" s="68">
        <v>16</v>
      </c>
      <c r="B2371" s="66" t="str">
        <v>화도읍 월산리</v>
      </c>
      <c r="C2371" s="66" t="str">
        <v>다세대 매매</v>
      </c>
      <c r="D2371" s="66" t="str">
        <v>2026-06</v>
      </c>
      <c r="E2371" s="66" t="str">
        <v>비교 반영</v>
      </c>
      <c r="F2371" s="66" t="str">
        <v>최근 비교기간</v>
      </c>
      <c r="G2371" s="68">
        <v>1</v>
      </c>
      <c r="H2371" s="79">
        <v>0.013888888888888888</v>
      </c>
    </row>
    <row r="2372">
      <c r="A2372" s="72">
        <v>16</v>
      </c>
      <c r="B2372" s="72" t="str">
        <v>화도읍 월산리</v>
      </c>
      <c r="C2372" s="72" t="str">
        <v>다세대 매매</v>
      </c>
      <c r="D2372" s="72" t="str">
        <v>2026-07</v>
      </c>
      <c r="E2372" s="72" t="str">
        <v>집계 중</v>
      </c>
      <c r="F2372" s="72" t="str">
        <v>집계 중 월</v>
      </c>
      <c r="G2372" s="74">
        <v>0</v>
      </c>
      <c r="H2372" s="85">
        <v>0</v>
      </c>
    </row>
    <row r="2373">
      <c r="A2373" s="68">
        <v>16</v>
      </c>
      <c r="B2373" s="66" t="str">
        <v>화도읍 월산리</v>
      </c>
      <c r="C2373" s="66" t="str">
        <v>상가</v>
      </c>
      <c r="D2373" s="66" t="str">
        <v>2025-08</v>
      </c>
      <c r="E2373" s="66" t="str">
        <v>비교 반영</v>
      </c>
      <c r="F2373" s="66" t="str">
        <v>그 외 비교 반영월</v>
      </c>
      <c r="G2373" s="68">
        <v>0</v>
      </c>
      <c r="H2373" s="79">
        <v>0</v>
      </c>
    </row>
    <row r="2374">
      <c r="A2374" s="68">
        <v>16</v>
      </c>
      <c r="B2374" s="66" t="str">
        <v>화도읍 월산리</v>
      </c>
      <c r="C2374" s="66" t="str">
        <v>상가</v>
      </c>
      <c r="D2374" s="66" t="str">
        <v>2025-09</v>
      </c>
      <c r="E2374" s="66" t="str">
        <v>비교 반영</v>
      </c>
      <c r="F2374" s="66" t="str">
        <v>그 외 비교 반영월</v>
      </c>
      <c r="G2374" s="68">
        <v>0</v>
      </c>
      <c r="H2374" s="79">
        <v>0</v>
      </c>
    </row>
    <row r="2375">
      <c r="A2375" s="68">
        <v>16</v>
      </c>
      <c r="B2375" s="66" t="str">
        <v>화도읍 월산리</v>
      </c>
      <c r="C2375" s="66" t="str">
        <v>상가</v>
      </c>
      <c r="D2375" s="66" t="str">
        <v>2025-10</v>
      </c>
      <c r="E2375" s="66" t="str">
        <v>비교 반영</v>
      </c>
      <c r="F2375" s="66" t="str">
        <v>그 외 비교 반영월</v>
      </c>
      <c r="G2375" s="68">
        <v>0</v>
      </c>
      <c r="H2375" s="79">
        <v>0</v>
      </c>
    </row>
    <row r="2376">
      <c r="A2376" s="68">
        <v>16</v>
      </c>
      <c r="B2376" s="66" t="str">
        <v>화도읍 월산리</v>
      </c>
      <c r="C2376" s="66" t="str">
        <v>상가</v>
      </c>
      <c r="D2376" s="66" t="str">
        <v>2025-11</v>
      </c>
      <c r="E2376" s="66" t="str">
        <v>비교 반영</v>
      </c>
      <c r="F2376" s="66" t="str">
        <v>그 외 비교 반영월</v>
      </c>
      <c r="G2376" s="68">
        <v>0</v>
      </c>
      <c r="H2376" s="79">
        <v>0</v>
      </c>
    </row>
    <row r="2377">
      <c r="A2377" s="68">
        <v>16</v>
      </c>
      <c r="B2377" s="66" t="str">
        <v>화도읍 월산리</v>
      </c>
      <c r="C2377" s="66" t="str">
        <v>상가</v>
      </c>
      <c r="D2377" s="66" t="str">
        <v>2025-12</v>
      </c>
      <c r="E2377" s="66" t="str">
        <v>비교 반영</v>
      </c>
      <c r="F2377" s="66" t="str">
        <v>그 외 비교 반영월</v>
      </c>
      <c r="G2377" s="68">
        <v>0</v>
      </c>
      <c r="H2377" s="79">
        <v>0</v>
      </c>
    </row>
    <row r="2378">
      <c r="A2378" s="68">
        <v>16</v>
      </c>
      <c r="B2378" s="66" t="str">
        <v>화도읍 월산리</v>
      </c>
      <c r="C2378" s="66" t="str">
        <v>상가</v>
      </c>
      <c r="D2378" s="66" t="str">
        <v>2026-01</v>
      </c>
      <c r="E2378" s="66" t="str">
        <v>비교 반영</v>
      </c>
      <c r="F2378" s="66" t="str">
        <v>직전 비교기간</v>
      </c>
      <c r="G2378" s="68">
        <v>1</v>
      </c>
      <c r="H2378" s="79">
        <v>0.009900990099009901</v>
      </c>
    </row>
    <row r="2379">
      <c r="A2379" s="68">
        <v>16</v>
      </c>
      <c r="B2379" s="66" t="str">
        <v>화도읍 월산리</v>
      </c>
      <c r="C2379" s="66" t="str">
        <v>상가</v>
      </c>
      <c r="D2379" s="66" t="str">
        <v>2026-02</v>
      </c>
      <c r="E2379" s="66" t="str">
        <v>비교 반영</v>
      </c>
      <c r="F2379" s="66" t="str">
        <v>직전 비교기간</v>
      </c>
      <c r="G2379" s="68">
        <v>0</v>
      </c>
      <c r="H2379" s="79">
        <v>0</v>
      </c>
    </row>
    <row r="2380">
      <c r="A2380" s="68">
        <v>16</v>
      </c>
      <c r="B2380" s="66" t="str">
        <v>화도읍 월산리</v>
      </c>
      <c r="C2380" s="66" t="str">
        <v>상가</v>
      </c>
      <c r="D2380" s="66" t="str">
        <v>2026-03</v>
      </c>
      <c r="E2380" s="66" t="str">
        <v>비교 반영</v>
      </c>
      <c r="F2380" s="66" t="str">
        <v>직전 비교기간</v>
      </c>
      <c r="G2380" s="68">
        <v>0</v>
      </c>
      <c r="H2380" s="79">
        <v>0</v>
      </c>
    </row>
    <row r="2381">
      <c r="A2381" s="68">
        <v>16</v>
      </c>
      <c r="B2381" s="66" t="str">
        <v>화도읍 월산리</v>
      </c>
      <c r="C2381" s="66" t="str">
        <v>상가</v>
      </c>
      <c r="D2381" s="66" t="str">
        <v>2026-04</v>
      </c>
      <c r="E2381" s="66" t="str">
        <v>비교 반영</v>
      </c>
      <c r="F2381" s="66" t="str">
        <v>최근 비교기간</v>
      </c>
      <c r="G2381" s="68">
        <v>0</v>
      </c>
      <c r="H2381" s="79">
        <v>0</v>
      </c>
    </row>
    <row r="2382">
      <c r="A2382" s="68">
        <v>16</v>
      </c>
      <c r="B2382" s="66" t="str">
        <v>화도읍 월산리</v>
      </c>
      <c r="C2382" s="66" t="str">
        <v>상가</v>
      </c>
      <c r="D2382" s="66" t="str">
        <v>2026-05</v>
      </c>
      <c r="E2382" s="66" t="str">
        <v>비교 반영</v>
      </c>
      <c r="F2382" s="66" t="str">
        <v>최근 비교기간</v>
      </c>
      <c r="G2382" s="68">
        <v>0</v>
      </c>
      <c r="H2382" s="79">
        <v>0</v>
      </c>
    </row>
    <row r="2383">
      <c r="A2383" s="68">
        <v>16</v>
      </c>
      <c r="B2383" s="66" t="str">
        <v>화도읍 월산리</v>
      </c>
      <c r="C2383" s="66" t="str">
        <v>상가</v>
      </c>
      <c r="D2383" s="66" t="str">
        <v>2026-06</v>
      </c>
      <c r="E2383" s="66" t="str">
        <v>비교 반영</v>
      </c>
      <c r="F2383" s="66" t="str">
        <v>최근 비교기간</v>
      </c>
      <c r="G2383" s="68">
        <v>0</v>
      </c>
      <c r="H2383" s="79">
        <v>0</v>
      </c>
    </row>
    <row r="2384">
      <c r="A2384" s="72">
        <v>16</v>
      </c>
      <c r="B2384" s="72" t="str">
        <v>화도읍 월산리</v>
      </c>
      <c r="C2384" s="72" t="str">
        <v>상가</v>
      </c>
      <c r="D2384" s="72" t="str">
        <v>2026-07</v>
      </c>
      <c r="E2384" s="72" t="str">
        <v>집계 중</v>
      </c>
      <c r="F2384" s="72" t="str">
        <v>집계 중 월</v>
      </c>
      <c r="G2384" s="74">
        <v>0</v>
      </c>
      <c r="H2384" s="85">
        <v>0</v>
      </c>
    </row>
    <row r="2385">
      <c r="A2385" s="68">
        <v>17</v>
      </c>
      <c r="B2385" s="66" t="str">
        <v>금곡동</v>
      </c>
      <c r="C2385" s="66" t="str">
        <v>다세대 전월세</v>
      </c>
      <c r="D2385" s="66" t="str">
        <v>2025-08</v>
      </c>
      <c r="E2385" s="66" t="str">
        <v>비교 반영</v>
      </c>
      <c r="F2385" s="66" t="str">
        <v>그 외 비교 반영월</v>
      </c>
      <c r="G2385" s="68">
        <v>33</v>
      </c>
      <c r="H2385" s="79">
        <v>0.3473684210526316</v>
      </c>
    </row>
    <row r="2386">
      <c r="A2386" s="68">
        <v>17</v>
      </c>
      <c r="B2386" s="66" t="str">
        <v>금곡동</v>
      </c>
      <c r="C2386" s="66" t="str">
        <v>다세대 전월세</v>
      </c>
      <c r="D2386" s="66" t="str">
        <v>2025-09</v>
      </c>
      <c r="E2386" s="66" t="str">
        <v>비교 반영</v>
      </c>
      <c r="F2386" s="66" t="str">
        <v>그 외 비교 반영월</v>
      </c>
      <c r="G2386" s="68">
        <v>24</v>
      </c>
      <c r="H2386" s="79">
        <v>0.20869565217391303</v>
      </c>
    </row>
    <row r="2387">
      <c r="A2387" s="68">
        <v>17</v>
      </c>
      <c r="B2387" s="66" t="str">
        <v>금곡동</v>
      </c>
      <c r="C2387" s="66" t="str">
        <v>다세대 전월세</v>
      </c>
      <c r="D2387" s="66" t="str">
        <v>2025-10</v>
      </c>
      <c r="E2387" s="66" t="str">
        <v>비교 반영</v>
      </c>
      <c r="F2387" s="66" t="str">
        <v>그 외 비교 반영월</v>
      </c>
      <c r="G2387" s="68">
        <v>20</v>
      </c>
      <c r="H2387" s="79">
        <v>0.2597402597402597</v>
      </c>
    </row>
    <row r="2388">
      <c r="A2388" s="68">
        <v>17</v>
      </c>
      <c r="B2388" s="66" t="str">
        <v>금곡동</v>
      </c>
      <c r="C2388" s="66" t="str">
        <v>다세대 전월세</v>
      </c>
      <c r="D2388" s="66" t="str">
        <v>2025-11</v>
      </c>
      <c r="E2388" s="66" t="str">
        <v>비교 반영</v>
      </c>
      <c r="F2388" s="66" t="str">
        <v>그 외 비교 반영월</v>
      </c>
      <c r="G2388" s="68">
        <v>22</v>
      </c>
      <c r="H2388" s="79">
        <v>0.3013698630136986</v>
      </c>
    </row>
    <row r="2389">
      <c r="A2389" s="68">
        <v>17</v>
      </c>
      <c r="B2389" s="66" t="str">
        <v>금곡동</v>
      </c>
      <c r="C2389" s="66" t="str">
        <v>다세대 전월세</v>
      </c>
      <c r="D2389" s="66" t="str">
        <v>2025-12</v>
      </c>
      <c r="E2389" s="66" t="str">
        <v>비교 반영</v>
      </c>
      <c r="F2389" s="66" t="str">
        <v>그 외 비교 반영월</v>
      </c>
      <c r="G2389" s="68">
        <v>20</v>
      </c>
      <c r="H2389" s="79">
        <v>0.17391304347826086</v>
      </c>
    </row>
    <row r="2390">
      <c r="A2390" s="68">
        <v>17</v>
      </c>
      <c r="B2390" s="66" t="str">
        <v>금곡동</v>
      </c>
      <c r="C2390" s="66" t="str">
        <v>다세대 전월세</v>
      </c>
      <c r="D2390" s="66" t="str">
        <v>2026-01</v>
      </c>
      <c r="E2390" s="66" t="str">
        <v>비교 반영</v>
      </c>
      <c r="F2390" s="66" t="str">
        <v>직전 비교기간</v>
      </c>
      <c r="G2390" s="68">
        <v>12</v>
      </c>
      <c r="H2390" s="79">
        <v>0.21818181818181817</v>
      </c>
    </row>
    <row r="2391">
      <c r="A2391" s="68">
        <v>17</v>
      </c>
      <c r="B2391" s="66" t="str">
        <v>금곡동</v>
      </c>
      <c r="C2391" s="66" t="str">
        <v>다세대 전월세</v>
      </c>
      <c r="D2391" s="66" t="str">
        <v>2026-02</v>
      </c>
      <c r="E2391" s="66" t="str">
        <v>비교 반영</v>
      </c>
      <c r="F2391" s="66" t="str">
        <v>직전 비교기간</v>
      </c>
      <c r="G2391" s="68">
        <v>22</v>
      </c>
      <c r="H2391" s="79">
        <v>0.3333333333333333</v>
      </c>
    </row>
    <row r="2392">
      <c r="A2392" s="68">
        <v>17</v>
      </c>
      <c r="B2392" s="66" t="str">
        <v>금곡동</v>
      </c>
      <c r="C2392" s="66" t="str">
        <v>다세대 전월세</v>
      </c>
      <c r="D2392" s="66" t="str">
        <v>2026-03</v>
      </c>
      <c r="E2392" s="66" t="str">
        <v>비교 반영</v>
      </c>
      <c r="F2392" s="66" t="str">
        <v>직전 비교기간</v>
      </c>
      <c r="G2392" s="68">
        <v>22</v>
      </c>
      <c r="H2392" s="79">
        <v>0.3055555555555556</v>
      </c>
    </row>
    <row r="2393">
      <c r="A2393" s="68">
        <v>17</v>
      </c>
      <c r="B2393" s="66" t="str">
        <v>금곡동</v>
      </c>
      <c r="C2393" s="66" t="str">
        <v>다세대 전월세</v>
      </c>
      <c r="D2393" s="66" t="str">
        <v>2026-04</v>
      </c>
      <c r="E2393" s="66" t="str">
        <v>비교 반영</v>
      </c>
      <c r="F2393" s="66" t="str">
        <v>최근 비교기간</v>
      </c>
      <c r="G2393" s="68">
        <v>17</v>
      </c>
      <c r="H2393" s="79">
        <v>0.26153846153846155</v>
      </c>
    </row>
    <row r="2394">
      <c r="A2394" s="68">
        <v>17</v>
      </c>
      <c r="B2394" s="66" t="str">
        <v>금곡동</v>
      </c>
      <c r="C2394" s="66" t="str">
        <v>다세대 전월세</v>
      </c>
      <c r="D2394" s="66" t="str">
        <v>2026-05</v>
      </c>
      <c r="E2394" s="66" t="str">
        <v>비교 반영</v>
      </c>
      <c r="F2394" s="66" t="str">
        <v>최근 비교기간</v>
      </c>
      <c r="G2394" s="68">
        <v>17</v>
      </c>
      <c r="H2394" s="79">
        <v>0.26153846153846155</v>
      </c>
    </row>
    <row r="2395">
      <c r="A2395" s="68">
        <v>17</v>
      </c>
      <c r="B2395" s="66" t="str">
        <v>금곡동</v>
      </c>
      <c r="C2395" s="66" t="str">
        <v>다세대 전월세</v>
      </c>
      <c r="D2395" s="66" t="str">
        <v>2026-06</v>
      </c>
      <c r="E2395" s="66" t="str">
        <v>비교 반영</v>
      </c>
      <c r="F2395" s="66" t="str">
        <v>최근 비교기간</v>
      </c>
      <c r="G2395" s="68">
        <v>15</v>
      </c>
      <c r="H2395" s="79">
        <v>0.23809523809523808</v>
      </c>
    </row>
    <row r="2396">
      <c r="A2396" s="72">
        <v>17</v>
      </c>
      <c r="B2396" s="72" t="str">
        <v>금곡동</v>
      </c>
      <c r="C2396" s="72" t="str">
        <v>다세대 전월세</v>
      </c>
      <c r="D2396" s="72" t="str">
        <v>2026-07</v>
      </c>
      <c r="E2396" s="72" t="str">
        <v>집계 중</v>
      </c>
      <c r="F2396" s="72" t="str">
        <v>집계 중 월</v>
      </c>
      <c r="G2396" s="74">
        <v>13</v>
      </c>
      <c r="H2396" s="85">
        <v>0.18055555555555555</v>
      </c>
    </row>
    <row r="2397">
      <c r="A2397" s="68">
        <v>17</v>
      </c>
      <c r="B2397" s="66" t="str">
        <v>금곡동</v>
      </c>
      <c r="C2397" s="66" t="str">
        <v>아파트 전월세</v>
      </c>
      <c r="D2397" s="66" t="str">
        <v>2025-08</v>
      </c>
      <c r="E2397" s="66" t="str">
        <v>비교 반영</v>
      </c>
      <c r="F2397" s="66" t="str">
        <v>그 외 비교 반영월</v>
      </c>
      <c r="G2397" s="68">
        <v>22</v>
      </c>
      <c r="H2397" s="79">
        <v>0.23157894736842105</v>
      </c>
    </row>
    <row r="2398">
      <c r="A2398" s="68">
        <v>17</v>
      </c>
      <c r="B2398" s="66" t="str">
        <v>금곡동</v>
      </c>
      <c r="C2398" s="66" t="str">
        <v>아파트 전월세</v>
      </c>
      <c r="D2398" s="66" t="str">
        <v>2025-09</v>
      </c>
      <c r="E2398" s="66" t="str">
        <v>비교 반영</v>
      </c>
      <c r="F2398" s="66" t="str">
        <v>그 외 비교 반영월</v>
      </c>
      <c r="G2398" s="68">
        <v>44</v>
      </c>
      <c r="H2398" s="79">
        <v>0.3826086956521739</v>
      </c>
    </row>
    <row r="2399">
      <c r="A2399" s="68">
        <v>17</v>
      </c>
      <c r="B2399" s="66" t="str">
        <v>금곡동</v>
      </c>
      <c r="C2399" s="66" t="str">
        <v>아파트 전월세</v>
      </c>
      <c r="D2399" s="66" t="str">
        <v>2025-10</v>
      </c>
      <c r="E2399" s="66" t="str">
        <v>비교 반영</v>
      </c>
      <c r="F2399" s="66" t="str">
        <v>그 외 비교 반영월</v>
      </c>
      <c r="G2399" s="68">
        <v>26</v>
      </c>
      <c r="H2399" s="79">
        <v>0.33766233766233766</v>
      </c>
    </row>
    <row r="2400">
      <c r="A2400" s="68">
        <v>17</v>
      </c>
      <c r="B2400" s="66" t="str">
        <v>금곡동</v>
      </c>
      <c r="C2400" s="66" t="str">
        <v>아파트 전월세</v>
      </c>
      <c r="D2400" s="66" t="str">
        <v>2025-11</v>
      </c>
      <c r="E2400" s="66" t="str">
        <v>비교 반영</v>
      </c>
      <c r="F2400" s="66" t="str">
        <v>그 외 비교 반영월</v>
      </c>
      <c r="G2400" s="68">
        <v>17</v>
      </c>
      <c r="H2400" s="79">
        <v>0.2328767123287671</v>
      </c>
    </row>
    <row r="2401">
      <c r="A2401" s="68">
        <v>17</v>
      </c>
      <c r="B2401" s="66" t="str">
        <v>금곡동</v>
      </c>
      <c r="C2401" s="66" t="str">
        <v>아파트 전월세</v>
      </c>
      <c r="D2401" s="66" t="str">
        <v>2025-12</v>
      </c>
      <c r="E2401" s="66" t="str">
        <v>비교 반영</v>
      </c>
      <c r="F2401" s="66" t="str">
        <v>그 외 비교 반영월</v>
      </c>
      <c r="G2401" s="68">
        <v>42</v>
      </c>
      <c r="H2401" s="79">
        <v>0.3652173913043478</v>
      </c>
    </row>
    <row r="2402">
      <c r="A2402" s="68">
        <v>17</v>
      </c>
      <c r="B2402" s="66" t="str">
        <v>금곡동</v>
      </c>
      <c r="C2402" s="66" t="str">
        <v>아파트 전월세</v>
      </c>
      <c r="D2402" s="66" t="str">
        <v>2026-01</v>
      </c>
      <c r="E2402" s="66" t="str">
        <v>비교 반영</v>
      </c>
      <c r="F2402" s="66" t="str">
        <v>직전 비교기간</v>
      </c>
      <c r="G2402" s="68">
        <v>8</v>
      </c>
      <c r="H2402" s="79">
        <v>0.14545454545454545</v>
      </c>
    </row>
    <row r="2403">
      <c r="A2403" s="68">
        <v>17</v>
      </c>
      <c r="B2403" s="66" t="str">
        <v>금곡동</v>
      </c>
      <c r="C2403" s="66" t="str">
        <v>아파트 전월세</v>
      </c>
      <c r="D2403" s="66" t="str">
        <v>2026-02</v>
      </c>
      <c r="E2403" s="66" t="str">
        <v>비교 반영</v>
      </c>
      <c r="F2403" s="66" t="str">
        <v>직전 비교기간</v>
      </c>
      <c r="G2403" s="68">
        <v>10</v>
      </c>
      <c r="H2403" s="79">
        <v>0.15151515151515152</v>
      </c>
    </row>
    <row r="2404">
      <c r="A2404" s="68">
        <v>17</v>
      </c>
      <c r="B2404" s="66" t="str">
        <v>금곡동</v>
      </c>
      <c r="C2404" s="66" t="str">
        <v>아파트 전월세</v>
      </c>
      <c r="D2404" s="66" t="str">
        <v>2026-03</v>
      </c>
      <c r="E2404" s="66" t="str">
        <v>비교 반영</v>
      </c>
      <c r="F2404" s="66" t="str">
        <v>직전 비교기간</v>
      </c>
      <c r="G2404" s="68">
        <v>13</v>
      </c>
      <c r="H2404" s="79">
        <v>0.18055555555555555</v>
      </c>
    </row>
    <row r="2405">
      <c r="A2405" s="68">
        <v>17</v>
      </c>
      <c r="B2405" s="66" t="str">
        <v>금곡동</v>
      </c>
      <c r="C2405" s="66" t="str">
        <v>아파트 전월세</v>
      </c>
      <c r="D2405" s="66" t="str">
        <v>2026-04</v>
      </c>
      <c r="E2405" s="66" t="str">
        <v>비교 반영</v>
      </c>
      <c r="F2405" s="66" t="str">
        <v>최근 비교기간</v>
      </c>
      <c r="G2405" s="68">
        <v>14</v>
      </c>
      <c r="H2405" s="79">
        <v>0.2153846153846154</v>
      </c>
    </row>
    <row r="2406">
      <c r="A2406" s="68">
        <v>17</v>
      </c>
      <c r="B2406" s="66" t="str">
        <v>금곡동</v>
      </c>
      <c r="C2406" s="66" t="str">
        <v>아파트 전월세</v>
      </c>
      <c r="D2406" s="66" t="str">
        <v>2026-05</v>
      </c>
      <c r="E2406" s="66" t="str">
        <v>비교 반영</v>
      </c>
      <c r="F2406" s="66" t="str">
        <v>최근 비교기간</v>
      </c>
      <c r="G2406" s="68">
        <v>11</v>
      </c>
      <c r="H2406" s="79">
        <v>0.16923076923076924</v>
      </c>
    </row>
    <row r="2407">
      <c r="A2407" s="68">
        <v>17</v>
      </c>
      <c r="B2407" s="66" t="str">
        <v>금곡동</v>
      </c>
      <c r="C2407" s="66" t="str">
        <v>아파트 전월세</v>
      </c>
      <c r="D2407" s="66" t="str">
        <v>2026-06</v>
      </c>
      <c r="E2407" s="66" t="str">
        <v>비교 반영</v>
      </c>
      <c r="F2407" s="66" t="str">
        <v>최근 비교기간</v>
      </c>
      <c r="G2407" s="68">
        <v>18</v>
      </c>
      <c r="H2407" s="79">
        <v>0.2857142857142857</v>
      </c>
    </row>
    <row r="2408">
      <c r="A2408" s="72">
        <v>17</v>
      </c>
      <c r="B2408" s="72" t="str">
        <v>금곡동</v>
      </c>
      <c r="C2408" s="72" t="str">
        <v>아파트 전월세</v>
      </c>
      <c r="D2408" s="72" t="str">
        <v>2026-07</v>
      </c>
      <c r="E2408" s="72" t="str">
        <v>집계 중</v>
      </c>
      <c r="F2408" s="72" t="str">
        <v>집계 중 월</v>
      </c>
      <c r="G2408" s="74">
        <v>17</v>
      </c>
      <c r="H2408" s="85">
        <v>0.2361111111111111</v>
      </c>
    </row>
    <row r="2409">
      <c r="A2409" s="68">
        <v>17</v>
      </c>
      <c r="B2409" s="66" t="str">
        <v>금곡동</v>
      </c>
      <c r="C2409" s="66" t="str">
        <v>다세대 매매</v>
      </c>
      <c r="D2409" s="66" t="str">
        <v>2025-08</v>
      </c>
      <c r="E2409" s="66" t="str">
        <v>비교 반영</v>
      </c>
      <c r="F2409" s="66" t="str">
        <v>그 외 비교 반영월</v>
      </c>
      <c r="G2409" s="68">
        <v>11</v>
      </c>
      <c r="H2409" s="79">
        <v>0.11578947368421053</v>
      </c>
    </row>
    <row r="2410">
      <c r="A2410" s="68">
        <v>17</v>
      </c>
      <c r="B2410" s="66" t="str">
        <v>금곡동</v>
      </c>
      <c r="C2410" s="66" t="str">
        <v>다세대 매매</v>
      </c>
      <c r="D2410" s="66" t="str">
        <v>2025-09</v>
      </c>
      <c r="E2410" s="66" t="str">
        <v>비교 반영</v>
      </c>
      <c r="F2410" s="66" t="str">
        <v>그 외 비교 반영월</v>
      </c>
      <c r="G2410" s="68">
        <v>13</v>
      </c>
      <c r="H2410" s="79">
        <v>0.11304347826086956</v>
      </c>
    </row>
    <row r="2411">
      <c r="A2411" s="68">
        <v>17</v>
      </c>
      <c r="B2411" s="66" t="str">
        <v>금곡동</v>
      </c>
      <c r="C2411" s="66" t="str">
        <v>다세대 매매</v>
      </c>
      <c r="D2411" s="66" t="str">
        <v>2025-10</v>
      </c>
      <c r="E2411" s="66" t="str">
        <v>비교 반영</v>
      </c>
      <c r="F2411" s="66" t="str">
        <v>그 외 비교 반영월</v>
      </c>
      <c r="G2411" s="68">
        <v>7</v>
      </c>
      <c r="H2411" s="79">
        <v>0.09090909090909091</v>
      </c>
    </row>
    <row r="2412">
      <c r="A2412" s="68">
        <v>17</v>
      </c>
      <c r="B2412" s="66" t="str">
        <v>금곡동</v>
      </c>
      <c r="C2412" s="66" t="str">
        <v>다세대 매매</v>
      </c>
      <c r="D2412" s="66" t="str">
        <v>2025-11</v>
      </c>
      <c r="E2412" s="66" t="str">
        <v>비교 반영</v>
      </c>
      <c r="F2412" s="66" t="str">
        <v>그 외 비교 반영월</v>
      </c>
      <c r="G2412" s="68">
        <v>6</v>
      </c>
      <c r="H2412" s="79">
        <v>0.0821917808219178</v>
      </c>
    </row>
    <row r="2413">
      <c r="A2413" s="68">
        <v>17</v>
      </c>
      <c r="B2413" s="66" t="str">
        <v>금곡동</v>
      </c>
      <c r="C2413" s="66" t="str">
        <v>다세대 매매</v>
      </c>
      <c r="D2413" s="66" t="str">
        <v>2025-12</v>
      </c>
      <c r="E2413" s="66" t="str">
        <v>비교 반영</v>
      </c>
      <c r="F2413" s="66" t="str">
        <v>그 외 비교 반영월</v>
      </c>
      <c r="G2413" s="68">
        <v>6</v>
      </c>
      <c r="H2413" s="79">
        <v>0.05217391304347826</v>
      </c>
    </row>
    <row r="2414">
      <c r="A2414" s="68">
        <v>17</v>
      </c>
      <c r="B2414" s="66" t="str">
        <v>금곡동</v>
      </c>
      <c r="C2414" s="66" t="str">
        <v>다세대 매매</v>
      </c>
      <c r="D2414" s="66" t="str">
        <v>2026-01</v>
      </c>
      <c r="E2414" s="66" t="str">
        <v>비교 반영</v>
      </c>
      <c r="F2414" s="66" t="str">
        <v>직전 비교기간</v>
      </c>
      <c r="G2414" s="68">
        <v>6</v>
      </c>
      <c r="H2414" s="79">
        <v>0.10909090909090909</v>
      </c>
    </row>
    <row r="2415">
      <c r="A2415" s="68">
        <v>17</v>
      </c>
      <c r="B2415" s="66" t="str">
        <v>금곡동</v>
      </c>
      <c r="C2415" s="66" t="str">
        <v>다세대 매매</v>
      </c>
      <c r="D2415" s="66" t="str">
        <v>2026-02</v>
      </c>
      <c r="E2415" s="66" t="str">
        <v>비교 반영</v>
      </c>
      <c r="F2415" s="66" t="str">
        <v>직전 비교기간</v>
      </c>
      <c r="G2415" s="68">
        <v>8</v>
      </c>
      <c r="H2415" s="79">
        <v>0.12121212121212122</v>
      </c>
    </row>
    <row r="2416">
      <c r="A2416" s="68">
        <v>17</v>
      </c>
      <c r="B2416" s="66" t="str">
        <v>금곡동</v>
      </c>
      <c r="C2416" s="66" t="str">
        <v>다세대 매매</v>
      </c>
      <c r="D2416" s="66" t="str">
        <v>2026-03</v>
      </c>
      <c r="E2416" s="66" t="str">
        <v>비교 반영</v>
      </c>
      <c r="F2416" s="66" t="str">
        <v>직전 비교기간</v>
      </c>
      <c r="G2416" s="68">
        <v>12</v>
      </c>
      <c r="H2416" s="79">
        <v>0.16666666666666666</v>
      </c>
    </row>
    <row r="2417">
      <c r="A2417" s="68">
        <v>17</v>
      </c>
      <c r="B2417" s="66" t="str">
        <v>금곡동</v>
      </c>
      <c r="C2417" s="66" t="str">
        <v>다세대 매매</v>
      </c>
      <c r="D2417" s="66" t="str">
        <v>2026-04</v>
      </c>
      <c r="E2417" s="66" t="str">
        <v>비교 반영</v>
      </c>
      <c r="F2417" s="66" t="str">
        <v>최근 비교기간</v>
      </c>
      <c r="G2417" s="68">
        <v>12</v>
      </c>
      <c r="H2417" s="79">
        <v>0.18461538461538463</v>
      </c>
    </row>
    <row r="2418">
      <c r="A2418" s="68">
        <v>17</v>
      </c>
      <c r="B2418" s="66" t="str">
        <v>금곡동</v>
      </c>
      <c r="C2418" s="66" t="str">
        <v>다세대 매매</v>
      </c>
      <c r="D2418" s="66" t="str">
        <v>2026-05</v>
      </c>
      <c r="E2418" s="66" t="str">
        <v>비교 반영</v>
      </c>
      <c r="F2418" s="66" t="str">
        <v>최근 비교기간</v>
      </c>
      <c r="G2418" s="68">
        <v>13</v>
      </c>
      <c r="H2418" s="79">
        <v>0.2</v>
      </c>
    </row>
    <row r="2419">
      <c r="A2419" s="68">
        <v>17</v>
      </c>
      <c r="B2419" s="66" t="str">
        <v>금곡동</v>
      </c>
      <c r="C2419" s="66" t="str">
        <v>다세대 매매</v>
      </c>
      <c r="D2419" s="66" t="str">
        <v>2026-06</v>
      </c>
      <c r="E2419" s="66" t="str">
        <v>비교 반영</v>
      </c>
      <c r="F2419" s="66" t="str">
        <v>최근 비교기간</v>
      </c>
      <c r="G2419" s="68">
        <v>6</v>
      </c>
      <c r="H2419" s="79">
        <v>0.09523809523809523</v>
      </c>
    </row>
    <row r="2420">
      <c r="A2420" s="72">
        <v>17</v>
      </c>
      <c r="B2420" s="72" t="str">
        <v>금곡동</v>
      </c>
      <c r="C2420" s="72" t="str">
        <v>다세대 매매</v>
      </c>
      <c r="D2420" s="72" t="str">
        <v>2026-07</v>
      </c>
      <c r="E2420" s="72" t="str">
        <v>집계 중</v>
      </c>
      <c r="F2420" s="72" t="str">
        <v>집계 중 월</v>
      </c>
      <c r="G2420" s="74">
        <v>7</v>
      </c>
      <c r="H2420" s="85">
        <v>0.09722222222222222</v>
      </c>
    </row>
    <row r="2421">
      <c r="A2421" s="68">
        <v>17</v>
      </c>
      <c r="B2421" s="66" t="str">
        <v>금곡동</v>
      </c>
      <c r="C2421" s="66" t="str">
        <v>아파트 매매</v>
      </c>
      <c r="D2421" s="66" t="str">
        <v>2025-08</v>
      </c>
      <c r="E2421" s="66" t="str">
        <v>비교 반영</v>
      </c>
      <c r="F2421" s="66" t="str">
        <v>그 외 비교 반영월</v>
      </c>
      <c r="G2421" s="68">
        <v>11</v>
      </c>
      <c r="H2421" s="79">
        <v>0.11578947368421053</v>
      </c>
    </row>
    <row r="2422">
      <c r="A2422" s="68">
        <v>17</v>
      </c>
      <c r="B2422" s="66" t="str">
        <v>금곡동</v>
      </c>
      <c r="C2422" s="66" t="str">
        <v>아파트 매매</v>
      </c>
      <c r="D2422" s="66" t="str">
        <v>2025-09</v>
      </c>
      <c r="E2422" s="66" t="str">
        <v>비교 반영</v>
      </c>
      <c r="F2422" s="66" t="str">
        <v>그 외 비교 반영월</v>
      </c>
      <c r="G2422" s="68">
        <v>13</v>
      </c>
      <c r="H2422" s="79">
        <v>0.11304347826086956</v>
      </c>
    </row>
    <row r="2423">
      <c r="A2423" s="68">
        <v>17</v>
      </c>
      <c r="B2423" s="66" t="str">
        <v>금곡동</v>
      </c>
      <c r="C2423" s="66" t="str">
        <v>아파트 매매</v>
      </c>
      <c r="D2423" s="66" t="str">
        <v>2025-10</v>
      </c>
      <c r="E2423" s="66" t="str">
        <v>비교 반영</v>
      </c>
      <c r="F2423" s="66" t="str">
        <v>그 외 비교 반영월</v>
      </c>
      <c r="G2423" s="68">
        <v>15</v>
      </c>
      <c r="H2423" s="79">
        <v>0.19480519480519481</v>
      </c>
    </row>
    <row r="2424">
      <c r="A2424" s="68">
        <v>17</v>
      </c>
      <c r="B2424" s="66" t="str">
        <v>금곡동</v>
      </c>
      <c r="C2424" s="66" t="str">
        <v>아파트 매매</v>
      </c>
      <c r="D2424" s="66" t="str">
        <v>2025-11</v>
      </c>
      <c r="E2424" s="66" t="str">
        <v>비교 반영</v>
      </c>
      <c r="F2424" s="66" t="str">
        <v>그 외 비교 반영월</v>
      </c>
      <c r="G2424" s="68">
        <v>13</v>
      </c>
      <c r="H2424" s="79">
        <v>0.1780821917808219</v>
      </c>
    </row>
    <row r="2425">
      <c r="A2425" s="68">
        <v>17</v>
      </c>
      <c r="B2425" s="66" t="str">
        <v>금곡동</v>
      </c>
      <c r="C2425" s="66" t="str">
        <v>아파트 매매</v>
      </c>
      <c r="D2425" s="66" t="str">
        <v>2025-12</v>
      </c>
      <c r="E2425" s="66" t="str">
        <v>비교 반영</v>
      </c>
      <c r="F2425" s="66" t="str">
        <v>그 외 비교 반영월</v>
      </c>
      <c r="G2425" s="68">
        <v>13</v>
      </c>
      <c r="H2425" s="79">
        <v>0.11304347826086956</v>
      </c>
    </row>
    <row r="2426">
      <c r="A2426" s="68">
        <v>17</v>
      </c>
      <c r="B2426" s="66" t="str">
        <v>금곡동</v>
      </c>
      <c r="C2426" s="66" t="str">
        <v>아파트 매매</v>
      </c>
      <c r="D2426" s="66" t="str">
        <v>2026-01</v>
      </c>
      <c r="E2426" s="66" t="str">
        <v>비교 반영</v>
      </c>
      <c r="F2426" s="66" t="str">
        <v>직전 비교기간</v>
      </c>
      <c r="G2426" s="68">
        <v>14</v>
      </c>
      <c r="H2426" s="79">
        <v>0.2545454545454545</v>
      </c>
    </row>
    <row r="2427">
      <c r="A2427" s="68">
        <v>17</v>
      </c>
      <c r="B2427" s="66" t="str">
        <v>금곡동</v>
      </c>
      <c r="C2427" s="66" t="str">
        <v>아파트 매매</v>
      </c>
      <c r="D2427" s="66" t="str">
        <v>2026-02</v>
      </c>
      <c r="E2427" s="66" t="str">
        <v>비교 반영</v>
      </c>
      <c r="F2427" s="66" t="str">
        <v>직전 비교기간</v>
      </c>
      <c r="G2427" s="68">
        <v>9</v>
      </c>
      <c r="H2427" s="79">
        <v>0.13636363636363635</v>
      </c>
    </row>
    <row r="2428">
      <c r="A2428" s="68">
        <v>17</v>
      </c>
      <c r="B2428" s="66" t="str">
        <v>금곡동</v>
      </c>
      <c r="C2428" s="66" t="str">
        <v>아파트 매매</v>
      </c>
      <c r="D2428" s="66" t="str">
        <v>2026-03</v>
      </c>
      <c r="E2428" s="66" t="str">
        <v>비교 반영</v>
      </c>
      <c r="F2428" s="66" t="str">
        <v>직전 비교기간</v>
      </c>
      <c r="G2428" s="68">
        <v>9</v>
      </c>
      <c r="H2428" s="79">
        <v>0.125</v>
      </c>
    </row>
    <row r="2429">
      <c r="A2429" s="68">
        <v>17</v>
      </c>
      <c r="B2429" s="66" t="str">
        <v>금곡동</v>
      </c>
      <c r="C2429" s="66" t="str">
        <v>아파트 매매</v>
      </c>
      <c r="D2429" s="66" t="str">
        <v>2026-04</v>
      </c>
      <c r="E2429" s="66" t="str">
        <v>비교 반영</v>
      </c>
      <c r="F2429" s="66" t="str">
        <v>최근 비교기간</v>
      </c>
      <c r="G2429" s="68">
        <v>5</v>
      </c>
      <c r="H2429" s="79">
        <v>0.07692307692307693</v>
      </c>
    </row>
    <row r="2430">
      <c r="A2430" s="68">
        <v>17</v>
      </c>
      <c r="B2430" s="66" t="str">
        <v>금곡동</v>
      </c>
      <c r="C2430" s="66" t="str">
        <v>아파트 매매</v>
      </c>
      <c r="D2430" s="66" t="str">
        <v>2026-05</v>
      </c>
      <c r="E2430" s="66" t="str">
        <v>비교 반영</v>
      </c>
      <c r="F2430" s="66" t="str">
        <v>최근 비교기간</v>
      </c>
      <c r="G2430" s="68">
        <v>10</v>
      </c>
      <c r="H2430" s="79">
        <v>0.15384615384615385</v>
      </c>
    </row>
    <row r="2431">
      <c r="A2431" s="68">
        <v>17</v>
      </c>
      <c r="B2431" s="66" t="str">
        <v>금곡동</v>
      </c>
      <c r="C2431" s="66" t="str">
        <v>아파트 매매</v>
      </c>
      <c r="D2431" s="66" t="str">
        <v>2026-06</v>
      </c>
      <c r="E2431" s="66" t="str">
        <v>비교 반영</v>
      </c>
      <c r="F2431" s="66" t="str">
        <v>최근 비교기간</v>
      </c>
      <c r="G2431" s="68">
        <v>12</v>
      </c>
      <c r="H2431" s="79">
        <v>0.19047619047619047</v>
      </c>
    </row>
    <row r="2432">
      <c r="A2432" s="72">
        <v>17</v>
      </c>
      <c r="B2432" s="72" t="str">
        <v>금곡동</v>
      </c>
      <c r="C2432" s="72" t="str">
        <v>아파트 매매</v>
      </c>
      <c r="D2432" s="72" t="str">
        <v>2026-07</v>
      </c>
      <c r="E2432" s="72" t="str">
        <v>집계 중</v>
      </c>
      <c r="F2432" s="72" t="str">
        <v>집계 중 월</v>
      </c>
      <c r="G2432" s="74">
        <v>21</v>
      </c>
      <c r="H2432" s="85">
        <v>0.2916666666666667</v>
      </c>
    </row>
    <row r="2433">
      <c r="A2433" s="68">
        <v>17</v>
      </c>
      <c r="B2433" s="66" t="str">
        <v>금곡동</v>
      </c>
      <c r="C2433" s="66" t="str">
        <v>다가구 전월세</v>
      </c>
      <c r="D2433" s="66" t="str">
        <v>2025-08</v>
      </c>
      <c r="E2433" s="66" t="str">
        <v>비교 반영</v>
      </c>
      <c r="F2433" s="66" t="str">
        <v>그 외 비교 반영월</v>
      </c>
      <c r="G2433" s="68">
        <v>4</v>
      </c>
      <c r="H2433" s="79">
        <v>0.042105263157894736</v>
      </c>
    </row>
    <row r="2434">
      <c r="A2434" s="68">
        <v>17</v>
      </c>
      <c r="B2434" s="66" t="str">
        <v>금곡동</v>
      </c>
      <c r="C2434" s="66" t="str">
        <v>다가구 전월세</v>
      </c>
      <c r="D2434" s="66" t="str">
        <v>2025-09</v>
      </c>
      <c r="E2434" s="66" t="str">
        <v>비교 반영</v>
      </c>
      <c r="F2434" s="66" t="str">
        <v>그 외 비교 반영월</v>
      </c>
      <c r="G2434" s="68">
        <v>11</v>
      </c>
      <c r="H2434" s="79">
        <v>0.09565217391304348</v>
      </c>
    </row>
    <row r="2435">
      <c r="A2435" s="68">
        <v>17</v>
      </c>
      <c r="B2435" s="66" t="str">
        <v>금곡동</v>
      </c>
      <c r="C2435" s="66" t="str">
        <v>다가구 전월세</v>
      </c>
      <c r="D2435" s="66" t="str">
        <v>2025-10</v>
      </c>
      <c r="E2435" s="66" t="str">
        <v>비교 반영</v>
      </c>
      <c r="F2435" s="66" t="str">
        <v>그 외 비교 반영월</v>
      </c>
      <c r="G2435" s="68">
        <v>4</v>
      </c>
      <c r="H2435" s="79">
        <v>0.05194805194805195</v>
      </c>
    </row>
    <row r="2436">
      <c r="A2436" s="68">
        <v>17</v>
      </c>
      <c r="B2436" s="66" t="str">
        <v>금곡동</v>
      </c>
      <c r="C2436" s="66" t="str">
        <v>다가구 전월세</v>
      </c>
      <c r="D2436" s="66" t="str">
        <v>2025-11</v>
      </c>
      <c r="E2436" s="66" t="str">
        <v>비교 반영</v>
      </c>
      <c r="F2436" s="66" t="str">
        <v>그 외 비교 반영월</v>
      </c>
      <c r="G2436" s="68">
        <v>10</v>
      </c>
      <c r="H2436" s="79">
        <v>0.136986301369863</v>
      </c>
    </row>
    <row r="2437">
      <c r="A2437" s="68">
        <v>17</v>
      </c>
      <c r="B2437" s="66" t="str">
        <v>금곡동</v>
      </c>
      <c r="C2437" s="66" t="str">
        <v>다가구 전월세</v>
      </c>
      <c r="D2437" s="66" t="str">
        <v>2025-12</v>
      </c>
      <c r="E2437" s="66" t="str">
        <v>비교 반영</v>
      </c>
      <c r="F2437" s="66" t="str">
        <v>그 외 비교 반영월</v>
      </c>
      <c r="G2437" s="68">
        <v>4</v>
      </c>
      <c r="H2437" s="79">
        <v>0.034782608695652174</v>
      </c>
    </row>
    <row r="2438">
      <c r="A2438" s="68">
        <v>17</v>
      </c>
      <c r="B2438" s="66" t="str">
        <v>금곡동</v>
      </c>
      <c r="C2438" s="66" t="str">
        <v>다가구 전월세</v>
      </c>
      <c r="D2438" s="66" t="str">
        <v>2026-01</v>
      </c>
      <c r="E2438" s="66" t="str">
        <v>비교 반영</v>
      </c>
      <c r="F2438" s="66" t="str">
        <v>직전 비교기간</v>
      </c>
      <c r="G2438" s="68">
        <v>12</v>
      </c>
      <c r="H2438" s="79">
        <v>0.21818181818181817</v>
      </c>
    </row>
    <row r="2439">
      <c r="A2439" s="68">
        <v>17</v>
      </c>
      <c r="B2439" s="66" t="str">
        <v>금곡동</v>
      </c>
      <c r="C2439" s="66" t="str">
        <v>다가구 전월세</v>
      </c>
      <c r="D2439" s="66" t="str">
        <v>2026-02</v>
      </c>
      <c r="E2439" s="66" t="str">
        <v>비교 반영</v>
      </c>
      <c r="F2439" s="66" t="str">
        <v>직전 비교기간</v>
      </c>
      <c r="G2439" s="68">
        <v>6</v>
      </c>
      <c r="H2439" s="79">
        <v>0.09090909090909091</v>
      </c>
    </row>
    <row r="2440">
      <c r="A2440" s="68">
        <v>17</v>
      </c>
      <c r="B2440" s="66" t="str">
        <v>금곡동</v>
      </c>
      <c r="C2440" s="66" t="str">
        <v>다가구 전월세</v>
      </c>
      <c r="D2440" s="66" t="str">
        <v>2026-03</v>
      </c>
      <c r="E2440" s="66" t="str">
        <v>비교 반영</v>
      </c>
      <c r="F2440" s="66" t="str">
        <v>직전 비교기간</v>
      </c>
      <c r="G2440" s="68">
        <v>5</v>
      </c>
      <c r="H2440" s="79">
        <v>0.06944444444444445</v>
      </c>
    </row>
    <row r="2441">
      <c r="A2441" s="68">
        <v>17</v>
      </c>
      <c r="B2441" s="66" t="str">
        <v>금곡동</v>
      </c>
      <c r="C2441" s="66" t="str">
        <v>다가구 전월세</v>
      </c>
      <c r="D2441" s="66" t="str">
        <v>2026-04</v>
      </c>
      <c r="E2441" s="66" t="str">
        <v>비교 반영</v>
      </c>
      <c r="F2441" s="66" t="str">
        <v>최근 비교기간</v>
      </c>
      <c r="G2441" s="68">
        <v>7</v>
      </c>
      <c r="H2441" s="79">
        <v>0.1076923076923077</v>
      </c>
    </row>
    <row r="2442">
      <c r="A2442" s="68">
        <v>17</v>
      </c>
      <c r="B2442" s="66" t="str">
        <v>금곡동</v>
      </c>
      <c r="C2442" s="66" t="str">
        <v>다가구 전월세</v>
      </c>
      <c r="D2442" s="66" t="str">
        <v>2026-05</v>
      </c>
      <c r="E2442" s="66" t="str">
        <v>비교 반영</v>
      </c>
      <c r="F2442" s="66" t="str">
        <v>최근 비교기간</v>
      </c>
      <c r="G2442" s="68">
        <v>9</v>
      </c>
      <c r="H2442" s="79">
        <v>0.13846153846153847</v>
      </c>
    </row>
    <row r="2443">
      <c r="A2443" s="68">
        <v>17</v>
      </c>
      <c r="B2443" s="66" t="str">
        <v>금곡동</v>
      </c>
      <c r="C2443" s="66" t="str">
        <v>다가구 전월세</v>
      </c>
      <c r="D2443" s="66" t="str">
        <v>2026-06</v>
      </c>
      <c r="E2443" s="66" t="str">
        <v>비교 반영</v>
      </c>
      <c r="F2443" s="66" t="str">
        <v>최근 비교기간</v>
      </c>
      <c r="G2443" s="68">
        <v>6</v>
      </c>
      <c r="H2443" s="79">
        <v>0.09523809523809523</v>
      </c>
    </row>
    <row r="2444">
      <c r="A2444" s="72">
        <v>17</v>
      </c>
      <c r="B2444" s="72" t="str">
        <v>금곡동</v>
      </c>
      <c r="C2444" s="72" t="str">
        <v>다가구 전월세</v>
      </c>
      <c r="D2444" s="72" t="str">
        <v>2026-07</v>
      </c>
      <c r="E2444" s="72" t="str">
        <v>집계 중</v>
      </c>
      <c r="F2444" s="72" t="str">
        <v>집계 중 월</v>
      </c>
      <c r="G2444" s="74">
        <v>5</v>
      </c>
      <c r="H2444" s="85">
        <v>0.06944444444444445</v>
      </c>
    </row>
    <row r="2445">
      <c r="A2445" s="68">
        <v>17</v>
      </c>
      <c r="B2445" s="66" t="str">
        <v>금곡동</v>
      </c>
      <c r="C2445" s="66" t="str">
        <v>토지</v>
      </c>
      <c r="D2445" s="66" t="str">
        <v>2025-08</v>
      </c>
      <c r="E2445" s="66" t="str">
        <v>비교 반영</v>
      </c>
      <c r="F2445" s="66" t="str">
        <v>그 외 비교 반영월</v>
      </c>
      <c r="G2445" s="68">
        <v>12</v>
      </c>
      <c r="H2445" s="79">
        <v>0.12631578947368421</v>
      </c>
    </row>
    <row r="2446">
      <c r="A2446" s="68">
        <v>17</v>
      </c>
      <c r="B2446" s="66" t="str">
        <v>금곡동</v>
      </c>
      <c r="C2446" s="66" t="str">
        <v>토지</v>
      </c>
      <c r="D2446" s="66" t="str">
        <v>2025-09</v>
      </c>
      <c r="E2446" s="66" t="str">
        <v>비교 반영</v>
      </c>
      <c r="F2446" s="66" t="str">
        <v>그 외 비교 반영월</v>
      </c>
      <c r="G2446" s="68">
        <v>7</v>
      </c>
      <c r="H2446" s="79">
        <v>0.06086956521739131</v>
      </c>
    </row>
    <row r="2447">
      <c r="A2447" s="68">
        <v>17</v>
      </c>
      <c r="B2447" s="66" t="str">
        <v>금곡동</v>
      </c>
      <c r="C2447" s="66" t="str">
        <v>토지</v>
      </c>
      <c r="D2447" s="66" t="str">
        <v>2025-10</v>
      </c>
      <c r="E2447" s="66" t="str">
        <v>비교 반영</v>
      </c>
      <c r="F2447" s="66" t="str">
        <v>그 외 비교 반영월</v>
      </c>
      <c r="G2447" s="68">
        <v>1</v>
      </c>
      <c r="H2447" s="79">
        <v>0.012987012987012988</v>
      </c>
    </row>
    <row r="2448">
      <c r="A2448" s="68">
        <v>17</v>
      </c>
      <c r="B2448" s="66" t="str">
        <v>금곡동</v>
      </c>
      <c r="C2448" s="66" t="str">
        <v>토지</v>
      </c>
      <c r="D2448" s="66" t="str">
        <v>2025-11</v>
      </c>
      <c r="E2448" s="66" t="str">
        <v>비교 반영</v>
      </c>
      <c r="F2448" s="66" t="str">
        <v>그 외 비교 반영월</v>
      </c>
      <c r="G2448" s="68">
        <v>1</v>
      </c>
      <c r="H2448" s="79">
        <v>0.0136986301369863</v>
      </c>
    </row>
    <row r="2449">
      <c r="A2449" s="68">
        <v>17</v>
      </c>
      <c r="B2449" s="66" t="str">
        <v>금곡동</v>
      </c>
      <c r="C2449" s="66" t="str">
        <v>토지</v>
      </c>
      <c r="D2449" s="66" t="str">
        <v>2025-12</v>
      </c>
      <c r="E2449" s="66" t="str">
        <v>비교 반영</v>
      </c>
      <c r="F2449" s="66" t="str">
        <v>그 외 비교 반영월</v>
      </c>
      <c r="G2449" s="68">
        <v>29</v>
      </c>
      <c r="H2449" s="79">
        <v>0.25217391304347825</v>
      </c>
    </row>
    <row r="2450">
      <c r="A2450" s="68">
        <v>17</v>
      </c>
      <c r="B2450" s="66" t="str">
        <v>금곡동</v>
      </c>
      <c r="C2450" s="66" t="str">
        <v>토지</v>
      </c>
      <c r="D2450" s="66" t="str">
        <v>2026-01</v>
      </c>
      <c r="E2450" s="66" t="str">
        <v>비교 반영</v>
      </c>
      <c r="F2450" s="66" t="str">
        <v>직전 비교기간</v>
      </c>
      <c r="G2450" s="68">
        <v>1</v>
      </c>
      <c r="H2450" s="79">
        <v>0.01818181818181818</v>
      </c>
    </row>
    <row r="2451">
      <c r="A2451" s="68">
        <v>17</v>
      </c>
      <c r="B2451" s="66" t="str">
        <v>금곡동</v>
      </c>
      <c r="C2451" s="66" t="str">
        <v>토지</v>
      </c>
      <c r="D2451" s="66" t="str">
        <v>2026-02</v>
      </c>
      <c r="E2451" s="66" t="str">
        <v>비교 반영</v>
      </c>
      <c r="F2451" s="66" t="str">
        <v>직전 비교기간</v>
      </c>
      <c r="G2451" s="68">
        <v>8</v>
      </c>
      <c r="H2451" s="79">
        <v>0.12121212121212122</v>
      </c>
    </row>
    <row r="2452">
      <c r="A2452" s="68">
        <v>17</v>
      </c>
      <c r="B2452" s="66" t="str">
        <v>금곡동</v>
      </c>
      <c r="C2452" s="66" t="str">
        <v>토지</v>
      </c>
      <c r="D2452" s="66" t="str">
        <v>2026-03</v>
      </c>
      <c r="E2452" s="66" t="str">
        <v>비교 반영</v>
      </c>
      <c r="F2452" s="66" t="str">
        <v>직전 비교기간</v>
      </c>
      <c r="G2452" s="68">
        <v>6</v>
      </c>
      <c r="H2452" s="79">
        <v>0.08333333333333333</v>
      </c>
    </row>
    <row r="2453">
      <c r="A2453" s="68">
        <v>17</v>
      </c>
      <c r="B2453" s="66" t="str">
        <v>금곡동</v>
      </c>
      <c r="C2453" s="66" t="str">
        <v>토지</v>
      </c>
      <c r="D2453" s="66" t="str">
        <v>2026-04</v>
      </c>
      <c r="E2453" s="66" t="str">
        <v>비교 반영</v>
      </c>
      <c r="F2453" s="66" t="str">
        <v>최근 비교기간</v>
      </c>
      <c r="G2453" s="68">
        <v>7</v>
      </c>
      <c r="H2453" s="79">
        <v>0.1076923076923077</v>
      </c>
    </row>
    <row r="2454">
      <c r="A2454" s="68">
        <v>17</v>
      </c>
      <c r="B2454" s="66" t="str">
        <v>금곡동</v>
      </c>
      <c r="C2454" s="66" t="str">
        <v>토지</v>
      </c>
      <c r="D2454" s="66" t="str">
        <v>2026-05</v>
      </c>
      <c r="E2454" s="66" t="str">
        <v>비교 반영</v>
      </c>
      <c r="F2454" s="66" t="str">
        <v>최근 비교기간</v>
      </c>
      <c r="G2454" s="68">
        <v>4</v>
      </c>
      <c r="H2454" s="79">
        <v>0.06153846153846154</v>
      </c>
    </row>
    <row r="2455">
      <c r="A2455" s="68">
        <v>17</v>
      </c>
      <c r="B2455" s="66" t="str">
        <v>금곡동</v>
      </c>
      <c r="C2455" s="66" t="str">
        <v>토지</v>
      </c>
      <c r="D2455" s="66" t="str">
        <v>2026-06</v>
      </c>
      <c r="E2455" s="66" t="str">
        <v>비교 반영</v>
      </c>
      <c r="F2455" s="66" t="str">
        <v>최근 비교기간</v>
      </c>
      <c r="G2455" s="68">
        <v>4</v>
      </c>
      <c r="H2455" s="79">
        <v>0.06349206349206349</v>
      </c>
    </row>
    <row r="2456">
      <c r="A2456" s="72">
        <v>17</v>
      </c>
      <c r="B2456" s="72" t="str">
        <v>금곡동</v>
      </c>
      <c r="C2456" s="72" t="str">
        <v>토지</v>
      </c>
      <c r="D2456" s="72" t="str">
        <v>2026-07</v>
      </c>
      <c r="E2456" s="72" t="str">
        <v>집계 중</v>
      </c>
      <c r="F2456" s="72" t="str">
        <v>집계 중 월</v>
      </c>
      <c r="G2456" s="74">
        <v>7</v>
      </c>
      <c r="H2456" s="85">
        <v>0.09722222222222222</v>
      </c>
    </row>
    <row r="2457">
      <c r="A2457" s="68">
        <v>17</v>
      </c>
      <c r="B2457" s="66" t="str">
        <v>금곡동</v>
      </c>
      <c r="C2457" s="66" t="str">
        <v>상가</v>
      </c>
      <c r="D2457" s="66" t="str">
        <v>2025-08</v>
      </c>
      <c r="E2457" s="66" t="str">
        <v>비교 반영</v>
      </c>
      <c r="F2457" s="66" t="str">
        <v>그 외 비교 반영월</v>
      </c>
      <c r="G2457" s="68">
        <v>1</v>
      </c>
      <c r="H2457" s="79">
        <v>0.010526315789473684</v>
      </c>
    </row>
    <row r="2458">
      <c r="A2458" s="68">
        <v>17</v>
      </c>
      <c r="B2458" s="66" t="str">
        <v>금곡동</v>
      </c>
      <c r="C2458" s="66" t="str">
        <v>상가</v>
      </c>
      <c r="D2458" s="66" t="str">
        <v>2025-09</v>
      </c>
      <c r="E2458" s="66" t="str">
        <v>비교 반영</v>
      </c>
      <c r="F2458" s="66" t="str">
        <v>그 외 비교 반영월</v>
      </c>
      <c r="G2458" s="68">
        <v>2</v>
      </c>
      <c r="H2458" s="79">
        <v>0.017391304347826087</v>
      </c>
    </row>
    <row r="2459">
      <c r="A2459" s="68">
        <v>17</v>
      </c>
      <c r="B2459" s="66" t="str">
        <v>금곡동</v>
      </c>
      <c r="C2459" s="66" t="str">
        <v>상가</v>
      </c>
      <c r="D2459" s="66" t="str">
        <v>2025-10</v>
      </c>
      <c r="E2459" s="66" t="str">
        <v>비교 반영</v>
      </c>
      <c r="F2459" s="66" t="str">
        <v>그 외 비교 반영월</v>
      </c>
      <c r="G2459" s="68">
        <v>2</v>
      </c>
      <c r="H2459" s="79">
        <v>0.025974025974025976</v>
      </c>
    </row>
    <row r="2460">
      <c r="A2460" s="68">
        <v>17</v>
      </c>
      <c r="B2460" s="66" t="str">
        <v>금곡동</v>
      </c>
      <c r="C2460" s="66" t="str">
        <v>상가</v>
      </c>
      <c r="D2460" s="66" t="str">
        <v>2025-11</v>
      </c>
      <c r="E2460" s="66" t="str">
        <v>비교 반영</v>
      </c>
      <c r="F2460" s="66" t="str">
        <v>그 외 비교 반영월</v>
      </c>
      <c r="G2460" s="68">
        <v>3</v>
      </c>
      <c r="H2460" s="79">
        <v>0.0410958904109589</v>
      </c>
    </row>
    <row r="2461">
      <c r="A2461" s="68">
        <v>17</v>
      </c>
      <c r="B2461" s="66" t="str">
        <v>금곡동</v>
      </c>
      <c r="C2461" s="66" t="str">
        <v>상가</v>
      </c>
      <c r="D2461" s="66" t="str">
        <v>2025-12</v>
      </c>
      <c r="E2461" s="66" t="str">
        <v>비교 반영</v>
      </c>
      <c r="F2461" s="66" t="str">
        <v>그 외 비교 반영월</v>
      </c>
      <c r="G2461" s="68">
        <v>0</v>
      </c>
      <c r="H2461" s="79">
        <v>0</v>
      </c>
    </row>
    <row r="2462">
      <c r="A2462" s="68">
        <v>17</v>
      </c>
      <c r="B2462" s="66" t="str">
        <v>금곡동</v>
      </c>
      <c r="C2462" s="66" t="str">
        <v>상가</v>
      </c>
      <c r="D2462" s="66" t="str">
        <v>2026-01</v>
      </c>
      <c r="E2462" s="66" t="str">
        <v>비교 반영</v>
      </c>
      <c r="F2462" s="66" t="str">
        <v>직전 비교기간</v>
      </c>
      <c r="G2462" s="68">
        <v>1</v>
      </c>
      <c r="H2462" s="79">
        <v>0.01818181818181818</v>
      </c>
    </row>
    <row r="2463">
      <c r="A2463" s="68">
        <v>17</v>
      </c>
      <c r="B2463" s="66" t="str">
        <v>금곡동</v>
      </c>
      <c r="C2463" s="66" t="str">
        <v>상가</v>
      </c>
      <c r="D2463" s="66" t="str">
        <v>2026-02</v>
      </c>
      <c r="E2463" s="66" t="str">
        <v>비교 반영</v>
      </c>
      <c r="F2463" s="66" t="str">
        <v>직전 비교기간</v>
      </c>
      <c r="G2463" s="68">
        <v>0</v>
      </c>
      <c r="H2463" s="79">
        <v>0</v>
      </c>
    </row>
    <row r="2464">
      <c r="A2464" s="68">
        <v>17</v>
      </c>
      <c r="B2464" s="66" t="str">
        <v>금곡동</v>
      </c>
      <c r="C2464" s="66" t="str">
        <v>상가</v>
      </c>
      <c r="D2464" s="66" t="str">
        <v>2026-03</v>
      </c>
      <c r="E2464" s="66" t="str">
        <v>비교 반영</v>
      </c>
      <c r="F2464" s="66" t="str">
        <v>직전 비교기간</v>
      </c>
      <c r="G2464" s="68">
        <v>1</v>
      </c>
      <c r="H2464" s="79">
        <v>0.013888888888888888</v>
      </c>
    </row>
    <row r="2465">
      <c r="A2465" s="68">
        <v>17</v>
      </c>
      <c r="B2465" s="66" t="str">
        <v>금곡동</v>
      </c>
      <c r="C2465" s="66" t="str">
        <v>상가</v>
      </c>
      <c r="D2465" s="66" t="str">
        <v>2026-04</v>
      </c>
      <c r="E2465" s="66" t="str">
        <v>비교 반영</v>
      </c>
      <c r="F2465" s="66" t="str">
        <v>최근 비교기간</v>
      </c>
      <c r="G2465" s="68">
        <v>0</v>
      </c>
      <c r="H2465" s="79">
        <v>0</v>
      </c>
    </row>
    <row r="2466">
      <c r="A2466" s="68">
        <v>17</v>
      </c>
      <c r="B2466" s="66" t="str">
        <v>금곡동</v>
      </c>
      <c r="C2466" s="66" t="str">
        <v>상가</v>
      </c>
      <c r="D2466" s="66" t="str">
        <v>2026-05</v>
      </c>
      <c r="E2466" s="66" t="str">
        <v>비교 반영</v>
      </c>
      <c r="F2466" s="66" t="str">
        <v>최근 비교기간</v>
      </c>
      <c r="G2466" s="68">
        <v>1</v>
      </c>
      <c r="H2466" s="79">
        <v>0.015384615384615385</v>
      </c>
    </row>
    <row r="2467">
      <c r="A2467" s="68">
        <v>17</v>
      </c>
      <c r="B2467" s="66" t="str">
        <v>금곡동</v>
      </c>
      <c r="C2467" s="66" t="str">
        <v>상가</v>
      </c>
      <c r="D2467" s="66" t="str">
        <v>2026-06</v>
      </c>
      <c r="E2467" s="66" t="str">
        <v>비교 반영</v>
      </c>
      <c r="F2467" s="66" t="str">
        <v>최근 비교기간</v>
      </c>
      <c r="G2467" s="68">
        <v>2</v>
      </c>
      <c r="H2467" s="79">
        <v>0.031746031746031744</v>
      </c>
    </row>
    <row r="2468">
      <c r="A2468" s="72">
        <v>17</v>
      </c>
      <c r="B2468" s="72" t="str">
        <v>금곡동</v>
      </c>
      <c r="C2468" s="72" t="str">
        <v>상가</v>
      </c>
      <c r="D2468" s="72" t="str">
        <v>2026-07</v>
      </c>
      <c r="E2468" s="72" t="str">
        <v>집계 중</v>
      </c>
      <c r="F2468" s="72" t="str">
        <v>집계 중 월</v>
      </c>
      <c r="G2468" s="74">
        <v>0</v>
      </c>
      <c r="H2468" s="85">
        <v>0</v>
      </c>
    </row>
    <row r="2469">
      <c r="A2469" s="68">
        <v>17</v>
      </c>
      <c r="B2469" s="66" t="str">
        <v>금곡동</v>
      </c>
      <c r="C2469" s="66" t="str">
        <v>오피스텔 전월세</v>
      </c>
      <c r="D2469" s="66" t="str">
        <v>2025-08</v>
      </c>
      <c r="E2469" s="66" t="str">
        <v>비교 반영</v>
      </c>
      <c r="F2469" s="66" t="str">
        <v>그 외 비교 반영월</v>
      </c>
      <c r="G2469" s="68">
        <v>0</v>
      </c>
      <c r="H2469" s="79">
        <v>0</v>
      </c>
    </row>
    <row r="2470">
      <c r="A2470" s="68">
        <v>17</v>
      </c>
      <c r="B2470" s="66" t="str">
        <v>금곡동</v>
      </c>
      <c r="C2470" s="66" t="str">
        <v>오피스텔 전월세</v>
      </c>
      <c r="D2470" s="66" t="str">
        <v>2025-09</v>
      </c>
      <c r="E2470" s="66" t="str">
        <v>비교 반영</v>
      </c>
      <c r="F2470" s="66" t="str">
        <v>그 외 비교 반영월</v>
      </c>
      <c r="G2470" s="68">
        <v>1</v>
      </c>
      <c r="H2470" s="79">
        <v>0.008695652173913044</v>
      </c>
    </row>
    <row r="2471">
      <c r="A2471" s="68">
        <v>17</v>
      </c>
      <c r="B2471" s="66" t="str">
        <v>금곡동</v>
      </c>
      <c r="C2471" s="66" t="str">
        <v>오피스텔 전월세</v>
      </c>
      <c r="D2471" s="66" t="str">
        <v>2025-10</v>
      </c>
      <c r="E2471" s="66" t="str">
        <v>비교 반영</v>
      </c>
      <c r="F2471" s="66" t="str">
        <v>그 외 비교 반영월</v>
      </c>
      <c r="G2471" s="68">
        <v>0</v>
      </c>
      <c r="H2471" s="79">
        <v>0</v>
      </c>
    </row>
    <row r="2472">
      <c r="A2472" s="68">
        <v>17</v>
      </c>
      <c r="B2472" s="66" t="str">
        <v>금곡동</v>
      </c>
      <c r="C2472" s="66" t="str">
        <v>오피스텔 전월세</v>
      </c>
      <c r="D2472" s="66" t="str">
        <v>2025-11</v>
      </c>
      <c r="E2472" s="66" t="str">
        <v>비교 반영</v>
      </c>
      <c r="F2472" s="66" t="str">
        <v>그 외 비교 반영월</v>
      </c>
      <c r="G2472" s="68">
        <v>1</v>
      </c>
      <c r="H2472" s="79">
        <v>0.0136986301369863</v>
      </c>
    </row>
    <row r="2473">
      <c r="A2473" s="68">
        <v>17</v>
      </c>
      <c r="B2473" s="66" t="str">
        <v>금곡동</v>
      </c>
      <c r="C2473" s="66" t="str">
        <v>오피스텔 전월세</v>
      </c>
      <c r="D2473" s="66" t="str">
        <v>2025-12</v>
      </c>
      <c r="E2473" s="66" t="str">
        <v>비교 반영</v>
      </c>
      <c r="F2473" s="66" t="str">
        <v>그 외 비교 반영월</v>
      </c>
      <c r="G2473" s="68">
        <v>0</v>
      </c>
      <c r="H2473" s="79">
        <v>0</v>
      </c>
    </row>
    <row r="2474">
      <c r="A2474" s="68">
        <v>17</v>
      </c>
      <c r="B2474" s="66" t="str">
        <v>금곡동</v>
      </c>
      <c r="C2474" s="66" t="str">
        <v>오피스텔 전월세</v>
      </c>
      <c r="D2474" s="66" t="str">
        <v>2026-01</v>
      </c>
      <c r="E2474" s="66" t="str">
        <v>비교 반영</v>
      </c>
      <c r="F2474" s="66" t="str">
        <v>직전 비교기간</v>
      </c>
      <c r="G2474" s="68">
        <v>1</v>
      </c>
      <c r="H2474" s="79">
        <v>0.01818181818181818</v>
      </c>
    </row>
    <row r="2475">
      <c r="A2475" s="68">
        <v>17</v>
      </c>
      <c r="B2475" s="66" t="str">
        <v>금곡동</v>
      </c>
      <c r="C2475" s="66" t="str">
        <v>오피스텔 전월세</v>
      </c>
      <c r="D2475" s="66" t="str">
        <v>2026-02</v>
      </c>
      <c r="E2475" s="66" t="str">
        <v>비교 반영</v>
      </c>
      <c r="F2475" s="66" t="str">
        <v>직전 비교기간</v>
      </c>
      <c r="G2475" s="68">
        <v>3</v>
      </c>
      <c r="H2475" s="79">
        <v>0.045454545454545456</v>
      </c>
    </row>
    <row r="2476">
      <c r="A2476" s="68">
        <v>17</v>
      </c>
      <c r="B2476" s="66" t="str">
        <v>금곡동</v>
      </c>
      <c r="C2476" s="66" t="str">
        <v>오피스텔 전월세</v>
      </c>
      <c r="D2476" s="66" t="str">
        <v>2026-03</v>
      </c>
      <c r="E2476" s="66" t="str">
        <v>비교 반영</v>
      </c>
      <c r="F2476" s="66" t="str">
        <v>직전 비교기간</v>
      </c>
      <c r="G2476" s="68">
        <v>3</v>
      </c>
      <c r="H2476" s="79">
        <v>0.041666666666666664</v>
      </c>
    </row>
    <row r="2477">
      <c r="A2477" s="68">
        <v>17</v>
      </c>
      <c r="B2477" s="66" t="str">
        <v>금곡동</v>
      </c>
      <c r="C2477" s="66" t="str">
        <v>오피스텔 전월세</v>
      </c>
      <c r="D2477" s="66" t="str">
        <v>2026-04</v>
      </c>
      <c r="E2477" s="66" t="str">
        <v>비교 반영</v>
      </c>
      <c r="F2477" s="66" t="str">
        <v>최근 비교기간</v>
      </c>
      <c r="G2477" s="68">
        <v>3</v>
      </c>
      <c r="H2477" s="79">
        <v>0.046153846153846156</v>
      </c>
    </row>
    <row r="2478">
      <c r="A2478" s="68">
        <v>17</v>
      </c>
      <c r="B2478" s="66" t="str">
        <v>금곡동</v>
      </c>
      <c r="C2478" s="66" t="str">
        <v>오피스텔 전월세</v>
      </c>
      <c r="D2478" s="66" t="str">
        <v>2026-05</v>
      </c>
      <c r="E2478" s="66" t="str">
        <v>비교 반영</v>
      </c>
      <c r="F2478" s="66" t="str">
        <v>최근 비교기간</v>
      </c>
      <c r="G2478" s="68">
        <v>0</v>
      </c>
      <c r="H2478" s="79">
        <v>0</v>
      </c>
    </row>
    <row r="2479">
      <c r="A2479" s="68">
        <v>17</v>
      </c>
      <c r="B2479" s="66" t="str">
        <v>금곡동</v>
      </c>
      <c r="C2479" s="66" t="str">
        <v>오피스텔 전월세</v>
      </c>
      <c r="D2479" s="66" t="str">
        <v>2026-06</v>
      </c>
      <c r="E2479" s="66" t="str">
        <v>비교 반영</v>
      </c>
      <c r="F2479" s="66" t="str">
        <v>최근 비교기간</v>
      </c>
      <c r="G2479" s="68">
        <v>0</v>
      </c>
      <c r="H2479" s="79">
        <v>0</v>
      </c>
    </row>
    <row r="2480">
      <c r="A2480" s="72">
        <v>17</v>
      </c>
      <c r="B2480" s="72" t="str">
        <v>금곡동</v>
      </c>
      <c r="C2480" s="72" t="str">
        <v>오피스텔 전월세</v>
      </c>
      <c r="D2480" s="72" t="str">
        <v>2026-07</v>
      </c>
      <c r="E2480" s="72" t="str">
        <v>집계 중</v>
      </c>
      <c r="F2480" s="72" t="str">
        <v>집계 중 월</v>
      </c>
      <c r="G2480" s="74">
        <v>1</v>
      </c>
      <c r="H2480" s="85">
        <v>0.013888888888888888</v>
      </c>
    </row>
    <row r="2481">
      <c r="A2481" s="68">
        <v>17</v>
      </c>
      <c r="B2481" s="66" t="str">
        <v>금곡동</v>
      </c>
      <c r="C2481" s="66" t="str">
        <v>다가구 매매</v>
      </c>
      <c r="D2481" s="66" t="str">
        <v>2025-08</v>
      </c>
      <c r="E2481" s="66" t="str">
        <v>비교 반영</v>
      </c>
      <c r="F2481" s="66" t="str">
        <v>그 외 비교 반영월</v>
      </c>
      <c r="G2481" s="68">
        <v>1</v>
      </c>
      <c r="H2481" s="79">
        <v>0.010526315789473684</v>
      </c>
    </row>
    <row r="2482">
      <c r="A2482" s="68">
        <v>17</v>
      </c>
      <c r="B2482" s="66" t="str">
        <v>금곡동</v>
      </c>
      <c r="C2482" s="66" t="str">
        <v>다가구 매매</v>
      </c>
      <c r="D2482" s="66" t="str">
        <v>2025-09</v>
      </c>
      <c r="E2482" s="66" t="str">
        <v>비교 반영</v>
      </c>
      <c r="F2482" s="66" t="str">
        <v>그 외 비교 반영월</v>
      </c>
      <c r="G2482" s="68">
        <v>0</v>
      </c>
      <c r="H2482" s="79">
        <v>0</v>
      </c>
    </row>
    <row r="2483">
      <c r="A2483" s="68">
        <v>17</v>
      </c>
      <c r="B2483" s="66" t="str">
        <v>금곡동</v>
      </c>
      <c r="C2483" s="66" t="str">
        <v>다가구 매매</v>
      </c>
      <c r="D2483" s="66" t="str">
        <v>2025-10</v>
      </c>
      <c r="E2483" s="66" t="str">
        <v>비교 반영</v>
      </c>
      <c r="F2483" s="66" t="str">
        <v>그 외 비교 반영월</v>
      </c>
      <c r="G2483" s="68">
        <v>1</v>
      </c>
      <c r="H2483" s="79">
        <v>0.012987012987012988</v>
      </c>
    </row>
    <row r="2484">
      <c r="A2484" s="68">
        <v>17</v>
      </c>
      <c r="B2484" s="66" t="str">
        <v>금곡동</v>
      </c>
      <c r="C2484" s="66" t="str">
        <v>다가구 매매</v>
      </c>
      <c r="D2484" s="66" t="str">
        <v>2025-11</v>
      </c>
      <c r="E2484" s="66" t="str">
        <v>비교 반영</v>
      </c>
      <c r="F2484" s="66" t="str">
        <v>그 외 비교 반영월</v>
      </c>
      <c r="G2484" s="68">
        <v>0</v>
      </c>
      <c r="H2484" s="79">
        <v>0</v>
      </c>
    </row>
    <row r="2485">
      <c r="A2485" s="68">
        <v>17</v>
      </c>
      <c r="B2485" s="66" t="str">
        <v>금곡동</v>
      </c>
      <c r="C2485" s="66" t="str">
        <v>다가구 매매</v>
      </c>
      <c r="D2485" s="66" t="str">
        <v>2025-12</v>
      </c>
      <c r="E2485" s="66" t="str">
        <v>비교 반영</v>
      </c>
      <c r="F2485" s="66" t="str">
        <v>그 외 비교 반영월</v>
      </c>
      <c r="G2485" s="68">
        <v>1</v>
      </c>
      <c r="H2485" s="79">
        <v>0.008695652173913044</v>
      </c>
    </row>
    <row r="2486">
      <c r="A2486" s="68">
        <v>17</v>
      </c>
      <c r="B2486" s="66" t="str">
        <v>금곡동</v>
      </c>
      <c r="C2486" s="66" t="str">
        <v>다가구 매매</v>
      </c>
      <c r="D2486" s="66" t="str">
        <v>2026-01</v>
      </c>
      <c r="E2486" s="66" t="str">
        <v>비교 반영</v>
      </c>
      <c r="F2486" s="66" t="str">
        <v>직전 비교기간</v>
      </c>
      <c r="G2486" s="68">
        <v>0</v>
      </c>
      <c r="H2486" s="79">
        <v>0</v>
      </c>
    </row>
    <row r="2487">
      <c r="A2487" s="68">
        <v>17</v>
      </c>
      <c r="B2487" s="66" t="str">
        <v>금곡동</v>
      </c>
      <c r="C2487" s="66" t="str">
        <v>다가구 매매</v>
      </c>
      <c r="D2487" s="66" t="str">
        <v>2026-02</v>
      </c>
      <c r="E2487" s="66" t="str">
        <v>비교 반영</v>
      </c>
      <c r="F2487" s="66" t="str">
        <v>직전 비교기간</v>
      </c>
      <c r="G2487" s="68">
        <v>0</v>
      </c>
      <c r="H2487" s="79">
        <v>0</v>
      </c>
    </row>
    <row r="2488">
      <c r="A2488" s="68">
        <v>17</v>
      </c>
      <c r="B2488" s="66" t="str">
        <v>금곡동</v>
      </c>
      <c r="C2488" s="66" t="str">
        <v>다가구 매매</v>
      </c>
      <c r="D2488" s="66" t="str">
        <v>2026-03</v>
      </c>
      <c r="E2488" s="66" t="str">
        <v>비교 반영</v>
      </c>
      <c r="F2488" s="66" t="str">
        <v>직전 비교기간</v>
      </c>
      <c r="G2488" s="68">
        <v>1</v>
      </c>
      <c r="H2488" s="79">
        <v>0.013888888888888888</v>
      </c>
    </row>
    <row r="2489">
      <c r="A2489" s="68">
        <v>17</v>
      </c>
      <c r="B2489" s="66" t="str">
        <v>금곡동</v>
      </c>
      <c r="C2489" s="66" t="str">
        <v>다가구 매매</v>
      </c>
      <c r="D2489" s="66" t="str">
        <v>2026-04</v>
      </c>
      <c r="E2489" s="66" t="str">
        <v>비교 반영</v>
      </c>
      <c r="F2489" s="66" t="str">
        <v>최근 비교기간</v>
      </c>
      <c r="G2489" s="68">
        <v>0</v>
      </c>
      <c r="H2489" s="79">
        <v>0</v>
      </c>
    </row>
    <row r="2490">
      <c r="A2490" s="68">
        <v>17</v>
      </c>
      <c r="B2490" s="66" t="str">
        <v>금곡동</v>
      </c>
      <c r="C2490" s="66" t="str">
        <v>다가구 매매</v>
      </c>
      <c r="D2490" s="66" t="str">
        <v>2026-05</v>
      </c>
      <c r="E2490" s="66" t="str">
        <v>비교 반영</v>
      </c>
      <c r="F2490" s="66" t="str">
        <v>최근 비교기간</v>
      </c>
      <c r="G2490" s="68">
        <v>0</v>
      </c>
      <c r="H2490" s="79">
        <v>0</v>
      </c>
    </row>
    <row r="2491">
      <c r="A2491" s="68">
        <v>17</v>
      </c>
      <c r="B2491" s="66" t="str">
        <v>금곡동</v>
      </c>
      <c r="C2491" s="66" t="str">
        <v>다가구 매매</v>
      </c>
      <c r="D2491" s="66" t="str">
        <v>2026-06</v>
      </c>
      <c r="E2491" s="66" t="str">
        <v>비교 반영</v>
      </c>
      <c r="F2491" s="66" t="str">
        <v>최근 비교기간</v>
      </c>
      <c r="G2491" s="68">
        <v>0</v>
      </c>
      <c r="H2491" s="79">
        <v>0</v>
      </c>
    </row>
    <row r="2492">
      <c r="A2492" s="72">
        <v>17</v>
      </c>
      <c r="B2492" s="72" t="str">
        <v>금곡동</v>
      </c>
      <c r="C2492" s="72" t="str">
        <v>다가구 매매</v>
      </c>
      <c r="D2492" s="72" t="str">
        <v>2026-07</v>
      </c>
      <c r="E2492" s="72" t="str">
        <v>집계 중</v>
      </c>
      <c r="F2492" s="72" t="str">
        <v>집계 중 월</v>
      </c>
      <c r="G2492" s="74">
        <v>1</v>
      </c>
      <c r="H2492" s="85">
        <v>0.013888888888888888</v>
      </c>
    </row>
    <row r="2493">
      <c r="A2493" s="68">
        <v>17</v>
      </c>
      <c r="B2493" s="66" t="str">
        <v>금곡동</v>
      </c>
      <c r="C2493" s="66" t="str">
        <v>분양권</v>
      </c>
      <c r="D2493" s="66" t="str">
        <v>2025-08</v>
      </c>
      <c r="E2493" s="66" t="str">
        <v>비교 반영</v>
      </c>
      <c r="F2493" s="66" t="str">
        <v>그 외 비교 반영월</v>
      </c>
      <c r="G2493" s="68">
        <v>0</v>
      </c>
      <c r="H2493" s="79">
        <v>0</v>
      </c>
    </row>
    <row r="2494">
      <c r="A2494" s="68">
        <v>17</v>
      </c>
      <c r="B2494" s="66" t="str">
        <v>금곡동</v>
      </c>
      <c r="C2494" s="66" t="str">
        <v>분양권</v>
      </c>
      <c r="D2494" s="66" t="str">
        <v>2025-09</v>
      </c>
      <c r="E2494" s="66" t="str">
        <v>비교 반영</v>
      </c>
      <c r="F2494" s="66" t="str">
        <v>그 외 비교 반영월</v>
      </c>
      <c r="G2494" s="68">
        <v>0</v>
      </c>
      <c r="H2494" s="79">
        <v>0</v>
      </c>
    </row>
    <row r="2495">
      <c r="A2495" s="68">
        <v>17</v>
      </c>
      <c r="B2495" s="66" t="str">
        <v>금곡동</v>
      </c>
      <c r="C2495" s="66" t="str">
        <v>분양권</v>
      </c>
      <c r="D2495" s="66" t="str">
        <v>2025-10</v>
      </c>
      <c r="E2495" s="66" t="str">
        <v>비교 반영</v>
      </c>
      <c r="F2495" s="66" t="str">
        <v>그 외 비교 반영월</v>
      </c>
      <c r="G2495" s="68">
        <v>1</v>
      </c>
      <c r="H2495" s="79">
        <v>0.012987012987012988</v>
      </c>
    </row>
    <row r="2496">
      <c r="A2496" s="68">
        <v>17</v>
      </c>
      <c r="B2496" s="66" t="str">
        <v>금곡동</v>
      </c>
      <c r="C2496" s="66" t="str">
        <v>분양권</v>
      </c>
      <c r="D2496" s="66" t="str">
        <v>2025-11</v>
      </c>
      <c r="E2496" s="66" t="str">
        <v>비교 반영</v>
      </c>
      <c r="F2496" s="66" t="str">
        <v>그 외 비교 반영월</v>
      </c>
      <c r="G2496" s="68">
        <v>0</v>
      </c>
      <c r="H2496" s="79">
        <v>0</v>
      </c>
    </row>
    <row r="2497">
      <c r="A2497" s="68">
        <v>17</v>
      </c>
      <c r="B2497" s="66" t="str">
        <v>금곡동</v>
      </c>
      <c r="C2497" s="66" t="str">
        <v>분양권</v>
      </c>
      <c r="D2497" s="66" t="str">
        <v>2025-12</v>
      </c>
      <c r="E2497" s="66" t="str">
        <v>비교 반영</v>
      </c>
      <c r="F2497" s="66" t="str">
        <v>그 외 비교 반영월</v>
      </c>
      <c r="G2497" s="68">
        <v>0</v>
      </c>
      <c r="H2497" s="79">
        <v>0</v>
      </c>
    </row>
    <row r="2498">
      <c r="A2498" s="68">
        <v>17</v>
      </c>
      <c r="B2498" s="66" t="str">
        <v>금곡동</v>
      </c>
      <c r="C2498" s="66" t="str">
        <v>분양권</v>
      </c>
      <c r="D2498" s="66" t="str">
        <v>2026-01</v>
      </c>
      <c r="E2498" s="66" t="str">
        <v>비교 반영</v>
      </c>
      <c r="F2498" s="66" t="str">
        <v>직전 비교기간</v>
      </c>
      <c r="G2498" s="68">
        <v>0</v>
      </c>
      <c r="H2498" s="79">
        <v>0</v>
      </c>
    </row>
    <row r="2499">
      <c r="A2499" s="68">
        <v>17</v>
      </c>
      <c r="B2499" s="66" t="str">
        <v>금곡동</v>
      </c>
      <c r="C2499" s="66" t="str">
        <v>분양권</v>
      </c>
      <c r="D2499" s="66" t="str">
        <v>2026-02</v>
      </c>
      <c r="E2499" s="66" t="str">
        <v>비교 반영</v>
      </c>
      <c r="F2499" s="66" t="str">
        <v>직전 비교기간</v>
      </c>
      <c r="G2499" s="68">
        <v>0</v>
      </c>
      <c r="H2499" s="79">
        <v>0</v>
      </c>
    </row>
    <row r="2500">
      <c r="A2500" s="68">
        <v>17</v>
      </c>
      <c r="B2500" s="66" t="str">
        <v>금곡동</v>
      </c>
      <c r="C2500" s="66" t="str">
        <v>분양권</v>
      </c>
      <c r="D2500" s="66" t="str">
        <v>2026-03</v>
      </c>
      <c r="E2500" s="66" t="str">
        <v>비교 반영</v>
      </c>
      <c r="F2500" s="66" t="str">
        <v>직전 비교기간</v>
      </c>
      <c r="G2500" s="68">
        <v>0</v>
      </c>
      <c r="H2500" s="79">
        <v>0</v>
      </c>
    </row>
    <row r="2501">
      <c r="A2501" s="68">
        <v>17</v>
      </c>
      <c r="B2501" s="66" t="str">
        <v>금곡동</v>
      </c>
      <c r="C2501" s="66" t="str">
        <v>분양권</v>
      </c>
      <c r="D2501" s="66" t="str">
        <v>2026-04</v>
      </c>
      <c r="E2501" s="66" t="str">
        <v>비교 반영</v>
      </c>
      <c r="F2501" s="66" t="str">
        <v>최근 비교기간</v>
      </c>
      <c r="G2501" s="68">
        <v>0</v>
      </c>
      <c r="H2501" s="79">
        <v>0</v>
      </c>
    </row>
    <row r="2502">
      <c r="A2502" s="68">
        <v>17</v>
      </c>
      <c r="B2502" s="66" t="str">
        <v>금곡동</v>
      </c>
      <c r="C2502" s="66" t="str">
        <v>분양권</v>
      </c>
      <c r="D2502" s="66" t="str">
        <v>2026-05</v>
      </c>
      <c r="E2502" s="66" t="str">
        <v>비교 반영</v>
      </c>
      <c r="F2502" s="66" t="str">
        <v>최근 비교기간</v>
      </c>
      <c r="G2502" s="68">
        <v>0</v>
      </c>
      <c r="H2502" s="79">
        <v>0</v>
      </c>
    </row>
    <row r="2503">
      <c r="A2503" s="68">
        <v>17</v>
      </c>
      <c r="B2503" s="66" t="str">
        <v>금곡동</v>
      </c>
      <c r="C2503" s="66" t="str">
        <v>분양권</v>
      </c>
      <c r="D2503" s="66" t="str">
        <v>2026-06</v>
      </c>
      <c r="E2503" s="66" t="str">
        <v>비교 반영</v>
      </c>
      <c r="F2503" s="66" t="str">
        <v>최근 비교기간</v>
      </c>
      <c r="G2503" s="68">
        <v>0</v>
      </c>
      <c r="H2503" s="79">
        <v>0</v>
      </c>
    </row>
    <row r="2504">
      <c r="A2504" s="72">
        <v>17</v>
      </c>
      <c r="B2504" s="72" t="str">
        <v>금곡동</v>
      </c>
      <c r="C2504" s="72" t="str">
        <v>분양권</v>
      </c>
      <c r="D2504" s="72" t="str">
        <v>2026-07</v>
      </c>
      <c r="E2504" s="72" t="str">
        <v>집계 중</v>
      </c>
      <c r="F2504" s="72" t="str">
        <v>집계 중 월</v>
      </c>
      <c r="G2504" s="74">
        <v>0</v>
      </c>
      <c r="H2504" s="85">
        <v>0</v>
      </c>
    </row>
    <row r="2505">
      <c r="A2505" s="68">
        <v>18</v>
      </c>
      <c r="B2505" s="66" t="str">
        <v>별내면 청학리</v>
      </c>
      <c r="C2505" s="66" t="str">
        <v>아파트 전월세</v>
      </c>
      <c r="D2505" s="66" t="str">
        <v>2025-08</v>
      </c>
      <c r="E2505" s="66" t="str">
        <v>비교 반영</v>
      </c>
      <c r="F2505" s="66" t="str">
        <v>그 외 비교 반영월</v>
      </c>
      <c r="G2505" s="68">
        <v>24</v>
      </c>
      <c r="H2505" s="79">
        <v>0.43636363636363634</v>
      </c>
    </row>
    <row r="2506">
      <c r="A2506" s="68">
        <v>18</v>
      </c>
      <c r="B2506" s="66" t="str">
        <v>별내면 청학리</v>
      </c>
      <c r="C2506" s="66" t="str">
        <v>아파트 전월세</v>
      </c>
      <c r="D2506" s="66" t="str">
        <v>2025-09</v>
      </c>
      <c r="E2506" s="66" t="str">
        <v>비교 반영</v>
      </c>
      <c r="F2506" s="66" t="str">
        <v>그 외 비교 반영월</v>
      </c>
      <c r="G2506" s="68">
        <v>20</v>
      </c>
      <c r="H2506" s="79">
        <v>0.3448275862068966</v>
      </c>
    </row>
    <row r="2507">
      <c r="A2507" s="68">
        <v>18</v>
      </c>
      <c r="B2507" s="66" t="str">
        <v>별내면 청학리</v>
      </c>
      <c r="C2507" s="66" t="str">
        <v>아파트 전월세</v>
      </c>
      <c r="D2507" s="66" t="str">
        <v>2025-10</v>
      </c>
      <c r="E2507" s="66" t="str">
        <v>비교 반영</v>
      </c>
      <c r="F2507" s="66" t="str">
        <v>그 외 비교 반영월</v>
      </c>
      <c r="G2507" s="68">
        <v>18</v>
      </c>
      <c r="H2507" s="79">
        <v>0.42857142857142855</v>
      </c>
    </row>
    <row r="2508">
      <c r="A2508" s="68">
        <v>18</v>
      </c>
      <c r="B2508" s="66" t="str">
        <v>별내면 청학리</v>
      </c>
      <c r="C2508" s="66" t="str">
        <v>아파트 전월세</v>
      </c>
      <c r="D2508" s="66" t="str">
        <v>2025-11</v>
      </c>
      <c r="E2508" s="66" t="str">
        <v>비교 반영</v>
      </c>
      <c r="F2508" s="66" t="str">
        <v>그 외 비교 반영월</v>
      </c>
      <c r="G2508" s="68">
        <v>18</v>
      </c>
      <c r="H2508" s="79">
        <v>0.32727272727272727</v>
      </c>
    </row>
    <row r="2509">
      <c r="A2509" s="68">
        <v>18</v>
      </c>
      <c r="B2509" s="66" t="str">
        <v>별내면 청학리</v>
      </c>
      <c r="C2509" s="66" t="str">
        <v>아파트 전월세</v>
      </c>
      <c r="D2509" s="66" t="str">
        <v>2025-12</v>
      </c>
      <c r="E2509" s="66" t="str">
        <v>비교 반영</v>
      </c>
      <c r="F2509" s="66" t="str">
        <v>그 외 비교 반영월</v>
      </c>
      <c r="G2509" s="68">
        <v>27</v>
      </c>
      <c r="H2509" s="79">
        <v>0.5192307692307693</v>
      </c>
    </row>
    <row r="2510">
      <c r="A2510" s="68">
        <v>18</v>
      </c>
      <c r="B2510" s="66" t="str">
        <v>별내면 청학리</v>
      </c>
      <c r="C2510" s="66" t="str">
        <v>아파트 전월세</v>
      </c>
      <c r="D2510" s="66" t="str">
        <v>2026-01</v>
      </c>
      <c r="E2510" s="66" t="str">
        <v>비교 반영</v>
      </c>
      <c r="F2510" s="66" t="str">
        <v>직전 비교기간</v>
      </c>
      <c r="G2510" s="68">
        <v>22</v>
      </c>
      <c r="H2510" s="79">
        <v>0.36666666666666664</v>
      </c>
    </row>
    <row r="2511">
      <c r="A2511" s="68">
        <v>18</v>
      </c>
      <c r="B2511" s="66" t="str">
        <v>별내면 청학리</v>
      </c>
      <c r="C2511" s="66" t="str">
        <v>아파트 전월세</v>
      </c>
      <c r="D2511" s="66" t="str">
        <v>2026-02</v>
      </c>
      <c r="E2511" s="66" t="str">
        <v>비교 반영</v>
      </c>
      <c r="F2511" s="66" t="str">
        <v>직전 비교기간</v>
      </c>
      <c r="G2511" s="68">
        <v>19</v>
      </c>
      <c r="H2511" s="79">
        <v>0.36538461538461536</v>
      </c>
    </row>
    <row r="2512">
      <c r="A2512" s="68">
        <v>18</v>
      </c>
      <c r="B2512" s="66" t="str">
        <v>별내면 청학리</v>
      </c>
      <c r="C2512" s="66" t="str">
        <v>아파트 전월세</v>
      </c>
      <c r="D2512" s="66" t="str">
        <v>2026-03</v>
      </c>
      <c r="E2512" s="66" t="str">
        <v>비교 반영</v>
      </c>
      <c r="F2512" s="66" t="str">
        <v>직전 비교기간</v>
      </c>
      <c r="G2512" s="68">
        <v>18</v>
      </c>
      <c r="H2512" s="79">
        <v>0.23076923076923078</v>
      </c>
    </row>
    <row r="2513">
      <c r="A2513" s="68">
        <v>18</v>
      </c>
      <c r="B2513" s="66" t="str">
        <v>별내면 청학리</v>
      </c>
      <c r="C2513" s="66" t="str">
        <v>아파트 전월세</v>
      </c>
      <c r="D2513" s="66" t="str">
        <v>2026-04</v>
      </c>
      <c r="E2513" s="66" t="str">
        <v>비교 반영</v>
      </c>
      <c r="F2513" s="66" t="str">
        <v>최근 비교기간</v>
      </c>
      <c r="G2513" s="68">
        <v>21</v>
      </c>
      <c r="H2513" s="79">
        <v>0.40384615384615385</v>
      </c>
    </row>
    <row r="2514">
      <c r="A2514" s="68">
        <v>18</v>
      </c>
      <c r="B2514" s="66" t="str">
        <v>별내면 청학리</v>
      </c>
      <c r="C2514" s="66" t="str">
        <v>아파트 전월세</v>
      </c>
      <c r="D2514" s="66" t="str">
        <v>2026-05</v>
      </c>
      <c r="E2514" s="66" t="str">
        <v>비교 반영</v>
      </c>
      <c r="F2514" s="66" t="str">
        <v>최근 비교기간</v>
      </c>
      <c r="G2514" s="68">
        <v>20</v>
      </c>
      <c r="H2514" s="79">
        <v>0.29411764705882354</v>
      </c>
    </row>
    <row r="2515">
      <c r="A2515" s="68">
        <v>18</v>
      </c>
      <c r="B2515" s="66" t="str">
        <v>별내면 청학리</v>
      </c>
      <c r="C2515" s="66" t="str">
        <v>아파트 전월세</v>
      </c>
      <c r="D2515" s="66" t="str">
        <v>2026-06</v>
      </c>
      <c r="E2515" s="66" t="str">
        <v>비교 반영</v>
      </c>
      <c r="F2515" s="66" t="str">
        <v>최근 비교기간</v>
      </c>
      <c r="G2515" s="68">
        <v>22</v>
      </c>
      <c r="H2515" s="79">
        <v>0.3793103448275862</v>
      </c>
    </row>
    <row r="2516">
      <c r="A2516" s="72">
        <v>18</v>
      </c>
      <c r="B2516" s="72" t="str">
        <v>별내면 청학리</v>
      </c>
      <c r="C2516" s="72" t="str">
        <v>아파트 전월세</v>
      </c>
      <c r="D2516" s="72" t="str">
        <v>2026-07</v>
      </c>
      <c r="E2516" s="72" t="str">
        <v>집계 중</v>
      </c>
      <c r="F2516" s="72" t="str">
        <v>집계 중 월</v>
      </c>
      <c r="G2516" s="74">
        <v>12</v>
      </c>
      <c r="H2516" s="85">
        <v>0.21818181818181817</v>
      </c>
    </row>
    <row r="2517">
      <c r="A2517" s="68">
        <v>18</v>
      </c>
      <c r="B2517" s="66" t="str">
        <v>별내면 청학리</v>
      </c>
      <c r="C2517" s="66" t="str">
        <v>아파트 매매</v>
      </c>
      <c r="D2517" s="66" t="str">
        <v>2025-08</v>
      </c>
      <c r="E2517" s="66" t="str">
        <v>비교 반영</v>
      </c>
      <c r="F2517" s="66" t="str">
        <v>그 외 비교 반영월</v>
      </c>
      <c r="G2517" s="68">
        <v>12</v>
      </c>
      <c r="H2517" s="79">
        <v>0.21818181818181817</v>
      </c>
    </row>
    <row r="2518">
      <c r="A2518" s="68">
        <v>18</v>
      </c>
      <c r="B2518" s="66" t="str">
        <v>별내면 청학리</v>
      </c>
      <c r="C2518" s="66" t="str">
        <v>아파트 매매</v>
      </c>
      <c r="D2518" s="66" t="str">
        <v>2025-09</v>
      </c>
      <c r="E2518" s="66" t="str">
        <v>비교 반영</v>
      </c>
      <c r="F2518" s="66" t="str">
        <v>그 외 비교 반영월</v>
      </c>
      <c r="G2518" s="68">
        <v>20</v>
      </c>
      <c r="H2518" s="79">
        <v>0.3448275862068966</v>
      </c>
    </row>
    <row r="2519">
      <c r="A2519" s="68">
        <v>18</v>
      </c>
      <c r="B2519" s="66" t="str">
        <v>별내면 청학리</v>
      </c>
      <c r="C2519" s="66" t="str">
        <v>아파트 매매</v>
      </c>
      <c r="D2519" s="66" t="str">
        <v>2025-10</v>
      </c>
      <c r="E2519" s="66" t="str">
        <v>비교 반영</v>
      </c>
      <c r="F2519" s="66" t="str">
        <v>그 외 비교 반영월</v>
      </c>
      <c r="G2519" s="68">
        <v>11</v>
      </c>
      <c r="H2519" s="79">
        <v>0.2619047619047619</v>
      </c>
    </row>
    <row r="2520">
      <c r="A2520" s="68">
        <v>18</v>
      </c>
      <c r="B2520" s="66" t="str">
        <v>별내면 청학리</v>
      </c>
      <c r="C2520" s="66" t="str">
        <v>아파트 매매</v>
      </c>
      <c r="D2520" s="66" t="str">
        <v>2025-11</v>
      </c>
      <c r="E2520" s="66" t="str">
        <v>비교 반영</v>
      </c>
      <c r="F2520" s="66" t="str">
        <v>그 외 비교 반영월</v>
      </c>
      <c r="G2520" s="68">
        <v>18</v>
      </c>
      <c r="H2520" s="79">
        <v>0.32727272727272727</v>
      </c>
    </row>
    <row r="2521">
      <c r="A2521" s="68">
        <v>18</v>
      </c>
      <c r="B2521" s="66" t="str">
        <v>별내면 청학리</v>
      </c>
      <c r="C2521" s="66" t="str">
        <v>아파트 매매</v>
      </c>
      <c r="D2521" s="66" t="str">
        <v>2025-12</v>
      </c>
      <c r="E2521" s="66" t="str">
        <v>비교 반영</v>
      </c>
      <c r="F2521" s="66" t="str">
        <v>그 외 비교 반영월</v>
      </c>
      <c r="G2521" s="68">
        <v>11</v>
      </c>
      <c r="H2521" s="79">
        <v>0.21153846153846154</v>
      </c>
    </row>
    <row r="2522">
      <c r="A2522" s="68">
        <v>18</v>
      </c>
      <c r="B2522" s="66" t="str">
        <v>별내면 청학리</v>
      </c>
      <c r="C2522" s="66" t="str">
        <v>아파트 매매</v>
      </c>
      <c r="D2522" s="66" t="str">
        <v>2026-01</v>
      </c>
      <c r="E2522" s="66" t="str">
        <v>비교 반영</v>
      </c>
      <c r="F2522" s="66" t="str">
        <v>직전 비교기간</v>
      </c>
      <c r="G2522" s="68">
        <v>17</v>
      </c>
      <c r="H2522" s="79">
        <v>0.2833333333333333</v>
      </c>
    </row>
    <row r="2523">
      <c r="A2523" s="68">
        <v>18</v>
      </c>
      <c r="B2523" s="66" t="str">
        <v>별내면 청학리</v>
      </c>
      <c r="C2523" s="66" t="str">
        <v>아파트 매매</v>
      </c>
      <c r="D2523" s="66" t="str">
        <v>2026-02</v>
      </c>
      <c r="E2523" s="66" t="str">
        <v>비교 반영</v>
      </c>
      <c r="F2523" s="66" t="str">
        <v>직전 비교기간</v>
      </c>
      <c r="G2523" s="68">
        <v>17</v>
      </c>
      <c r="H2523" s="79">
        <v>0.3269230769230769</v>
      </c>
    </row>
    <row r="2524">
      <c r="A2524" s="68">
        <v>18</v>
      </c>
      <c r="B2524" s="66" t="str">
        <v>별내면 청학리</v>
      </c>
      <c r="C2524" s="66" t="str">
        <v>아파트 매매</v>
      </c>
      <c r="D2524" s="66" t="str">
        <v>2026-03</v>
      </c>
      <c r="E2524" s="66" t="str">
        <v>비교 반영</v>
      </c>
      <c r="F2524" s="66" t="str">
        <v>직전 비교기간</v>
      </c>
      <c r="G2524" s="68">
        <v>24</v>
      </c>
      <c r="H2524" s="79">
        <v>0.3076923076923077</v>
      </c>
    </row>
    <row r="2525">
      <c r="A2525" s="68">
        <v>18</v>
      </c>
      <c r="B2525" s="66" t="str">
        <v>별내면 청학리</v>
      </c>
      <c r="C2525" s="66" t="str">
        <v>아파트 매매</v>
      </c>
      <c r="D2525" s="66" t="str">
        <v>2026-04</v>
      </c>
      <c r="E2525" s="66" t="str">
        <v>비교 반영</v>
      </c>
      <c r="F2525" s="66" t="str">
        <v>최근 비교기간</v>
      </c>
      <c r="G2525" s="68">
        <v>12</v>
      </c>
      <c r="H2525" s="79">
        <v>0.23076923076923078</v>
      </c>
    </row>
    <row r="2526">
      <c r="A2526" s="68">
        <v>18</v>
      </c>
      <c r="B2526" s="66" t="str">
        <v>별내면 청학리</v>
      </c>
      <c r="C2526" s="66" t="str">
        <v>아파트 매매</v>
      </c>
      <c r="D2526" s="66" t="str">
        <v>2026-05</v>
      </c>
      <c r="E2526" s="66" t="str">
        <v>비교 반영</v>
      </c>
      <c r="F2526" s="66" t="str">
        <v>최근 비교기간</v>
      </c>
      <c r="G2526" s="68">
        <v>17</v>
      </c>
      <c r="H2526" s="79">
        <v>0.25</v>
      </c>
    </row>
    <row r="2527">
      <c r="A2527" s="68">
        <v>18</v>
      </c>
      <c r="B2527" s="66" t="str">
        <v>별내면 청학리</v>
      </c>
      <c r="C2527" s="66" t="str">
        <v>아파트 매매</v>
      </c>
      <c r="D2527" s="66" t="str">
        <v>2026-06</v>
      </c>
      <c r="E2527" s="66" t="str">
        <v>비교 반영</v>
      </c>
      <c r="F2527" s="66" t="str">
        <v>최근 비교기간</v>
      </c>
      <c r="G2527" s="68">
        <v>19</v>
      </c>
      <c r="H2527" s="79">
        <v>0.3275862068965517</v>
      </c>
    </row>
    <row r="2528">
      <c r="A2528" s="72">
        <v>18</v>
      </c>
      <c r="B2528" s="72" t="str">
        <v>별내면 청학리</v>
      </c>
      <c r="C2528" s="72" t="str">
        <v>아파트 매매</v>
      </c>
      <c r="D2528" s="72" t="str">
        <v>2026-07</v>
      </c>
      <c r="E2528" s="72" t="str">
        <v>집계 중</v>
      </c>
      <c r="F2528" s="72" t="str">
        <v>집계 중 월</v>
      </c>
      <c r="G2528" s="74">
        <v>30</v>
      </c>
      <c r="H2528" s="85">
        <v>0.5454545454545454</v>
      </c>
    </row>
    <row r="2529">
      <c r="A2529" s="68">
        <v>18</v>
      </c>
      <c r="B2529" s="66" t="str">
        <v>별내면 청학리</v>
      </c>
      <c r="C2529" s="66" t="str">
        <v>다가구 전월세</v>
      </c>
      <c r="D2529" s="66" t="str">
        <v>2025-08</v>
      </c>
      <c r="E2529" s="66" t="str">
        <v>비교 반영</v>
      </c>
      <c r="F2529" s="66" t="str">
        <v>그 외 비교 반영월</v>
      </c>
      <c r="G2529" s="68">
        <v>13</v>
      </c>
      <c r="H2529" s="79">
        <v>0.23636363636363636</v>
      </c>
    </row>
    <row r="2530">
      <c r="A2530" s="68">
        <v>18</v>
      </c>
      <c r="B2530" s="66" t="str">
        <v>별내면 청학리</v>
      </c>
      <c r="C2530" s="66" t="str">
        <v>다가구 전월세</v>
      </c>
      <c r="D2530" s="66" t="str">
        <v>2025-09</v>
      </c>
      <c r="E2530" s="66" t="str">
        <v>비교 반영</v>
      </c>
      <c r="F2530" s="66" t="str">
        <v>그 외 비교 반영월</v>
      </c>
      <c r="G2530" s="68">
        <v>8</v>
      </c>
      <c r="H2530" s="79">
        <v>0.13793103448275862</v>
      </c>
    </row>
    <row r="2531">
      <c r="A2531" s="68">
        <v>18</v>
      </c>
      <c r="B2531" s="66" t="str">
        <v>별내면 청학리</v>
      </c>
      <c r="C2531" s="66" t="str">
        <v>다가구 전월세</v>
      </c>
      <c r="D2531" s="66" t="str">
        <v>2025-10</v>
      </c>
      <c r="E2531" s="66" t="str">
        <v>비교 반영</v>
      </c>
      <c r="F2531" s="66" t="str">
        <v>그 외 비교 반영월</v>
      </c>
      <c r="G2531" s="68">
        <v>6</v>
      </c>
      <c r="H2531" s="79">
        <v>0.14285714285714285</v>
      </c>
    </row>
    <row r="2532">
      <c r="A2532" s="68">
        <v>18</v>
      </c>
      <c r="B2532" s="66" t="str">
        <v>별내면 청학리</v>
      </c>
      <c r="C2532" s="66" t="str">
        <v>다가구 전월세</v>
      </c>
      <c r="D2532" s="66" t="str">
        <v>2025-11</v>
      </c>
      <c r="E2532" s="66" t="str">
        <v>비교 반영</v>
      </c>
      <c r="F2532" s="66" t="str">
        <v>그 외 비교 반영월</v>
      </c>
      <c r="G2532" s="68">
        <v>6</v>
      </c>
      <c r="H2532" s="79">
        <v>0.10909090909090909</v>
      </c>
    </row>
    <row r="2533">
      <c r="A2533" s="68">
        <v>18</v>
      </c>
      <c r="B2533" s="66" t="str">
        <v>별내면 청학리</v>
      </c>
      <c r="C2533" s="66" t="str">
        <v>다가구 전월세</v>
      </c>
      <c r="D2533" s="66" t="str">
        <v>2025-12</v>
      </c>
      <c r="E2533" s="66" t="str">
        <v>비교 반영</v>
      </c>
      <c r="F2533" s="66" t="str">
        <v>그 외 비교 반영월</v>
      </c>
      <c r="G2533" s="68">
        <v>11</v>
      </c>
      <c r="H2533" s="79">
        <v>0.21153846153846154</v>
      </c>
    </row>
    <row r="2534">
      <c r="A2534" s="68">
        <v>18</v>
      </c>
      <c r="B2534" s="66" t="str">
        <v>별내면 청학리</v>
      </c>
      <c r="C2534" s="66" t="str">
        <v>다가구 전월세</v>
      </c>
      <c r="D2534" s="66" t="str">
        <v>2026-01</v>
      </c>
      <c r="E2534" s="66" t="str">
        <v>비교 반영</v>
      </c>
      <c r="F2534" s="66" t="str">
        <v>직전 비교기간</v>
      </c>
      <c r="G2534" s="68">
        <v>10</v>
      </c>
      <c r="H2534" s="79">
        <v>0.16666666666666666</v>
      </c>
    </row>
    <row r="2535">
      <c r="A2535" s="68">
        <v>18</v>
      </c>
      <c r="B2535" s="66" t="str">
        <v>별내면 청학리</v>
      </c>
      <c r="C2535" s="66" t="str">
        <v>다가구 전월세</v>
      </c>
      <c r="D2535" s="66" t="str">
        <v>2026-02</v>
      </c>
      <c r="E2535" s="66" t="str">
        <v>비교 반영</v>
      </c>
      <c r="F2535" s="66" t="str">
        <v>직전 비교기간</v>
      </c>
      <c r="G2535" s="68">
        <v>5</v>
      </c>
      <c r="H2535" s="79">
        <v>0.09615384615384616</v>
      </c>
    </row>
    <row r="2536">
      <c r="A2536" s="68">
        <v>18</v>
      </c>
      <c r="B2536" s="66" t="str">
        <v>별내면 청학리</v>
      </c>
      <c r="C2536" s="66" t="str">
        <v>다가구 전월세</v>
      </c>
      <c r="D2536" s="66" t="str">
        <v>2026-03</v>
      </c>
      <c r="E2536" s="66" t="str">
        <v>비교 반영</v>
      </c>
      <c r="F2536" s="66" t="str">
        <v>직전 비교기간</v>
      </c>
      <c r="G2536" s="68">
        <v>23</v>
      </c>
      <c r="H2536" s="79">
        <v>0.2948717948717949</v>
      </c>
    </row>
    <row r="2537">
      <c r="A2537" s="68">
        <v>18</v>
      </c>
      <c r="B2537" s="66" t="str">
        <v>별내면 청학리</v>
      </c>
      <c r="C2537" s="66" t="str">
        <v>다가구 전월세</v>
      </c>
      <c r="D2537" s="66" t="str">
        <v>2026-04</v>
      </c>
      <c r="E2537" s="66" t="str">
        <v>비교 반영</v>
      </c>
      <c r="F2537" s="66" t="str">
        <v>최근 비교기간</v>
      </c>
      <c r="G2537" s="68">
        <v>6</v>
      </c>
      <c r="H2537" s="79">
        <v>0.11538461538461539</v>
      </c>
    </row>
    <row r="2538">
      <c r="A2538" s="68">
        <v>18</v>
      </c>
      <c r="B2538" s="66" t="str">
        <v>별내면 청학리</v>
      </c>
      <c r="C2538" s="66" t="str">
        <v>다가구 전월세</v>
      </c>
      <c r="D2538" s="66" t="str">
        <v>2026-05</v>
      </c>
      <c r="E2538" s="66" t="str">
        <v>비교 반영</v>
      </c>
      <c r="F2538" s="66" t="str">
        <v>최근 비교기간</v>
      </c>
      <c r="G2538" s="68">
        <v>16</v>
      </c>
      <c r="H2538" s="79">
        <v>0.23529411764705882</v>
      </c>
    </row>
    <row r="2539">
      <c r="A2539" s="68">
        <v>18</v>
      </c>
      <c r="B2539" s="66" t="str">
        <v>별내면 청학리</v>
      </c>
      <c r="C2539" s="66" t="str">
        <v>다가구 전월세</v>
      </c>
      <c r="D2539" s="66" t="str">
        <v>2026-06</v>
      </c>
      <c r="E2539" s="66" t="str">
        <v>비교 반영</v>
      </c>
      <c r="F2539" s="66" t="str">
        <v>최근 비교기간</v>
      </c>
      <c r="G2539" s="68">
        <v>11</v>
      </c>
      <c r="H2539" s="79">
        <v>0.1896551724137931</v>
      </c>
    </row>
    <row r="2540">
      <c r="A2540" s="72">
        <v>18</v>
      </c>
      <c r="B2540" s="72" t="str">
        <v>별내면 청학리</v>
      </c>
      <c r="C2540" s="72" t="str">
        <v>다가구 전월세</v>
      </c>
      <c r="D2540" s="72" t="str">
        <v>2026-07</v>
      </c>
      <c r="E2540" s="72" t="str">
        <v>집계 중</v>
      </c>
      <c r="F2540" s="72" t="str">
        <v>집계 중 월</v>
      </c>
      <c r="G2540" s="74">
        <v>8</v>
      </c>
      <c r="H2540" s="85">
        <v>0.14545454545454545</v>
      </c>
    </row>
    <row r="2541">
      <c r="A2541" s="68">
        <v>18</v>
      </c>
      <c r="B2541" s="66" t="str">
        <v>별내면 청학리</v>
      </c>
      <c r="C2541" s="66" t="str">
        <v>오피스텔 전월세</v>
      </c>
      <c r="D2541" s="66" t="str">
        <v>2025-08</v>
      </c>
      <c r="E2541" s="66" t="str">
        <v>비교 반영</v>
      </c>
      <c r="F2541" s="66" t="str">
        <v>그 외 비교 반영월</v>
      </c>
      <c r="G2541" s="68">
        <v>3</v>
      </c>
      <c r="H2541" s="79">
        <v>0.05454545454545454</v>
      </c>
    </row>
    <row r="2542">
      <c r="A2542" s="68">
        <v>18</v>
      </c>
      <c r="B2542" s="66" t="str">
        <v>별내면 청학리</v>
      </c>
      <c r="C2542" s="66" t="str">
        <v>오피스텔 전월세</v>
      </c>
      <c r="D2542" s="66" t="str">
        <v>2025-09</v>
      </c>
      <c r="E2542" s="66" t="str">
        <v>비교 반영</v>
      </c>
      <c r="F2542" s="66" t="str">
        <v>그 외 비교 반영월</v>
      </c>
      <c r="G2542" s="68">
        <v>3</v>
      </c>
      <c r="H2542" s="79">
        <v>0.05172413793103448</v>
      </c>
    </row>
    <row r="2543">
      <c r="A2543" s="68">
        <v>18</v>
      </c>
      <c r="B2543" s="66" t="str">
        <v>별내면 청학리</v>
      </c>
      <c r="C2543" s="66" t="str">
        <v>오피스텔 전월세</v>
      </c>
      <c r="D2543" s="66" t="str">
        <v>2025-10</v>
      </c>
      <c r="E2543" s="66" t="str">
        <v>비교 반영</v>
      </c>
      <c r="F2543" s="66" t="str">
        <v>그 외 비교 반영월</v>
      </c>
      <c r="G2543" s="68">
        <v>2</v>
      </c>
      <c r="H2543" s="79">
        <v>0.047619047619047616</v>
      </c>
    </row>
    <row r="2544">
      <c r="A2544" s="68">
        <v>18</v>
      </c>
      <c r="B2544" s="66" t="str">
        <v>별내면 청학리</v>
      </c>
      <c r="C2544" s="66" t="str">
        <v>오피스텔 전월세</v>
      </c>
      <c r="D2544" s="66" t="str">
        <v>2025-11</v>
      </c>
      <c r="E2544" s="66" t="str">
        <v>비교 반영</v>
      </c>
      <c r="F2544" s="66" t="str">
        <v>그 외 비교 반영월</v>
      </c>
      <c r="G2544" s="68">
        <v>5</v>
      </c>
      <c r="H2544" s="79">
        <v>0.09090909090909091</v>
      </c>
    </row>
    <row r="2545">
      <c r="A2545" s="68">
        <v>18</v>
      </c>
      <c r="B2545" s="66" t="str">
        <v>별내면 청학리</v>
      </c>
      <c r="C2545" s="66" t="str">
        <v>오피스텔 전월세</v>
      </c>
      <c r="D2545" s="66" t="str">
        <v>2025-12</v>
      </c>
      <c r="E2545" s="66" t="str">
        <v>비교 반영</v>
      </c>
      <c r="F2545" s="66" t="str">
        <v>그 외 비교 반영월</v>
      </c>
      <c r="G2545" s="68">
        <v>1</v>
      </c>
      <c r="H2545" s="79">
        <v>0.019230769230769232</v>
      </c>
    </row>
    <row r="2546">
      <c r="A2546" s="68">
        <v>18</v>
      </c>
      <c r="B2546" s="66" t="str">
        <v>별내면 청학리</v>
      </c>
      <c r="C2546" s="66" t="str">
        <v>오피스텔 전월세</v>
      </c>
      <c r="D2546" s="66" t="str">
        <v>2026-01</v>
      </c>
      <c r="E2546" s="66" t="str">
        <v>비교 반영</v>
      </c>
      <c r="F2546" s="66" t="str">
        <v>직전 비교기간</v>
      </c>
      <c r="G2546" s="68">
        <v>5</v>
      </c>
      <c r="H2546" s="79">
        <v>0.08333333333333333</v>
      </c>
    </row>
    <row r="2547">
      <c r="A2547" s="68">
        <v>18</v>
      </c>
      <c r="B2547" s="66" t="str">
        <v>별내면 청학리</v>
      </c>
      <c r="C2547" s="66" t="str">
        <v>오피스텔 전월세</v>
      </c>
      <c r="D2547" s="66" t="str">
        <v>2026-02</v>
      </c>
      <c r="E2547" s="66" t="str">
        <v>비교 반영</v>
      </c>
      <c r="F2547" s="66" t="str">
        <v>직전 비교기간</v>
      </c>
      <c r="G2547" s="68">
        <v>7</v>
      </c>
      <c r="H2547" s="79">
        <v>0.1346153846153846</v>
      </c>
    </row>
    <row r="2548">
      <c r="A2548" s="68">
        <v>18</v>
      </c>
      <c r="B2548" s="66" t="str">
        <v>별내면 청학리</v>
      </c>
      <c r="C2548" s="66" t="str">
        <v>오피스텔 전월세</v>
      </c>
      <c r="D2548" s="66" t="str">
        <v>2026-03</v>
      </c>
      <c r="E2548" s="66" t="str">
        <v>비교 반영</v>
      </c>
      <c r="F2548" s="66" t="str">
        <v>직전 비교기간</v>
      </c>
      <c r="G2548" s="68">
        <v>4</v>
      </c>
      <c r="H2548" s="79">
        <v>0.05128205128205128</v>
      </c>
    </row>
    <row r="2549">
      <c r="A2549" s="68">
        <v>18</v>
      </c>
      <c r="B2549" s="66" t="str">
        <v>별내면 청학리</v>
      </c>
      <c r="C2549" s="66" t="str">
        <v>오피스텔 전월세</v>
      </c>
      <c r="D2549" s="66" t="str">
        <v>2026-04</v>
      </c>
      <c r="E2549" s="66" t="str">
        <v>비교 반영</v>
      </c>
      <c r="F2549" s="66" t="str">
        <v>최근 비교기간</v>
      </c>
      <c r="G2549" s="68">
        <v>7</v>
      </c>
      <c r="H2549" s="79">
        <v>0.1346153846153846</v>
      </c>
    </row>
    <row r="2550">
      <c r="A2550" s="68">
        <v>18</v>
      </c>
      <c r="B2550" s="66" t="str">
        <v>별내면 청학리</v>
      </c>
      <c r="C2550" s="66" t="str">
        <v>오피스텔 전월세</v>
      </c>
      <c r="D2550" s="66" t="str">
        <v>2026-05</v>
      </c>
      <c r="E2550" s="66" t="str">
        <v>비교 반영</v>
      </c>
      <c r="F2550" s="66" t="str">
        <v>최근 비교기간</v>
      </c>
      <c r="G2550" s="68">
        <v>3</v>
      </c>
      <c r="H2550" s="79">
        <v>0.04411764705882353</v>
      </c>
    </row>
    <row r="2551">
      <c r="A2551" s="68">
        <v>18</v>
      </c>
      <c r="B2551" s="66" t="str">
        <v>별내면 청학리</v>
      </c>
      <c r="C2551" s="66" t="str">
        <v>오피스텔 전월세</v>
      </c>
      <c r="D2551" s="66" t="str">
        <v>2026-06</v>
      </c>
      <c r="E2551" s="66" t="str">
        <v>비교 반영</v>
      </c>
      <c r="F2551" s="66" t="str">
        <v>최근 비교기간</v>
      </c>
      <c r="G2551" s="68">
        <v>1</v>
      </c>
      <c r="H2551" s="79">
        <v>0.017241379310344827</v>
      </c>
    </row>
    <row r="2552">
      <c r="A2552" s="72">
        <v>18</v>
      </c>
      <c r="B2552" s="72" t="str">
        <v>별내면 청학리</v>
      </c>
      <c r="C2552" s="72" t="str">
        <v>오피스텔 전월세</v>
      </c>
      <c r="D2552" s="72" t="str">
        <v>2026-07</v>
      </c>
      <c r="E2552" s="72" t="str">
        <v>집계 중</v>
      </c>
      <c r="F2552" s="72" t="str">
        <v>집계 중 월</v>
      </c>
      <c r="G2552" s="74">
        <v>3</v>
      </c>
      <c r="H2552" s="85">
        <v>0.05454545454545454</v>
      </c>
    </row>
    <row r="2553">
      <c r="A2553" s="68">
        <v>18</v>
      </c>
      <c r="B2553" s="66" t="str">
        <v>별내면 청학리</v>
      </c>
      <c r="C2553" s="66" t="str">
        <v>토지</v>
      </c>
      <c r="D2553" s="66" t="str">
        <v>2025-08</v>
      </c>
      <c r="E2553" s="66" t="str">
        <v>비교 반영</v>
      </c>
      <c r="F2553" s="66" t="str">
        <v>그 외 비교 반영월</v>
      </c>
      <c r="G2553" s="68">
        <v>0</v>
      </c>
      <c r="H2553" s="79">
        <v>0</v>
      </c>
    </row>
    <row r="2554">
      <c r="A2554" s="68">
        <v>18</v>
      </c>
      <c r="B2554" s="66" t="str">
        <v>별내면 청학리</v>
      </c>
      <c r="C2554" s="66" t="str">
        <v>토지</v>
      </c>
      <c r="D2554" s="66" t="str">
        <v>2025-09</v>
      </c>
      <c r="E2554" s="66" t="str">
        <v>비교 반영</v>
      </c>
      <c r="F2554" s="66" t="str">
        <v>그 외 비교 반영월</v>
      </c>
      <c r="G2554" s="68">
        <v>3</v>
      </c>
      <c r="H2554" s="79">
        <v>0.05172413793103448</v>
      </c>
    </row>
    <row r="2555">
      <c r="A2555" s="68">
        <v>18</v>
      </c>
      <c r="B2555" s="66" t="str">
        <v>별내면 청학리</v>
      </c>
      <c r="C2555" s="66" t="str">
        <v>토지</v>
      </c>
      <c r="D2555" s="66" t="str">
        <v>2025-10</v>
      </c>
      <c r="E2555" s="66" t="str">
        <v>비교 반영</v>
      </c>
      <c r="F2555" s="66" t="str">
        <v>그 외 비교 반영월</v>
      </c>
      <c r="G2555" s="68">
        <v>0</v>
      </c>
      <c r="H2555" s="79">
        <v>0</v>
      </c>
    </row>
    <row r="2556">
      <c r="A2556" s="68">
        <v>18</v>
      </c>
      <c r="B2556" s="66" t="str">
        <v>별내면 청학리</v>
      </c>
      <c r="C2556" s="66" t="str">
        <v>토지</v>
      </c>
      <c r="D2556" s="66" t="str">
        <v>2025-11</v>
      </c>
      <c r="E2556" s="66" t="str">
        <v>비교 반영</v>
      </c>
      <c r="F2556" s="66" t="str">
        <v>그 외 비교 반영월</v>
      </c>
      <c r="G2556" s="68">
        <v>4</v>
      </c>
      <c r="H2556" s="79">
        <v>0.07272727272727272</v>
      </c>
    </row>
    <row r="2557">
      <c r="A2557" s="68">
        <v>18</v>
      </c>
      <c r="B2557" s="66" t="str">
        <v>별내면 청학리</v>
      </c>
      <c r="C2557" s="66" t="str">
        <v>토지</v>
      </c>
      <c r="D2557" s="66" t="str">
        <v>2025-12</v>
      </c>
      <c r="E2557" s="66" t="str">
        <v>비교 반영</v>
      </c>
      <c r="F2557" s="66" t="str">
        <v>그 외 비교 반영월</v>
      </c>
      <c r="G2557" s="68">
        <v>0</v>
      </c>
      <c r="H2557" s="79">
        <v>0</v>
      </c>
    </row>
    <row r="2558">
      <c r="A2558" s="68">
        <v>18</v>
      </c>
      <c r="B2558" s="66" t="str">
        <v>별내면 청학리</v>
      </c>
      <c r="C2558" s="66" t="str">
        <v>토지</v>
      </c>
      <c r="D2558" s="66" t="str">
        <v>2026-01</v>
      </c>
      <c r="E2558" s="66" t="str">
        <v>비교 반영</v>
      </c>
      <c r="F2558" s="66" t="str">
        <v>직전 비교기간</v>
      </c>
      <c r="G2558" s="68">
        <v>1</v>
      </c>
      <c r="H2558" s="79">
        <v>0.016666666666666666</v>
      </c>
    </row>
    <row r="2559">
      <c r="A2559" s="68">
        <v>18</v>
      </c>
      <c r="B2559" s="66" t="str">
        <v>별내면 청학리</v>
      </c>
      <c r="C2559" s="66" t="str">
        <v>토지</v>
      </c>
      <c r="D2559" s="66" t="str">
        <v>2026-02</v>
      </c>
      <c r="E2559" s="66" t="str">
        <v>비교 반영</v>
      </c>
      <c r="F2559" s="66" t="str">
        <v>직전 비교기간</v>
      </c>
      <c r="G2559" s="68">
        <v>1</v>
      </c>
      <c r="H2559" s="79">
        <v>0.019230769230769232</v>
      </c>
    </row>
    <row r="2560">
      <c r="A2560" s="68">
        <v>18</v>
      </c>
      <c r="B2560" s="66" t="str">
        <v>별내면 청학리</v>
      </c>
      <c r="C2560" s="66" t="str">
        <v>토지</v>
      </c>
      <c r="D2560" s="66" t="str">
        <v>2026-03</v>
      </c>
      <c r="E2560" s="66" t="str">
        <v>비교 반영</v>
      </c>
      <c r="F2560" s="66" t="str">
        <v>직전 비교기간</v>
      </c>
      <c r="G2560" s="68">
        <v>3</v>
      </c>
      <c r="H2560" s="79">
        <v>0.038461538461538464</v>
      </c>
    </row>
    <row r="2561">
      <c r="A2561" s="68">
        <v>18</v>
      </c>
      <c r="B2561" s="66" t="str">
        <v>별내면 청학리</v>
      </c>
      <c r="C2561" s="66" t="str">
        <v>토지</v>
      </c>
      <c r="D2561" s="66" t="str">
        <v>2026-04</v>
      </c>
      <c r="E2561" s="66" t="str">
        <v>비교 반영</v>
      </c>
      <c r="F2561" s="66" t="str">
        <v>최근 비교기간</v>
      </c>
      <c r="G2561" s="68">
        <v>3</v>
      </c>
      <c r="H2561" s="79">
        <v>0.057692307692307696</v>
      </c>
    </row>
    <row r="2562">
      <c r="A2562" s="68">
        <v>18</v>
      </c>
      <c r="B2562" s="66" t="str">
        <v>별내면 청학리</v>
      </c>
      <c r="C2562" s="66" t="str">
        <v>토지</v>
      </c>
      <c r="D2562" s="66" t="str">
        <v>2026-05</v>
      </c>
      <c r="E2562" s="66" t="str">
        <v>비교 반영</v>
      </c>
      <c r="F2562" s="66" t="str">
        <v>최근 비교기간</v>
      </c>
      <c r="G2562" s="68">
        <v>3</v>
      </c>
      <c r="H2562" s="79">
        <v>0.04411764705882353</v>
      </c>
    </row>
    <row r="2563">
      <c r="A2563" s="68">
        <v>18</v>
      </c>
      <c r="B2563" s="66" t="str">
        <v>별내면 청학리</v>
      </c>
      <c r="C2563" s="66" t="str">
        <v>토지</v>
      </c>
      <c r="D2563" s="66" t="str">
        <v>2026-06</v>
      </c>
      <c r="E2563" s="66" t="str">
        <v>비교 반영</v>
      </c>
      <c r="F2563" s="66" t="str">
        <v>최근 비교기간</v>
      </c>
      <c r="G2563" s="68">
        <v>5</v>
      </c>
      <c r="H2563" s="79">
        <v>0.08620689655172414</v>
      </c>
    </row>
    <row r="2564">
      <c r="A2564" s="72">
        <v>18</v>
      </c>
      <c r="B2564" s="72" t="str">
        <v>별내면 청학리</v>
      </c>
      <c r="C2564" s="72" t="str">
        <v>토지</v>
      </c>
      <c r="D2564" s="72" t="str">
        <v>2026-07</v>
      </c>
      <c r="E2564" s="72" t="str">
        <v>집계 중</v>
      </c>
      <c r="F2564" s="72" t="str">
        <v>집계 중 월</v>
      </c>
      <c r="G2564" s="74">
        <v>0</v>
      </c>
      <c r="H2564" s="85">
        <v>0</v>
      </c>
    </row>
    <row r="2565">
      <c r="A2565" s="68">
        <v>18</v>
      </c>
      <c r="B2565" s="66" t="str">
        <v>별내면 청학리</v>
      </c>
      <c r="C2565" s="66" t="str">
        <v>오피스텔 매매</v>
      </c>
      <c r="D2565" s="66" t="str">
        <v>2025-08</v>
      </c>
      <c r="E2565" s="66" t="str">
        <v>비교 반영</v>
      </c>
      <c r="F2565" s="66" t="str">
        <v>그 외 비교 반영월</v>
      </c>
      <c r="G2565" s="68">
        <v>0</v>
      </c>
      <c r="H2565" s="79">
        <v>0</v>
      </c>
    </row>
    <row r="2566">
      <c r="A2566" s="68">
        <v>18</v>
      </c>
      <c r="B2566" s="66" t="str">
        <v>별내면 청학리</v>
      </c>
      <c r="C2566" s="66" t="str">
        <v>오피스텔 매매</v>
      </c>
      <c r="D2566" s="66" t="str">
        <v>2025-09</v>
      </c>
      <c r="E2566" s="66" t="str">
        <v>비교 반영</v>
      </c>
      <c r="F2566" s="66" t="str">
        <v>그 외 비교 반영월</v>
      </c>
      <c r="G2566" s="68">
        <v>2</v>
      </c>
      <c r="H2566" s="79">
        <v>0.034482758620689655</v>
      </c>
    </row>
    <row r="2567">
      <c r="A2567" s="68">
        <v>18</v>
      </c>
      <c r="B2567" s="66" t="str">
        <v>별내면 청학리</v>
      </c>
      <c r="C2567" s="66" t="str">
        <v>오피스텔 매매</v>
      </c>
      <c r="D2567" s="66" t="str">
        <v>2025-10</v>
      </c>
      <c r="E2567" s="66" t="str">
        <v>비교 반영</v>
      </c>
      <c r="F2567" s="66" t="str">
        <v>그 외 비교 반영월</v>
      </c>
      <c r="G2567" s="68">
        <v>0</v>
      </c>
      <c r="H2567" s="79">
        <v>0</v>
      </c>
    </row>
    <row r="2568">
      <c r="A2568" s="68">
        <v>18</v>
      </c>
      <c r="B2568" s="66" t="str">
        <v>별내면 청학리</v>
      </c>
      <c r="C2568" s="66" t="str">
        <v>오피스텔 매매</v>
      </c>
      <c r="D2568" s="66" t="str">
        <v>2025-11</v>
      </c>
      <c r="E2568" s="66" t="str">
        <v>비교 반영</v>
      </c>
      <c r="F2568" s="66" t="str">
        <v>그 외 비교 반영월</v>
      </c>
      <c r="G2568" s="68">
        <v>0</v>
      </c>
      <c r="H2568" s="79">
        <v>0</v>
      </c>
    </row>
    <row r="2569">
      <c r="A2569" s="68">
        <v>18</v>
      </c>
      <c r="B2569" s="66" t="str">
        <v>별내면 청학리</v>
      </c>
      <c r="C2569" s="66" t="str">
        <v>오피스텔 매매</v>
      </c>
      <c r="D2569" s="66" t="str">
        <v>2025-12</v>
      </c>
      <c r="E2569" s="66" t="str">
        <v>비교 반영</v>
      </c>
      <c r="F2569" s="66" t="str">
        <v>그 외 비교 반영월</v>
      </c>
      <c r="G2569" s="68">
        <v>0</v>
      </c>
      <c r="H2569" s="79">
        <v>0</v>
      </c>
    </row>
    <row r="2570">
      <c r="A2570" s="68">
        <v>18</v>
      </c>
      <c r="B2570" s="66" t="str">
        <v>별내면 청학리</v>
      </c>
      <c r="C2570" s="66" t="str">
        <v>오피스텔 매매</v>
      </c>
      <c r="D2570" s="66" t="str">
        <v>2026-01</v>
      </c>
      <c r="E2570" s="66" t="str">
        <v>비교 반영</v>
      </c>
      <c r="F2570" s="66" t="str">
        <v>직전 비교기간</v>
      </c>
      <c r="G2570" s="68">
        <v>3</v>
      </c>
      <c r="H2570" s="79">
        <v>0.05</v>
      </c>
    </row>
    <row r="2571">
      <c r="A2571" s="68">
        <v>18</v>
      </c>
      <c r="B2571" s="66" t="str">
        <v>별내면 청학리</v>
      </c>
      <c r="C2571" s="66" t="str">
        <v>오피스텔 매매</v>
      </c>
      <c r="D2571" s="66" t="str">
        <v>2026-02</v>
      </c>
      <c r="E2571" s="66" t="str">
        <v>비교 반영</v>
      </c>
      <c r="F2571" s="66" t="str">
        <v>직전 비교기간</v>
      </c>
      <c r="G2571" s="68">
        <v>0</v>
      </c>
      <c r="H2571" s="79">
        <v>0</v>
      </c>
    </row>
    <row r="2572">
      <c r="A2572" s="68">
        <v>18</v>
      </c>
      <c r="B2572" s="66" t="str">
        <v>별내면 청학리</v>
      </c>
      <c r="C2572" s="66" t="str">
        <v>오피스텔 매매</v>
      </c>
      <c r="D2572" s="66" t="str">
        <v>2026-03</v>
      </c>
      <c r="E2572" s="66" t="str">
        <v>비교 반영</v>
      </c>
      <c r="F2572" s="66" t="str">
        <v>직전 비교기간</v>
      </c>
      <c r="G2572" s="68">
        <v>2</v>
      </c>
      <c r="H2572" s="79">
        <v>0.02564102564102564</v>
      </c>
    </row>
    <row r="2573">
      <c r="A2573" s="68">
        <v>18</v>
      </c>
      <c r="B2573" s="66" t="str">
        <v>별내면 청학리</v>
      </c>
      <c r="C2573" s="66" t="str">
        <v>오피스텔 매매</v>
      </c>
      <c r="D2573" s="66" t="str">
        <v>2026-04</v>
      </c>
      <c r="E2573" s="66" t="str">
        <v>비교 반영</v>
      </c>
      <c r="F2573" s="66" t="str">
        <v>최근 비교기간</v>
      </c>
      <c r="G2573" s="68">
        <v>0</v>
      </c>
      <c r="H2573" s="79">
        <v>0</v>
      </c>
    </row>
    <row r="2574">
      <c r="A2574" s="68">
        <v>18</v>
      </c>
      <c r="B2574" s="66" t="str">
        <v>별내면 청학리</v>
      </c>
      <c r="C2574" s="66" t="str">
        <v>오피스텔 매매</v>
      </c>
      <c r="D2574" s="66" t="str">
        <v>2026-05</v>
      </c>
      <c r="E2574" s="66" t="str">
        <v>비교 반영</v>
      </c>
      <c r="F2574" s="66" t="str">
        <v>최근 비교기간</v>
      </c>
      <c r="G2574" s="68">
        <v>3</v>
      </c>
      <c r="H2574" s="79">
        <v>0.04411764705882353</v>
      </c>
    </row>
    <row r="2575">
      <c r="A2575" s="68">
        <v>18</v>
      </c>
      <c r="B2575" s="66" t="str">
        <v>별내면 청학리</v>
      </c>
      <c r="C2575" s="66" t="str">
        <v>오피스텔 매매</v>
      </c>
      <c r="D2575" s="66" t="str">
        <v>2026-06</v>
      </c>
      <c r="E2575" s="66" t="str">
        <v>비교 반영</v>
      </c>
      <c r="F2575" s="66" t="str">
        <v>최근 비교기간</v>
      </c>
      <c r="G2575" s="68">
        <v>0</v>
      </c>
      <c r="H2575" s="79">
        <v>0</v>
      </c>
    </row>
    <row r="2576">
      <c r="A2576" s="72">
        <v>18</v>
      </c>
      <c r="B2576" s="72" t="str">
        <v>별내면 청학리</v>
      </c>
      <c r="C2576" s="72" t="str">
        <v>오피스텔 매매</v>
      </c>
      <c r="D2576" s="72" t="str">
        <v>2026-07</v>
      </c>
      <c r="E2576" s="72" t="str">
        <v>집계 중</v>
      </c>
      <c r="F2576" s="72" t="str">
        <v>집계 중 월</v>
      </c>
      <c r="G2576" s="74">
        <v>0</v>
      </c>
      <c r="H2576" s="85">
        <v>0</v>
      </c>
    </row>
    <row r="2577">
      <c r="A2577" s="68">
        <v>18</v>
      </c>
      <c r="B2577" s="66" t="str">
        <v>별내면 청학리</v>
      </c>
      <c r="C2577" s="66" t="str">
        <v>다세대 매매</v>
      </c>
      <c r="D2577" s="66" t="str">
        <v>2025-08</v>
      </c>
      <c r="E2577" s="66" t="str">
        <v>비교 반영</v>
      </c>
      <c r="F2577" s="66" t="str">
        <v>그 외 비교 반영월</v>
      </c>
      <c r="G2577" s="68">
        <v>0</v>
      </c>
      <c r="H2577" s="79">
        <v>0</v>
      </c>
    </row>
    <row r="2578">
      <c r="A2578" s="68">
        <v>18</v>
      </c>
      <c r="B2578" s="66" t="str">
        <v>별내면 청학리</v>
      </c>
      <c r="C2578" s="66" t="str">
        <v>다세대 매매</v>
      </c>
      <c r="D2578" s="66" t="str">
        <v>2025-09</v>
      </c>
      <c r="E2578" s="66" t="str">
        <v>비교 반영</v>
      </c>
      <c r="F2578" s="66" t="str">
        <v>그 외 비교 반영월</v>
      </c>
      <c r="G2578" s="68">
        <v>1</v>
      </c>
      <c r="H2578" s="79">
        <v>0.017241379310344827</v>
      </c>
    </row>
    <row r="2579">
      <c r="A2579" s="68">
        <v>18</v>
      </c>
      <c r="B2579" s="66" t="str">
        <v>별내면 청학리</v>
      </c>
      <c r="C2579" s="66" t="str">
        <v>다세대 매매</v>
      </c>
      <c r="D2579" s="66" t="str">
        <v>2025-10</v>
      </c>
      <c r="E2579" s="66" t="str">
        <v>비교 반영</v>
      </c>
      <c r="F2579" s="66" t="str">
        <v>그 외 비교 반영월</v>
      </c>
      <c r="G2579" s="68">
        <v>0</v>
      </c>
      <c r="H2579" s="79">
        <v>0</v>
      </c>
    </row>
    <row r="2580">
      <c r="A2580" s="68">
        <v>18</v>
      </c>
      <c r="B2580" s="66" t="str">
        <v>별내면 청학리</v>
      </c>
      <c r="C2580" s="66" t="str">
        <v>다세대 매매</v>
      </c>
      <c r="D2580" s="66" t="str">
        <v>2025-11</v>
      </c>
      <c r="E2580" s="66" t="str">
        <v>비교 반영</v>
      </c>
      <c r="F2580" s="66" t="str">
        <v>그 외 비교 반영월</v>
      </c>
      <c r="G2580" s="68">
        <v>1</v>
      </c>
      <c r="H2580" s="79">
        <v>0.01818181818181818</v>
      </c>
    </row>
    <row r="2581">
      <c r="A2581" s="68">
        <v>18</v>
      </c>
      <c r="B2581" s="66" t="str">
        <v>별내면 청학리</v>
      </c>
      <c r="C2581" s="66" t="str">
        <v>다세대 매매</v>
      </c>
      <c r="D2581" s="66" t="str">
        <v>2025-12</v>
      </c>
      <c r="E2581" s="66" t="str">
        <v>비교 반영</v>
      </c>
      <c r="F2581" s="66" t="str">
        <v>그 외 비교 반영월</v>
      </c>
      <c r="G2581" s="68">
        <v>2</v>
      </c>
      <c r="H2581" s="79">
        <v>0.038461538461538464</v>
      </c>
    </row>
    <row r="2582">
      <c r="A2582" s="68">
        <v>18</v>
      </c>
      <c r="B2582" s="66" t="str">
        <v>별내면 청학리</v>
      </c>
      <c r="C2582" s="66" t="str">
        <v>다세대 매매</v>
      </c>
      <c r="D2582" s="66" t="str">
        <v>2026-01</v>
      </c>
      <c r="E2582" s="66" t="str">
        <v>비교 반영</v>
      </c>
      <c r="F2582" s="66" t="str">
        <v>직전 비교기간</v>
      </c>
      <c r="G2582" s="68">
        <v>0</v>
      </c>
      <c r="H2582" s="79">
        <v>0</v>
      </c>
    </row>
    <row r="2583">
      <c r="A2583" s="68">
        <v>18</v>
      </c>
      <c r="B2583" s="66" t="str">
        <v>별내면 청학리</v>
      </c>
      <c r="C2583" s="66" t="str">
        <v>다세대 매매</v>
      </c>
      <c r="D2583" s="66" t="str">
        <v>2026-02</v>
      </c>
      <c r="E2583" s="66" t="str">
        <v>비교 반영</v>
      </c>
      <c r="F2583" s="66" t="str">
        <v>직전 비교기간</v>
      </c>
      <c r="G2583" s="68">
        <v>0</v>
      </c>
      <c r="H2583" s="79">
        <v>0</v>
      </c>
    </row>
    <row r="2584">
      <c r="A2584" s="68">
        <v>18</v>
      </c>
      <c r="B2584" s="66" t="str">
        <v>별내면 청학리</v>
      </c>
      <c r="C2584" s="66" t="str">
        <v>다세대 매매</v>
      </c>
      <c r="D2584" s="66" t="str">
        <v>2026-03</v>
      </c>
      <c r="E2584" s="66" t="str">
        <v>비교 반영</v>
      </c>
      <c r="F2584" s="66" t="str">
        <v>직전 비교기간</v>
      </c>
      <c r="G2584" s="68">
        <v>2</v>
      </c>
      <c r="H2584" s="79">
        <v>0.02564102564102564</v>
      </c>
    </row>
    <row r="2585">
      <c r="A2585" s="68">
        <v>18</v>
      </c>
      <c r="B2585" s="66" t="str">
        <v>별내면 청학리</v>
      </c>
      <c r="C2585" s="66" t="str">
        <v>다세대 매매</v>
      </c>
      <c r="D2585" s="66" t="str">
        <v>2026-04</v>
      </c>
      <c r="E2585" s="66" t="str">
        <v>비교 반영</v>
      </c>
      <c r="F2585" s="66" t="str">
        <v>최근 비교기간</v>
      </c>
      <c r="G2585" s="68">
        <v>1</v>
      </c>
      <c r="H2585" s="79">
        <v>0.019230769230769232</v>
      </c>
    </row>
    <row r="2586">
      <c r="A2586" s="68">
        <v>18</v>
      </c>
      <c r="B2586" s="66" t="str">
        <v>별내면 청학리</v>
      </c>
      <c r="C2586" s="66" t="str">
        <v>다세대 매매</v>
      </c>
      <c r="D2586" s="66" t="str">
        <v>2026-05</v>
      </c>
      <c r="E2586" s="66" t="str">
        <v>비교 반영</v>
      </c>
      <c r="F2586" s="66" t="str">
        <v>최근 비교기간</v>
      </c>
      <c r="G2586" s="68">
        <v>2</v>
      </c>
      <c r="H2586" s="79">
        <v>0.029411764705882353</v>
      </c>
    </row>
    <row r="2587">
      <c r="A2587" s="68">
        <v>18</v>
      </c>
      <c r="B2587" s="66" t="str">
        <v>별내면 청학리</v>
      </c>
      <c r="C2587" s="66" t="str">
        <v>다세대 매매</v>
      </c>
      <c r="D2587" s="66" t="str">
        <v>2026-06</v>
      </c>
      <c r="E2587" s="66" t="str">
        <v>비교 반영</v>
      </c>
      <c r="F2587" s="66" t="str">
        <v>최근 비교기간</v>
      </c>
      <c r="G2587" s="68">
        <v>0</v>
      </c>
      <c r="H2587" s="79">
        <v>0</v>
      </c>
    </row>
    <row r="2588">
      <c r="A2588" s="72">
        <v>18</v>
      </c>
      <c r="B2588" s="72" t="str">
        <v>별내면 청학리</v>
      </c>
      <c r="C2588" s="72" t="str">
        <v>다세대 매매</v>
      </c>
      <c r="D2588" s="72" t="str">
        <v>2026-07</v>
      </c>
      <c r="E2588" s="72" t="str">
        <v>집계 중</v>
      </c>
      <c r="F2588" s="72" t="str">
        <v>집계 중 월</v>
      </c>
      <c r="G2588" s="74">
        <v>0</v>
      </c>
      <c r="H2588" s="85">
        <v>0</v>
      </c>
    </row>
    <row r="2589">
      <c r="A2589" s="68">
        <v>18</v>
      </c>
      <c r="B2589" s="66" t="str">
        <v>별내면 청학리</v>
      </c>
      <c r="C2589" s="66" t="str">
        <v>상가</v>
      </c>
      <c r="D2589" s="66" t="str">
        <v>2025-08</v>
      </c>
      <c r="E2589" s="66" t="str">
        <v>비교 반영</v>
      </c>
      <c r="F2589" s="66" t="str">
        <v>그 외 비교 반영월</v>
      </c>
      <c r="G2589" s="68">
        <v>0</v>
      </c>
      <c r="H2589" s="79">
        <v>0</v>
      </c>
    </row>
    <row r="2590">
      <c r="A2590" s="68">
        <v>18</v>
      </c>
      <c r="B2590" s="66" t="str">
        <v>별내면 청학리</v>
      </c>
      <c r="C2590" s="66" t="str">
        <v>상가</v>
      </c>
      <c r="D2590" s="66" t="str">
        <v>2025-09</v>
      </c>
      <c r="E2590" s="66" t="str">
        <v>비교 반영</v>
      </c>
      <c r="F2590" s="66" t="str">
        <v>그 외 비교 반영월</v>
      </c>
      <c r="G2590" s="68">
        <v>0</v>
      </c>
      <c r="H2590" s="79">
        <v>0</v>
      </c>
    </row>
    <row r="2591">
      <c r="A2591" s="68">
        <v>18</v>
      </c>
      <c r="B2591" s="66" t="str">
        <v>별내면 청학리</v>
      </c>
      <c r="C2591" s="66" t="str">
        <v>상가</v>
      </c>
      <c r="D2591" s="66" t="str">
        <v>2025-10</v>
      </c>
      <c r="E2591" s="66" t="str">
        <v>비교 반영</v>
      </c>
      <c r="F2591" s="66" t="str">
        <v>그 외 비교 반영월</v>
      </c>
      <c r="G2591" s="68">
        <v>2</v>
      </c>
      <c r="H2591" s="79">
        <v>0.047619047619047616</v>
      </c>
    </row>
    <row r="2592">
      <c r="A2592" s="68">
        <v>18</v>
      </c>
      <c r="B2592" s="66" t="str">
        <v>별내면 청학리</v>
      </c>
      <c r="C2592" s="66" t="str">
        <v>상가</v>
      </c>
      <c r="D2592" s="66" t="str">
        <v>2025-11</v>
      </c>
      <c r="E2592" s="66" t="str">
        <v>비교 반영</v>
      </c>
      <c r="F2592" s="66" t="str">
        <v>그 외 비교 반영월</v>
      </c>
      <c r="G2592" s="68">
        <v>1</v>
      </c>
      <c r="H2592" s="79">
        <v>0.01818181818181818</v>
      </c>
    </row>
    <row r="2593">
      <c r="A2593" s="68">
        <v>18</v>
      </c>
      <c r="B2593" s="66" t="str">
        <v>별내면 청학리</v>
      </c>
      <c r="C2593" s="66" t="str">
        <v>상가</v>
      </c>
      <c r="D2593" s="66" t="str">
        <v>2025-12</v>
      </c>
      <c r="E2593" s="66" t="str">
        <v>비교 반영</v>
      </c>
      <c r="F2593" s="66" t="str">
        <v>그 외 비교 반영월</v>
      </c>
      <c r="G2593" s="68">
        <v>0</v>
      </c>
      <c r="H2593" s="79">
        <v>0</v>
      </c>
    </row>
    <row r="2594">
      <c r="A2594" s="68">
        <v>18</v>
      </c>
      <c r="B2594" s="66" t="str">
        <v>별내면 청학리</v>
      </c>
      <c r="C2594" s="66" t="str">
        <v>상가</v>
      </c>
      <c r="D2594" s="66" t="str">
        <v>2026-01</v>
      </c>
      <c r="E2594" s="66" t="str">
        <v>비교 반영</v>
      </c>
      <c r="F2594" s="66" t="str">
        <v>직전 비교기간</v>
      </c>
      <c r="G2594" s="68">
        <v>1</v>
      </c>
      <c r="H2594" s="79">
        <v>0.016666666666666666</v>
      </c>
    </row>
    <row r="2595">
      <c r="A2595" s="68">
        <v>18</v>
      </c>
      <c r="B2595" s="66" t="str">
        <v>별내면 청학리</v>
      </c>
      <c r="C2595" s="66" t="str">
        <v>상가</v>
      </c>
      <c r="D2595" s="66" t="str">
        <v>2026-02</v>
      </c>
      <c r="E2595" s="66" t="str">
        <v>비교 반영</v>
      </c>
      <c r="F2595" s="66" t="str">
        <v>직전 비교기간</v>
      </c>
      <c r="G2595" s="68">
        <v>0</v>
      </c>
      <c r="H2595" s="79">
        <v>0</v>
      </c>
    </row>
    <row r="2596">
      <c r="A2596" s="68">
        <v>18</v>
      </c>
      <c r="B2596" s="66" t="str">
        <v>별내면 청학리</v>
      </c>
      <c r="C2596" s="66" t="str">
        <v>상가</v>
      </c>
      <c r="D2596" s="66" t="str">
        <v>2026-03</v>
      </c>
      <c r="E2596" s="66" t="str">
        <v>비교 반영</v>
      </c>
      <c r="F2596" s="66" t="str">
        <v>직전 비교기간</v>
      </c>
      <c r="G2596" s="68">
        <v>1</v>
      </c>
      <c r="H2596" s="79">
        <v>0.01282051282051282</v>
      </c>
    </row>
    <row r="2597">
      <c r="A2597" s="68">
        <v>18</v>
      </c>
      <c r="B2597" s="66" t="str">
        <v>별내면 청학리</v>
      </c>
      <c r="C2597" s="66" t="str">
        <v>상가</v>
      </c>
      <c r="D2597" s="66" t="str">
        <v>2026-04</v>
      </c>
      <c r="E2597" s="66" t="str">
        <v>비교 반영</v>
      </c>
      <c r="F2597" s="66" t="str">
        <v>최근 비교기간</v>
      </c>
      <c r="G2597" s="68">
        <v>2</v>
      </c>
      <c r="H2597" s="79">
        <v>0.038461538461538464</v>
      </c>
    </row>
    <row r="2598">
      <c r="A2598" s="68">
        <v>18</v>
      </c>
      <c r="B2598" s="66" t="str">
        <v>별내면 청학리</v>
      </c>
      <c r="C2598" s="66" t="str">
        <v>상가</v>
      </c>
      <c r="D2598" s="66" t="str">
        <v>2026-05</v>
      </c>
      <c r="E2598" s="66" t="str">
        <v>비교 반영</v>
      </c>
      <c r="F2598" s="66" t="str">
        <v>최근 비교기간</v>
      </c>
      <c r="G2598" s="68">
        <v>1</v>
      </c>
      <c r="H2598" s="79">
        <v>0.014705882352941176</v>
      </c>
    </row>
    <row r="2599">
      <c r="A2599" s="68">
        <v>18</v>
      </c>
      <c r="B2599" s="66" t="str">
        <v>별내면 청학리</v>
      </c>
      <c r="C2599" s="66" t="str">
        <v>상가</v>
      </c>
      <c r="D2599" s="66" t="str">
        <v>2026-06</v>
      </c>
      <c r="E2599" s="66" t="str">
        <v>비교 반영</v>
      </c>
      <c r="F2599" s="66" t="str">
        <v>최근 비교기간</v>
      </c>
      <c r="G2599" s="68">
        <v>0</v>
      </c>
      <c r="H2599" s="79">
        <v>0</v>
      </c>
    </row>
    <row r="2600">
      <c r="A2600" s="72">
        <v>18</v>
      </c>
      <c r="B2600" s="72" t="str">
        <v>별내면 청학리</v>
      </c>
      <c r="C2600" s="72" t="str">
        <v>상가</v>
      </c>
      <c r="D2600" s="72" t="str">
        <v>2026-07</v>
      </c>
      <c r="E2600" s="72" t="str">
        <v>집계 중</v>
      </c>
      <c r="F2600" s="72" t="str">
        <v>집계 중 월</v>
      </c>
      <c r="G2600" s="74">
        <v>0</v>
      </c>
      <c r="H2600" s="85">
        <v>0</v>
      </c>
    </row>
    <row r="2601">
      <c r="A2601" s="68">
        <v>18</v>
      </c>
      <c r="B2601" s="66" t="str">
        <v>별내면 청학리</v>
      </c>
      <c r="C2601" s="66" t="str">
        <v>다세대 전월세</v>
      </c>
      <c r="D2601" s="66" t="str">
        <v>2025-08</v>
      </c>
      <c r="E2601" s="66" t="str">
        <v>비교 반영</v>
      </c>
      <c r="F2601" s="66" t="str">
        <v>그 외 비교 반영월</v>
      </c>
      <c r="G2601" s="68">
        <v>3</v>
      </c>
      <c r="H2601" s="79">
        <v>0.05454545454545454</v>
      </c>
    </row>
    <row r="2602">
      <c r="A2602" s="68">
        <v>18</v>
      </c>
      <c r="B2602" s="66" t="str">
        <v>별내면 청학리</v>
      </c>
      <c r="C2602" s="66" t="str">
        <v>다세대 전월세</v>
      </c>
      <c r="D2602" s="66" t="str">
        <v>2025-09</v>
      </c>
      <c r="E2602" s="66" t="str">
        <v>비교 반영</v>
      </c>
      <c r="F2602" s="66" t="str">
        <v>그 외 비교 반영월</v>
      </c>
      <c r="G2602" s="68">
        <v>1</v>
      </c>
      <c r="H2602" s="79">
        <v>0.017241379310344827</v>
      </c>
    </row>
    <row r="2603">
      <c r="A2603" s="68">
        <v>18</v>
      </c>
      <c r="B2603" s="66" t="str">
        <v>별내면 청학리</v>
      </c>
      <c r="C2603" s="66" t="str">
        <v>다세대 전월세</v>
      </c>
      <c r="D2603" s="66" t="str">
        <v>2025-10</v>
      </c>
      <c r="E2603" s="66" t="str">
        <v>비교 반영</v>
      </c>
      <c r="F2603" s="66" t="str">
        <v>그 외 비교 반영월</v>
      </c>
      <c r="G2603" s="68">
        <v>2</v>
      </c>
      <c r="H2603" s="79">
        <v>0.047619047619047616</v>
      </c>
    </row>
    <row r="2604">
      <c r="A2604" s="68">
        <v>18</v>
      </c>
      <c r="B2604" s="66" t="str">
        <v>별내면 청학리</v>
      </c>
      <c r="C2604" s="66" t="str">
        <v>다세대 전월세</v>
      </c>
      <c r="D2604" s="66" t="str">
        <v>2025-11</v>
      </c>
      <c r="E2604" s="66" t="str">
        <v>비교 반영</v>
      </c>
      <c r="F2604" s="66" t="str">
        <v>그 외 비교 반영월</v>
      </c>
      <c r="G2604" s="68">
        <v>1</v>
      </c>
      <c r="H2604" s="79">
        <v>0.01818181818181818</v>
      </c>
    </row>
    <row r="2605">
      <c r="A2605" s="68">
        <v>18</v>
      </c>
      <c r="B2605" s="66" t="str">
        <v>별내면 청학리</v>
      </c>
      <c r="C2605" s="66" t="str">
        <v>다세대 전월세</v>
      </c>
      <c r="D2605" s="66" t="str">
        <v>2025-12</v>
      </c>
      <c r="E2605" s="66" t="str">
        <v>비교 반영</v>
      </c>
      <c r="F2605" s="66" t="str">
        <v>그 외 비교 반영월</v>
      </c>
      <c r="G2605" s="68">
        <v>0</v>
      </c>
      <c r="H2605" s="79">
        <v>0</v>
      </c>
    </row>
    <row r="2606">
      <c r="A2606" s="68">
        <v>18</v>
      </c>
      <c r="B2606" s="66" t="str">
        <v>별내면 청학리</v>
      </c>
      <c r="C2606" s="66" t="str">
        <v>다세대 전월세</v>
      </c>
      <c r="D2606" s="66" t="str">
        <v>2026-01</v>
      </c>
      <c r="E2606" s="66" t="str">
        <v>비교 반영</v>
      </c>
      <c r="F2606" s="66" t="str">
        <v>직전 비교기간</v>
      </c>
      <c r="G2606" s="68">
        <v>1</v>
      </c>
      <c r="H2606" s="79">
        <v>0.016666666666666666</v>
      </c>
    </row>
    <row r="2607">
      <c r="A2607" s="68">
        <v>18</v>
      </c>
      <c r="B2607" s="66" t="str">
        <v>별내면 청학리</v>
      </c>
      <c r="C2607" s="66" t="str">
        <v>다세대 전월세</v>
      </c>
      <c r="D2607" s="66" t="str">
        <v>2026-02</v>
      </c>
      <c r="E2607" s="66" t="str">
        <v>비교 반영</v>
      </c>
      <c r="F2607" s="66" t="str">
        <v>직전 비교기간</v>
      </c>
      <c r="G2607" s="68">
        <v>3</v>
      </c>
      <c r="H2607" s="79">
        <v>0.057692307692307696</v>
      </c>
    </row>
    <row r="2608">
      <c r="A2608" s="68">
        <v>18</v>
      </c>
      <c r="B2608" s="66" t="str">
        <v>별내면 청학리</v>
      </c>
      <c r="C2608" s="66" t="str">
        <v>다세대 전월세</v>
      </c>
      <c r="D2608" s="66" t="str">
        <v>2026-03</v>
      </c>
      <c r="E2608" s="66" t="str">
        <v>비교 반영</v>
      </c>
      <c r="F2608" s="66" t="str">
        <v>직전 비교기간</v>
      </c>
      <c r="G2608" s="68">
        <v>0</v>
      </c>
      <c r="H2608" s="79">
        <v>0</v>
      </c>
    </row>
    <row r="2609">
      <c r="A2609" s="68">
        <v>18</v>
      </c>
      <c r="B2609" s="66" t="str">
        <v>별내면 청학리</v>
      </c>
      <c r="C2609" s="66" t="str">
        <v>다세대 전월세</v>
      </c>
      <c r="D2609" s="66" t="str">
        <v>2026-04</v>
      </c>
      <c r="E2609" s="66" t="str">
        <v>비교 반영</v>
      </c>
      <c r="F2609" s="66" t="str">
        <v>최근 비교기간</v>
      </c>
      <c r="G2609" s="68">
        <v>0</v>
      </c>
      <c r="H2609" s="79">
        <v>0</v>
      </c>
    </row>
    <row r="2610">
      <c r="A2610" s="68">
        <v>18</v>
      </c>
      <c r="B2610" s="66" t="str">
        <v>별내면 청학리</v>
      </c>
      <c r="C2610" s="66" t="str">
        <v>다세대 전월세</v>
      </c>
      <c r="D2610" s="66" t="str">
        <v>2026-05</v>
      </c>
      <c r="E2610" s="66" t="str">
        <v>비교 반영</v>
      </c>
      <c r="F2610" s="66" t="str">
        <v>최근 비교기간</v>
      </c>
      <c r="G2610" s="68">
        <v>2</v>
      </c>
      <c r="H2610" s="79">
        <v>0.029411764705882353</v>
      </c>
    </row>
    <row r="2611">
      <c r="A2611" s="68">
        <v>18</v>
      </c>
      <c r="B2611" s="66" t="str">
        <v>별내면 청학리</v>
      </c>
      <c r="C2611" s="66" t="str">
        <v>다세대 전월세</v>
      </c>
      <c r="D2611" s="66" t="str">
        <v>2026-06</v>
      </c>
      <c r="E2611" s="66" t="str">
        <v>비교 반영</v>
      </c>
      <c r="F2611" s="66" t="str">
        <v>최근 비교기간</v>
      </c>
      <c r="G2611" s="68">
        <v>0</v>
      </c>
      <c r="H2611" s="79">
        <v>0</v>
      </c>
    </row>
    <row r="2612">
      <c r="A2612" s="72">
        <v>18</v>
      </c>
      <c r="B2612" s="72" t="str">
        <v>별내면 청학리</v>
      </c>
      <c r="C2612" s="72" t="str">
        <v>다세대 전월세</v>
      </c>
      <c r="D2612" s="72" t="str">
        <v>2026-07</v>
      </c>
      <c r="E2612" s="72" t="str">
        <v>집계 중</v>
      </c>
      <c r="F2612" s="72" t="str">
        <v>집계 중 월</v>
      </c>
      <c r="G2612" s="74">
        <v>1</v>
      </c>
      <c r="H2612" s="85">
        <v>0.01818181818181818</v>
      </c>
    </row>
    <row r="2613">
      <c r="A2613" s="68">
        <v>18</v>
      </c>
      <c r="B2613" s="66" t="str">
        <v>별내면 청학리</v>
      </c>
      <c r="C2613" s="66" t="str">
        <v>다가구 매매</v>
      </c>
      <c r="D2613" s="66" t="str">
        <v>2025-08</v>
      </c>
      <c r="E2613" s="66" t="str">
        <v>비교 반영</v>
      </c>
      <c r="F2613" s="66" t="str">
        <v>그 외 비교 반영월</v>
      </c>
      <c r="G2613" s="68">
        <v>0</v>
      </c>
      <c r="H2613" s="79">
        <v>0</v>
      </c>
    </row>
    <row r="2614">
      <c r="A2614" s="68">
        <v>18</v>
      </c>
      <c r="B2614" s="66" t="str">
        <v>별내면 청학리</v>
      </c>
      <c r="C2614" s="66" t="str">
        <v>다가구 매매</v>
      </c>
      <c r="D2614" s="66" t="str">
        <v>2025-09</v>
      </c>
      <c r="E2614" s="66" t="str">
        <v>비교 반영</v>
      </c>
      <c r="F2614" s="66" t="str">
        <v>그 외 비교 반영월</v>
      </c>
      <c r="G2614" s="68">
        <v>0</v>
      </c>
      <c r="H2614" s="79">
        <v>0</v>
      </c>
    </row>
    <row r="2615">
      <c r="A2615" s="68">
        <v>18</v>
      </c>
      <c r="B2615" s="66" t="str">
        <v>별내면 청학리</v>
      </c>
      <c r="C2615" s="66" t="str">
        <v>다가구 매매</v>
      </c>
      <c r="D2615" s="66" t="str">
        <v>2025-10</v>
      </c>
      <c r="E2615" s="66" t="str">
        <v>비교 반영</v>
      </c>
      <c r="F2615" s="66" t="str">
        <v>그 외 비교 반영월</v>
      </c>
      <c r="G2615" s="68">
        <v>1</v>
      </c>
      <c r="H2615" s="79">
        <v>0.023809523809523808</v>
      </c>
    </row>
    <row r="2616">
      <c r="A2616" s="68">
        <v>18</v>
      </c>
      <c r="B2616" s="66" t="str">
        <v>별내면 청학리</v>
      </c>
      <c r="C2616" s="66" t="str">
        <v>다가구 매매</v>
      </c>
      <c r="D2616" s="66" t="str">
        <v>2025-11</v>
      </c>
      <c r="E2616" s="66" t="str">
        <v>비교 반영</v>
      </c>
      <c r="F2616" s="66" t="str">
        <v>그 외 비교 반영월</v>
      </c>
      <c r="G2616" s="68">
        <v>1</v>
      </c>
      <c r="H2616" s="79">
        <v>0.01818181818181818</v>
      </c>
    </row>
    <row r="2617">
      <c r="A2617" s="68">
        <v>18</v>
      </c>
      <c r="B2617" s="66" t="str">
        <v>별내면 청학리</v>
      </c>
      <c r="C2617" s="66" t="str">
        <v>다가구 매매</v>
      </c>
      <c r="D2617" s="66" t="str">
        <v>2025-12</v>
      </c>
      <c r="E2617" s="66" t="str">
        <v>비교 반영</v>
      </c>
      <c r="F2617" s="66" t="str">
        <v>그 외 비교 반영월</v>
      </c>
      <c r="G2617" s="68">
        <v>0</v>
      </c>
      <c r="H2617" s="79">
        <v>0</v>
      </c>
    </row>
    <row r="2618">
      <c r="A2618" s="68">
        <v>18</v>
      </c>
      <c r="B2618" s="66" t="str">
        <v>별내면 청학리</v>
      </c>
      <c r="C2618" s="66" t="str">
        <v>다가구 매매</v>
      </c>
      <c r="D2618" s="66" t="str">
        <v>2026-01</v>
      </c>
      <c r="E2618" s="66" t="str">
        <v>비교 반영</v>
      </c>
      <c r="F2618" s="66" t="str">
        <v>직전 비교기간</v>
      </c>
      <c r="G2618" s="68">
        <v>0</v>
      </c>
      <c r="H2618" s="79">
        <v>0</v>
      </c>
    </row>
    <row r="2619">
      <c r="A2619" s="68">
        <v>18</v>
      </c>
      <c r="B2619" s="66" t="str">
        <v>별내면 청학리</v>
      </c>
      <c r="C2619" s="66" t="str">
        <v>다가구 매매</v>
      </c>
      <c r="D2619" s="66" t="str">
        <v>2026-02</v>
      </c>
      <c r="E2619" s="66" t="str">
        <v>비교 반영</v>
      </c>
      <c r="F2619" s="66" t="str">
        <v>직전 비교기간</v>
      </c>
      <c r="G2619" s="68">
        <v>0</v>
      </c>
      <c r="H2619" s="79">
        <v>0</v>
      </c>
    </row>
    <row r="2620">
      <c r="A2620" s="68">
        <v>18</v>
      </c>
      <c r="B2620" s="66" t="str">
        <v>별내면 청학리</v>
      </c>
      <c r="C2620" s="66" t="str">
        <v>다가구 매매</v>
      </c>
      <c r="D2620" s="66" t="str">
        <v>2026-03</v>
      </c>
      <c r="E2620" s="66" t="str">
        <v>비교 반영</v>
      </c>
      <c r="F2620" s="66" t="str">
        <v>직전 비교기간</v>
      </c>
      <c r="G2620" s="68">
        <v>1</v>
      </c>
      <c r="H2620" s="79">
        <v>0.01282051282051282</v>
      </c>
    </row>
    <row r="2621">
      <c r="A2621" s="68">
        <v>18</v>
      </c>
      <c r="B2621" s="66" t="str">
        <v>별내면 청학리</v>
      </c>
      <c r="C2621" s="66" t="str">
        <v>다가구 매매</v>
      </c>
      <c r="D2621" s="66" t="str">
        <v>2026-04</v>
      </c>
      <c r="E2621" s="66" t="str">
        <v>비교 반영</v>
      </c>
      <c r="F2621" s="66" t="str">
        <v>최근 비교기간</v>
      </c>
      <c r="G2621" s="68">
        <v>0</v>
      </c>
      <c r="H2621" s="79">
        <v>0</v>
      </c>
    </row>
    <row r="2622">
      <c r="A2622" s="68">
        <v>18</v>
      </c>
      <c r="B2622" s="66" t="str">
        <v>별내면 청학리</v>
      </c>
      <c r="C2622" s="66" t="str">
        <v>다가구 매매</v>
      </c>
      <c r="D2622" s="66" t="str">
        <v>2026-05</v>
      </c>
      <c r="E2622" s="66" t="str">
        <v>비교 반영</v>
      </c>
      <c r="F2622" s="66" t="str">
        <v>최근 비교기간</v>
      </c>
      <c r="G2622" s="68">
        <v>1</v>
      </c>
      <c r="H2622" s="79">
        <v>0.014705882352941176</v>
      </c>
    </row>
    <row r="2623">
      <c r="A2623" s="68">
        <v>18</v>
      </c>
      <c r="B2623" s="66" t="str">
        <v>별내면 청학리</v>
      </c>
      <c r="C2623" s="66" t="str">
        <v>다가구 매매</v>
      </c>
      <c r="D2623" s="66" t="str">
        <v>2026-06</v>
      </c>
      <c r="E2623" s="66" t="str">
        <v>비교 반영</v>
      </c>
      <c r="F2623" s="66" t="str">
        <v>최근 비교기간</v>
      </c>
      <c r="G2623" s="68">
        <v>0</v>
      </c>
      <c r="H2623" s="79">
        <v>0</v>
      </c>
    </row>
    <row r="2624">
      <c r="A2624" s="72">
        <v>18</v>
      </c>
      <c r="B2624" s="72" t="str">
        <v>별내면 청학리</v>
      </c>
      <c r="C2624" s="72" t="str">
        <v>다가구 매매</v>
      </c>
      <c r="D2624" s="72" t="str">
        <v>2026-07</v>
      </c>
      <c r="E2624" s="72" t="str">
        <v>집계 중</v>
      </c>
      <c r="F2624" s="72" t="str">
        <v>집계 중 월</v>
      </c>
      <c r="G2624" s="74">
        <v>0</v>
      </c>
      <c r="H2624" s="85">
        <v>0</v>
      </c>
    </row>
    <row r="2625">
      <c r="A2625" s="68">
        <v>18</v>
      </c>
      <c r="B2625" s="66" t="str">
        <v>별내면 청학리</v>
      </c>
      <c r="C2625" s="66" t="str">
        <v>공장창고</v>
      </c>
      <c r="D2625" s="66" t="str">
        <v>2025-08</v>
      </c>
      <c r="E2625" s="66" t="str">
        <v>비교 반영</v>
      </c>
      <c r="F2625" s="66" t="str">
        <v>그 외 비교 반영월</v>
      </c>
      <c r="G2625" s="68">
        <v>0</v>
      </c>
      <c r="H2625" s="79">
        <v>0</v>
      </c>
    </row>
    <row r="2626">
      <c r="A2626" s="68">
        <v>18</v>
      </c>
      <c r="B2626" s="66" t="str">
        <v>별내면 청학리</v>
      </c>
      <c r="C2626" s="66" t="str">
        <v>공장창고</v>
      </c>
      <c r="D2626" s="66" t="str">
        <v>2025-09</v>
      </c>
      <c r="E2626" s="66" t="str">
        <v>비교 반영</v>
      </c>
      <c r="F2626" s="66" t="str">
        <v>그 외 비교 반영월</v>
      </c>
      <c r="G2626" s="68">
        <v>0</v>
      </c>
      <c r="H2626" s="79">
        <v>0</v>
      </c>
    </row>
    <row r="2627">
      <c r="A2627" s="68">
        <v>18</v>
      </c>
      <c r="B2627" s="66" t="str">
        <v>별내면 청학리</v>
      </c>
      <c r="C2627" s="66" t="str">
        <v>공장창고</v>
      </c>
      <c r="D2627" s="66" t="str">
        <v>2025-10</v>
      </c>
      <c r="E2627" s="66" t="str">
        <v>비교 반영</v>
      </c>
      <c r="F2627" s="66" t="str">
        <v>그 외 비교 반영월</v>
      </c>
      <c r="G2627" s="68">
        <v>0</v>
      </c>
      <c r="H2627" s="79">
        <v>0</v>
      </c>
    </row>
    <row r="2628">
      <c r="A2628" s="68">
        <v>18</v>
      </c>
      <c r="B2628" s="66" t="str">
        <v>별내면 청학리</v>
      </c>
      <c r="C2628" s="66" t="str">
        <v>공장창고</v>
      </c>
      <c r="D2628" s="66" t="str">
        <v>2025-11</v>
      </c>
      <c r="E2628" s="66" t="str">
        <v>비교 반영</v>
      </c>
      <c r="F2628" s="66" t="str">
        <v>그 외 비교 반영월</v>
      </c>
      <c r="G2628" s="68">
        <v>0</v>
      </c>
      <c r="H2628" s="79">
        <v>0</v>
      </c>
    </row>
    <row r="2629">
      <c r="A2629" s="68">
        <v>18</v>
      </c>
      <c r="B2629" s="66" t="str">
        <v>별내면 청학리</v>
      </c>
      <c r="C2629" s="66" t="str">
        <v>공장창고</v>
      </c>
      <c r="D2629" s="66" t="str">
        <v>2025-12</v>
      </c>
      <c r="E2629" s="66" t="str">
        <v>비교 반영</v>
      </c>
      <c r="F2629" s="66" t="str">
        <v>그 외 비교 반영월</v>
      </c>
      <c r="G2629" s="68">
        <v>0</v>
      </c>
      <c r="H2629" s="79">
        <v>0</v>
      </c>
    </row>
    <row r="2630">
      <c r="A2630" s="68">
        <v>18</v>
      </c>
      <c r="B2630" s="66" t="str">
        <v>별내면 청학리</v>
      </c>
      <c r="C2630" s="66" t="str">
        <v>공장창고</v>
      </c>
      <c r="D2630" s="66" t="str">
        <v>2026-01</v>
      </c>
      <c r="E2630" s="66" t="str">
        <v>비교 반영</v>
      </c>
      <c r="F2630" s="66" t="str">
        <v>직전 비교기간</v>
      </c>
      <c r="G2630" s="68">
        <v>0</v>
      </c>
      <c r="H2630" s="79">
        <v>0</v>
      </c>
    </row>
    <row r="2631">
      <c r="A2631" s="68">
        <v>18</v>
      </c>
      <c r="B2631" s="66" t="str">
        <v>별내면 청학리</v>
      </c>
      <c r="C2631" s="66" t="str">
        <v>공장창고</v>
      </c>
      <c r="D2631" s="66" t="str">
        <v>2026-02</v>
      </c>
      <c r="E2631" s="66" t="str">
        <v>비교 반영</v>
      </c>
      <c r="F2631" s="66" t="str">
        <v>직전 비교기간</v>
      </c>
      <c r="G2631" s="68">
        <v>0</v>
      </c>
      <c r="H2631" s="79">
        <v>0</v>
      </c>
    </row>
    <row r="2632">
      <c r="A2632" s="68">
        <v>18</v>
      </c>
      <c r="B2632" s="66" t="str">
        <v>별내면 청학리</v>
      </c>
      <c r="C2632" s="66" t="str">
        <v>공장창고</v>
      </c>
      <c r="D2632" s="66" t="str">
        <v>2026-03</v>
      </c>
      <c r="E2632" s="66" t="str">
        <v>비교 반영</v>
      </c>
      <c r="F2632" s="66" t="str">
        <v>직전 비교기간</v>
      </c>
      <c r="G2632" s="68">
        <v>0</v>
      </c>
      <c r="H2632" s="79">
        <v>0</v>
      </c>
    </row>
    <row r="2633">
      <c r="A2633" s="68">
        <v>18</v>
      </c>
      <c r="B2633" s="66" t="str">
        <v>별내면 청학리</v>
      </c>
      <c r="C2633" s="66" t="str">
        <v>공장창고</v>
      </c>
      <c r="D2633" s="66" t="str">
        <v>2026-04</v>
      </c>
      <c r="E2633" s="66" t="str">
        <v>비교 반영</v>
      </c>
      <c r="F2633" s="66" t="str">
        <v>최근 비교기간</v>
      </c>
      <c r="G2633" s="68">
        <v>0</v>
      </c>
      <c r="H2633" s="79">
        <v>0</v>
      </c>
    </row>
    <row r="2634">
      <c r="A2634" s="68">
        <v>18</v>
      </c>
      <c r="B2634" s="66" t="str">
        <v>별내면 청학리</v>
      </c>
      <c r="C2634" s="66" t="str">
        <v>공장창고</v>
      </c>
      <c r="D2634" s="66" t="str">
        <v>2026-05</v>
      </c>
      <c r="E2634" s="66" t="str">
        <v>비교 반영</v>
      </c>
      <c r="F2634" s="66" t="str">
        <v>최근 비교기간</v>
      </c>
      <c r="G2634" s="68">
        <v>0</v>
      </c>
      <c r="H2634" s="79">
        <v>0</v>
      </c>
    </row>
    <row r="2635">
      <c r="A2635" s="68">
        <v>18</v>
      </c>
      <c r="B2635" s="66" t="str">
        <v>별내면 청학리</v>
      </c>
      <c r="C2635" s="66" t="str">
        <v>공장창고</v>
      </c>
      <c r="D2635" s="66" t="str">
        <v>2026-06</v>
      </c>
      <c r="E2635" s="66" t="str">
        <v>비교 반영</v>
      </c>
      <c r="F2635" s="66" t="str">
        <v>최근 비교기간</v>
      </c>
      <c r="G2635" s="68">
        <v>0</v>
      </c>
      <c r="H2635" s="79">
        <v>0</v>
      </c>
    </row>
    <row r="2636">
      <c r="A2636" s="72">
        <v>18</v>
      </c>
      <c r="B2636" s="72" t="str">
        <v>별내면 청학리</v>
      </c>
      <c r="C2636" s="72" t="str">
        <v>공장창고</v>
      </c>
      <c r="D2636" s="72" t="str">
        <v>2026-07</v>
      </c>
      <c r="E2636" s="72" t="str">
        <v>집계 중</v>
      </c>
      <c r="F2636" s="72" t="str">
        <v>집계 중 월</v>
      </c>
      <c r="G2636" s="74">
        <v>1</v>
      </c>
      <c r="H2636" s="85">
        <v>0.01818181818181818</v>
      </c>
    </row>
    <row r="2637">
      <c r="A2637" s="68">
        <v>19</v>
      </c>
      <c r="B2637" s="66" t="str">
        <v>화도읍 창현리</v>
      </c>
      <c r="C2637" s="66" t="str">
        <v>아파트 전월세</v>
      </c>
      <c r="D2637" s="66" t="str">
        <v>2025-08</v>
      </c>
      <c r="E2637" s="66" t="str">
        <v>비교 반영</v>
      </c>
      <c r="F2637" s="66" t="str">
        <v>그 외 비교 반영월</v>
      </c>
      <c r="G2637" s="68">
        <v>23</v>
      </c>
      <c r="H2637" s="79">
        <v>0.46</v>
      </c>
    </row>
    <row r="2638">
      <c r="A2638" s="68">
        <v>19</v>
      </c>
      <c r="B2638" s="66" t="str">
        <v>화도읍 창현리</v>
      </c>
      <c r="C2638" s="66" t="str">
        <v>아파트 전월세</v>
      </c>
      <c r="D2638" s="66" t="str">
        <v>2025-09</v>
      </c>
      <c r="E2638" s="66" t="str">
        <v>비교 반영</v>
      </c>
      <c r="F2638" s="66" t="str">
        <v>그 외 비교 반영월</v>
      </c>
      <c r="G2638" s="68">
        <v>28</v>
      </c>
      <c r="H2638" s="79">
        <v>0.45161290322580644</v>
      </c>
    </row>
    <row r="2639">
      <c r="A2639" s="68">
        <v>19</v>
      </c>
      <c r="B2639" s="66" t="str">
        <v>화도읍 창현리</v>
      </c>
      <c r="C2639" s="66" t="str">
        <v>아파트 전월세</v>
      </c>
      <c r="D2639" s="66" t="str">
        <v>2025-10</v>
      </c>
      <c r="E2639" s="66" t="str">
        <v>비교 반영</v>
      </c>
      <c r="F2639" s="66" t="str">
        <v>그 외 비교 반영월</v>
      </c>
      <c r="G2639" s="68">
        <v>24</v>
      </c>
      <c r="H2639" s="79">
        <v>0.5217391304347826</v>
      </c>
    </row>
    <row r="2640">
      <c r="A2640" s="68">
        <v>19</v>
      </c>
      <c r="B2640" s="66" t="str">
        <v>화도읍 창현리</v>
      </c>
      <c r="C2640" s="66" t="str">
        <v>아파트 전월세</v>
      </c>
      <c r="D2640" s="66" t="str">
        <v>2025-11</v>
      </c>
      <c r="E2640" s="66" t="str">
        <v>비교 반영</v>
      </c>
      <c r="F2640" s="66" t="str">
        <v>그 외 비교 반영월</v>
      </c>
      <c r="G2640" s="68">
        <v>41</v>
      </c>
      <c r="H2640" s="79">
        <v>0.5125</v>
      </c>
    </row>
    <row r="2641">
      <c r="A2641" s="68">
        <v>19</v>
      </c>
      <c r="B2641" s="66" t="str">
        <v>화도읍 창현리</v>
      </c>
      <c r="C2641" s="66" t="str">
        <v>아파트 전월세</v>
      </c>
      <c r="D2641" s="66" t="str">
        <v>2025-12</v>
      </c>
      <c r="E2641" s="66" t="str">
        <v>비교 반영</v>
      </c>
      <c r="F2641" s="66" t="str">
        <v>그 외 비교 반영월</v>
      </c>
      <c r="G2641" s="68">
        <v>20</v>
      </c>
      <c r="H2641" s="79">
        <v>0.39215686274509803</v>
      </c>
    </row>
    <row r="2642">
      <c r="A2642" s="68">
        <v>19</v>
      </c>
      <c r="B2642" s="66" t="str">
        <v>화도읍 창현리</v>
      </c>
      <c r="C2642" s="66" t="str">
        <v>아파트 전월세</v>
      </c>
      <c r="D2642" s="66" t="str">
        <v>2026-01</v>
      </c>
      <c r="E2642" s="66" t="str">
        <v>비교 반영</v>
      </c>
      <c r="F2642" s="66" t="str">
        <v>직전 비교기간</v>
      </c>
      <c r="G2642" s="68">
        <v>37</v>
      </c>
      <c r="H2642" s="79">
        <v>0.5</v>
      </c>
    </row>
    <row r="2643">
      <c r="A2643" s="68">
        <v>19</v>
      </c>
      <c r="B2643" s="66" t="str">
        <v>화도읍 창현리</v>
      </c>
      <c r="C2643" s="66" t="str">
        <v>아파트 전월세</v>
      </c>
      <c r="D2643" s="66" t="str">
        <v>2026-02</v>
      </c>
      <c r="E2643" s="66" t="str">
        <v>비교 반영</v>
      </c>
      <c r="F2643" s="66" t="str">
        <v>직전 비교기간</v>
      </c>
      <c r="G2643" s="68">
        <v>23</v>
      </c>
      <c r="H2643" s="79">
        <v>0.45098039215686275</v>
      </c>
    </row>
    <row r="2644">
      <c r="A2644" s="68">
        <v>19</v>
      </c>
      <c r="B2644" s="66" t="str">
        <v>화도읍 창현리</v>
      </c>
      <c r="C2644" s="66" t="str">
        <v>아파트 전월세</v>
      </c>
      <c r="D2644" s="66" t="str">
        <v>2026-03</v>
      </c>
      <c r="E2644" s="66" t="str">
        <v>비교 반영</v>
      </c>
      <c r="F2644" s="66" t="str">
        <v>직전 비교기간</v>
      </c>
      <c r="G2644" s="68">
        <v>29</v>
      </c>
      <c r="H2644" s="79">
        <v>0.48333333333333334</v>
      </c>
    </row>
    <row r="2645">
      <c r="A2645" s="68">
        <v>19</v>
      </c>
      <c r="B2645" s="66" t="str">
        <v>화도읍 창현리</v>
      </c>
      <c r="C2645" s="66" t="str">
        <v>아파트 전월세</v>
      </c>
      <c r="D2645" s="66" t="str">
        <v>2026-04</v>
      </c>
      <c r="E2645" s="66" t="str">
        <v>비교 반영</v>
      </c>
      <c r="F2645" s="66" t="str">
        <v>최근 비교기간</v>
      </c>
      <c r="G2645" s="68">
        <v>15</v>
      </c>
      <c r="H2645" s="79">
        <v>0.3333333333333333</v>
      </c>
    </row>
    <row r="2646">
      <c r="A2646" s="68">
        <v>19</v>
      </c>
      <c r="B2646" s="66" t="str">
        <v>화도읍 창현리</v>
      </c>
      <c r="C2646" s="66" t="str">
        <v>아파트 전월세</v>
      </c>
      <c r="D2646" s="66" t="str">
        <v>2026-05</v>
      </c>
      <c r="E2646" s="66" t="str">
        <v>비교 반영</v>
      </c>
      <c r="F2646" s="66" t="str">
        <v>최근 비교기간</v>
      </c>
      <c r="G2646" s="68">
        <v>16</v>
      </c>
      <c r="H2646" s="79">
        <v>0.27586206896551724</v>
      </c>
    </row>
    <row r="2647">
      <c r="A2647" s="68">
        <v>19</v>
      </c>
      <c r="B2647" s="66" t="str">
        <v>화도읍 창현리</v>
      </c>
      <c r="C2647" s="66" t="str">
        <v>아파트 전월세</v>
      </c>
      <c r="D2647" s="66" t="str">
        <v>2026-06</v>
      </c>
      <c r="E2647" s="66" t="str">
        <v>비교 반영</v>
      </c>
      <c r="F2647" s="66" t="str">
        <v>최근 비교기간</v>
      </c>
      <c r="G2647" s="68">
        <v>29</v>
      </c>
      <c r="H2647" s="79">
        <v>0.4084507042253521</v>
      </c>
    </row>
    <row r="2648">
      <c r="A2648" s="72">
        <v>19</v>
      </c>
      <c r="B2648" s="72" t="str">
        <v>화도읍 창현리</v>
      </c>
      <c r="C2648" s="72" t="str">
        <v>아파트 전월세</v>
      </c>
      <c r="D2648" s="72" t="str">
        <v>2026-07</v>
      </c>
      <c r="E2648" s="72" t="str">
        <v>집계 중</v>
      </c>
      <c r="F2648" s="72" t="str">
        <v>집계 중 월</v>
      </c>
      <c r="G2648" s="74">
        <v>28</v>
      </c>
      <c r="H2648" s="85">
        <v>0.4375</v>
      </c>
    </row>
    <row r="2649">
      <c r="A2649" s="68">
        <v>19</v>
      </c>
      <c r="B2649" s="66" t="str">
        <v>화도읍 창현리</v>
      </c>
      <c r="C2649" s="66" t="str">
        <v>아파트 매매</v>
      </c>
      <c r="D2649" s="66" t="str">
        <v>2025-08</v>
      </c>
      <c r="E2649" s="66" t="str">
        <v>비교 반영</v>
      </c>
      <c r="F2649" s="66" t="str">
        <v>그 외 비교 반영월</v>
      </c>
      <c r="G2649" s="68">
        <v>8</v>
      </c>
      <c r="H2649" s="79">
        <v>0.16</v>
      </c>
    </row>
    <row r="2650">
      <c r="A2650" s="68">
        <v>19</v>
      </c>
      <c r="B2650" s="66" t="str">
        <v>화도읍 창현리</v>
      </c>
      <c r="C2650" s="66" t="str">
        <v>아파트 매매</v>
      </c>
      <c r="D2650" s="66" t="str">
        <v>2025-09</v>
      </c>
      <c r="E2650" s="66" t="str">
        <v>비교 반영</v>
      </c>
      <c r="F2650" s="66" t="str">
        <v>그 외 비교 반영월</v>
      </c>
      <c r="G2650" s="68">
        <v>15</v>
      </c>
      <c r="H2650" s="79">
        <v>0.24193548387096775</v>
      </c>
    </row>
    <row r="2651">
      <c r="A2651" s="68">
        <v>19</v>
      </c>
      <c r="B2651" s="66" t="str">
        <v>화도읍 창현리</v>
      </c>
      <c r="C2651" s="66" t="str">
        <v>아파트 매매</v>
      </c>
      <c r="D2651" s="66" t="str">
        <v>2025-10</v>
      </c>
      <c r="E2651" s="66" t="str">
        <v>비교 반영</v>
      </c>
      <c r="F2651" s="66" t="str">
        <v>그 외 비교 반영월</v>
      </c>
      <c r="G2651" s="68">
        <v>8</v>
      </c>
      <c r="H2651" s="79">
        <v>0.17391304347826086</v>
      </c>
    </row>
    <row r="2652">
      <c r="A2652" s="68">
        <v>19</v>
      </c>
      <c r="B2652" s="66" t="str">
        <v>화도읍 창현리</v>
      </c>
      <c r="C2652" s="66" t="str">
        <v>아파트 매매</v>
      </c>
      <c r="D2652" s="66" t="str">
        <v>2025-11</v>
      </c>
      <c r="E2652" s="66" t="str">
        <v>비교 반영</v>
      </c>
      <c r="F2652" s="66" t="str">
        <v>그 외 비교 반영월</v>
      </c>
      <c r="G2652" s="68">
        <v>13</v>
      </c>
      <c r="H2652" s="79">
        <v>0.1625</v>
      </c>
    </row>
    <row r="2653">
      <c r="A2653" s="68">
        <v>19</v>
      </c>
      <c r="B2653" s="66" t="str">
        <v>화도읍 창현리</v>
      </c>
      <c r="C2653" s="66" t="str">
        <v>아파트 매매</v>
      </c>
      <c r="D2653" s="66" t="str">
        <v>2025-12</v>
      </c>
      <c r="E2653" s="66" t="str">
        <v>비교 반영</v>
      </c>
      <c r="F2653" s="66" t="str">
        <v>그 외 비교 반영월</v>
      </c>
      <c r="G2653" s="68">
        <v>11</v>
      </c>
      <c r="H2653" s="79">
        <v>0.21568627450980393</v>
      </c>
    </row>
    <row r="2654">
      <c r="A2654" s="68">
        <v>19</v>
      </c>
      <c r="B2654" s="66" t="str">
        <v>화도읍 창현리</v>
      </c>
      <c r="C2654" s="66" t="str">
        <v>아파트 매매</v>
      </c>
      <c r="D2654" s="66" t="str">
        <v>2026-01</v>
      </c>
      <c r="E2654" s="66" t="str">
        <v>비교 반영</v>
      </c>
      <c r="F2654" s="66" t="str">
        <v>직전 비교기간</v>
      </c>
      <c r="G2654" s="68">
        <v>14</v>
      </c>
      <c r="H2654" s="79">
        <v>0.1891891891891892</v>
      </c>
    </row>
    <row r="2655">
      <c r="A2655" s="68">
        <v>19</v>
      </c>
      <c r="B2655" s="66" t="str">
        <v>화도읍 창현리</v>
      </c>
      <c r="C2655" s="66" t="str">
        <v>아파트 매매</v>
      </c>
      <c r="D2655" s="66" t="str">
        <v>2026-02</v>
      </c>
      <c r="E2655" s="66" t="str">
        <v>비교 반영</v>
      </c>
      <c r="F2655" s="66" t="str">
        <v>직전 비교기간</v>
      </c>
      <c r="G2655" s="68">
        <v>10</v>
      </c>
      <c r="H2655" s="79">
        <v>0.19607843137254902</v>
      </c>
    </row>
    <row r="2656">
      <c r="A2656" s="68">
        <v>19</v>
      </c>
      <c r="B2656" s="66" t="str">
        <v>화도읍 창현리</v>
      </c>
      <c r="C2656" s="66" t="str">
        <v>아파트 매매</v>
      </c>
      <c r="D2656" s="66" t="str">
        <v>2026-03</v>
      </c>
      <c r="E2656" s="66" t="str">
        <v>비교 반영</v>
      </c>
      <c r="F2656" s="66" t="str">
        <v>직전 비교기간</v>
      </c>
      <c r="G2656" s="68">
        <v>14</v>
      </c>
      <c r="H2656" s="79">
        <v>0.23333333333333334</v>
      </c>
    </row>
    <row r="2657">
      <c r="A2657" s="68">
        <v>19</v>
      </c>
      <c r="B2657" s="66" t="str">
        <v>화도읍 창현리</v>
      </c>
      <c r="C2657" s="66" t="str">
        <v>아파트 매매</v>
      </c>
      <c r="D2657" s="66" t="str">
        <v>2026-04</v>
      </c>
      <c r="E2657" s="66" t="str">
        <v>비교 반영</v>
      </c>
      <c r="F2657" s="66" t="str">
        <v>최근 비교기간</v>
      </c>
      <c r="G2657" s="68">
        <v>13</v>
      </c>
      <c r="H2657" s="79">
        <v>0.28888888888888886</v>
      </c>
    </row>
    <row r="2658">
      <c r="A2658" s="68">
        <v>19</v>
      </c>
      <c r="B2658" s="66" t="str">
        <v>화도읍 창현리</v>
      </c>
      <c r="C2658" s="66" t="str">
        <v>아파트 매매</v>
      </c>
      <c r="D2658" s="66" t="str">
        <v>2026-05</v>
      </c>
      <c r="E2658" s="66" t="str">
        <v>비교 반영</v>
      </c>
      <c r="F2658" s="66" t="str">
        <v>최근 비교기간</v>
      </c>
      <c r="G2658" s="68">
        <v>17</v>
      </c>
      <c r="H2658" s="79">
        <v>0.29310344827586204</v>
      </c>
    </row>
    <row r="2659">
      <c r="A2659" s="68">
        <v>19</v>
      </c>
      <c r="B2659" s="66" t="str">
        <v>화도읍 창현리</v>
      </c>
      <c r="C2659" s="66" t="str">
        <v>아파트 매매</v>
      </c>
      <c r="D2659" s="66" t="str">
        <v>2026-06</v>
      </c>
      <c r="E2659" s="66" t="str">
        <v>비교 반영</v>
      </c>
      <c r="F2659" s="66" t="str">
        <v>최근 비교기간</v>
      </c>
      <c r="G2659" s="68">
        <v>17</v>
      </c>
      <c r="H2659" s="79">
        <v>0.23943661971830985</v>
      </c>
    </row>
    <row r="2660">
      <c r="A2660" s="72">
        <v>19</v>
      </c>
      <c r="B2660" s="72" t="str">
        <v>화도읍 창현리</v>
      </c>
      <c r="C2660" s="72" t="str">
        <v>아파트 매매</v>
      </c>
      <c r="D2660" s="72" t="str">
        <v>2026-07</v>
      </c>
      <c r="E2660" s="72" t="str">
        <v>집계 중</v>
      </c>
      <c r="F2660" s="72" t="str">
        <v>집계 중 월</v>
      </c>
      <c r="G2660" s="74">
        <v>19</v>
      </c>
      <c r="H2660" s="85">
        <v>0.296875</v>
      </c>
    </row>
    <row r="2661">
      <c r="A2661" s="68">
        <v>19</v>
      </c>
      <c r="B2661" s="66" t="str">
        <v>화도읍 창현리</v>
      </c>
      <c r="C2661" s="66" t="str">
        <v>다가구 전월세</v>
      </c>
      <c r="D2661" s="66" t="str">
        <v>2025-08</v>
      </c>
      <c r="E2661" s="66" t="str">
        <v>비교 반영</v>
      </c>
      <c r="F2661" s="66" t="str">
        <v>그 외 비교 반영월</v>
      </c>
      <c r="G2661" s="68">
        <v>10</v>
      </c>
      <c r="H2661" s="79">
        <v>0.2</v>
      </c>
    </row>
    <row r="2662">
      <c r="A2662" s="68">
        <v>19</v>
      </c>
      <c r="B2662" s="66" t="str">
        <v>화도읍 창현리</v>
      </c>
      <c r="C2662" s="66" t="str">
        <v>다가구 전월세</v>
      </c>
      <c r="D2662" s="66" t="str">
        <v>2025-09</v>
      </c>
      <c r="E2662" s="66" t="str">
        <v>비교 반영</v>
      </c>
      <c r="F2662" s="66" t="str">
        <v>그 외 비교 반영월</v>
      </c>
      <c r="G2662" s="68">
        <v>4</v>
      </c>
      <c r="H2662" s="79">
        <v>0.06451612903225806</v>
      </c>
    </row>
    <row r="2663">
      <c r="A2663" s="68">
        <v>19</v>
      </c>
      <c r="B2663" s="66" t="str">
        <v>화도읍 창현리</v>
      </c>
      <c r="C2663" s="66" t="str">
        <v>다가구 전월세</v>
      </c>
      <c r="D2663" s="66" t="str">
        <v>2025-10</v>
      </c>
      <c r="E2663" s="66" t="str">
        <v>비교 반영</v>
      </c>
      <c r="F2663" s="66" t="str">
        <v>그 외 비교 반영월</v>
      </c>
      <c r="G2663" s="68">
        <v>4</v>
      </c>
      <c r="H2663" s="79">
        <v>0.08695652173913043</v>
      </c>
    </row>
    <row r="2664">
      <c r="A2664" s="68">
        <v>19</v>
      </c>
      <c r="B2664" s="66" t="str">
        <v>화도읍 창현리</v>
      </c>
      <c r="C2664" s="66" t="str">
        <v>다가구 전월세</v>
      </c>
      <c r="D2664" s="66" t="str">
        <v>2025-11</v>
      </c>
      <c r="E2664" s="66" t="str">
        <v>비교 반영</v>
      </c>
      <c r="F2664" s="66" t="str">
        <v>그 외 비교 반영월</v>
      </c>
      <c r="G2664" s="68">
        <v>4</v>
      </c>
      <c r="H2664" s="79">
        <v>0.05</v>
      </c>
    </row>
    <row r="2665">
      <c r="A2665" s="68">
        <v>19</v>
      </c>
      <c r="B2665" s="66" t="str">
        <v>화도읍 창현리</v>
      </c>
      <c r="C2665" s="66" t="str">
        <v>다가구 전월세</v>
      </c>
      <c r="D2665" s="66" t="str">
        <v>2025-12</v>
      </c>
      <c r="E2665" s="66" t="str">
        <v>비교 반영</v>
      </c>
      <c r="F2665" s="66" t="str">
        <v>그 외 비교 반영월</v>
      </c>
      <c r="G2665" s="68">
        <v>9</v>
      </c>
      <c r="H2665" s="79">
        <v>0.17647058823529413</v>
      </c>
    </row>
    <row r="2666">
      <c r="A2666" s="68">
        <v>19</v>
      </c>
      <c r="B2666" s="66" t="str">
        <v>화도읍 창현리</v>
      </c>
      <c r="C2666" s="66" t="str">
        <v>다가구 전월세</v>
      </c>
      <c r="D2666" s="66" t="str">
        <v>2026-01</v>
      </c>
      <c r="E2666" s="66" t="str">
        <v>비교 반영</v>
      </c>
      <c r="F2666" s="66" t="str">
        <v>직전 비교기간</v>
      </c>
      <c r="G2666" s="68">
        <v>10</v>
      </c>
      <c r="H2666" s="79">
        <v>0.13513513513513514</v>
      </c>
    </row>
    <row r="2667">
      <c r="A2667" s="68">
        <v>19</v>
      </c>
      <c r="B2667" s="66" t="str">
        <v>화도읍 창현리</v>
      </c>
      <c r="C2667" s="66" t="str">
        <v>다가구 전월세</v>
      </c>
      <c r="D2667" s="66" t="str">
        <v>2026-02</v>
      </c>
      <c r="E2667" s="66" t="str">
        <v>비교 반영</v>
      </c>
      <c r="F2667" s="66" t="str">
        <v>직전 비교기간</v>
      </c>
      <c r="G2667" s="68">
        <v>11</v>
      </c>
      <c r="H2667" s="79">
        <v>0.21568627450980393</v>
      </c>
    </row>
    <row r="2668">
      <c r="A2668" s="68">
        <v>19</v>
      </c>
      <c r="B2668" s="66" t="str">
        <v>화도읍 창현리</v>
      </c>
      <c r="C2668" s="66" t="str">
        <v>다가구 전월세</v>
      </c>
      <c r="D2668" s="66" t="str">
        <v>2026-03</v>
      </c>
      <c r="E2668" s="66" t="str">
        <v>비교 반영</v>
      </c>
      <c r="F2668" s="66" t="str">
        <v>직전 비교기간</v>
      </c>
      <c r="G2668" s="68">
        <v>9</v>
      </c>
      <c r="H2668" s="79">
        <v>0.15</v>
      </c>
    </row>
    <row r="2669">
      <c r="A2669" s="68">
        <v>19</v>
      </c>
      <c r="B2669" s="66" t="str">
        <v>화도읍 창현리</v>
      </c>
      <c r="C2669" s="66" t="str">
        <v>다가구 전월세</v>
      </c>
      <c r="D2669" s="66" t="str">
        <v>2026-04</v>
      </c>
      <c r="E2669" s="66" t="str">
        <v>비교 반영</v>
      </c>
      <c r="F2669" s="66" t="str">
        <v>최근 비교기간</v>
      </c>
      <c r="G2669" s="68">
        <v>3</v>
      </c>
      <c r="H2669" s="79">
        <v>0.06666666666666667</v>
      </c>
    </row>
    <row r="2670">
      <c r="A2670" s="68">
        <v>19</v>
      </c>
      <c r="B2670" s="66" t="str">
        <v>화도읍 창현리</v>
      </c>
      <c r="C2670" s="66" t="str">
        <v>다가구 전월세</v>
      </c>
      <c r="D2670" s="66" t="str">
        <v>2026-05</v>
      </c>
      <c r="E2670" s="66" t="str">
        <v>비교 반영</v>
      </c>
      <c r="F2670" s="66" t="str">
        <v>최근 비교기간</v>
      </c>
      <c r="G2670" s="68">
        <v>8</v>
      </c>
      <c r="H2670" s="79">
        <v>0.13793103448275862</v>
      </c>
    </row>
    <row r="2671">
      <c r="A2671" s="68">
        <v>19</v>
      </c>
      <c r="B2671" s="66" t="str">
        <v>화도읍 창현리</v>
      </c>
      <c r="C2671" s="66" t="str">
        <v>다가구 전월세</v>
      </c>
      <c r="D2671" s="66" t="str">
        <v>2026-06</v>
      </c>
      <c r="E2671" s="66" t="str">
        <v>비교 반영</v>
      </c>
      <c r="F2671" s="66" t="str">
        <v>최근 비교기간</v>
      </c>
      <c r="G2671" s="68">
        <v>8</v>
      </c>
      <c r="H2671" s="79">
        <v>0.11267605633802817</v>
      </c>
    </row>
    <row r="2672">
      <c r="A2672" s="72">
        <v>19</v>
      </c>
      <c r="B2672" s="72" t="str">
        <v>화도읍 창현리</v>
      </c>
      <c r="C2672" s="72" t="str">
        <v>다가구 전월세</v>
      </c>
      <c r="D2672" s="72" t="str">
        <v>2026-07</v>
      </c>
      <c r="E2672" s="72" t="str">
        <v>집계 중</v>
      </c>
      <c r="F2672" s="72" t="str">
        <v>집계 중 월</v>
      </c>
      <c r="G2672" s="74">
        <v>10</v>
      </c>
      <c r="H2672" s="85">
        <v>0.15625</v>
      </c>
    </row>
    <row r="2673">
      <c r="A2673" s="68">
        <v>19</v>
      </c>
      <c r="B2673" s="66" t="str">
        <v>화도읍 창현리</v>
      </c>
      <c r="C2673" s="66" t="str">
        <v>토지</v>
      </c>
      <c r="D2673" s="66" t="str">
        <v>2025-08</v>
      </c>
      <c r="E2673" s="66" t="str">
        <v>비교 반영</v>
      </c>
      <c r="F2673" s="66" t="str">
        <v>그 외 비교 반영월</v>
      </c>
      <c r="G2673" s="68">
        <v>3</v>
      </c>
      <c r="H2673" s="79">
        <v>0.06</v>
      </c>
    </row>
    <row r="2674">
      <c r="A2674" s="68">
        <v>19</v>
      </c>
      <c r="B2674" s="66" t="str">
        <v>화도읍 창현리</v>
      </c>
      <c r="C2674" s="66" t="str">
        <v>토지</v>
      </c>
      <c r="D2674" s="66" t="str">
        <v>2025-09</v>
      </c>
      <c r="E2674" s="66" t="str">
        <v>비교 반영</v>
      </c>
      <c r="F2674" s="66" t="str">
        <v>그 외 비교 반영월</v>
      </c>
      <c r="G2674" s="68">
        <v>3</v>
      </c>
      <c r="H2674" s="79">
        <v>0.04838709677419355</v>
      </c>
    </row>
    <row r="2675">
      <c r="A2675" s="68">
        <v>19</v>
      </c>
      <c r="B2675" s="66" t="str">
        <v>화도읍 창현리</v>
      </c>
      <c r="C2675" s="66" t="str">
        <v>토지</v>
      </c>
      <c r="D2675" s="66" t="str">
        <v>2025-10</v>
      </c>
      <c r="E2675" s="66" t="str">
        <v>비교 반영</v>
      </c>
      <c r="F2675" s="66" t="str">
        <v>그 외 비교 반영월</v>
      </c>
      <c r="G2675" s="68">
        <v>1</v>
      </c>
      <c r="H2675" s="79">
        <v>0.021739130434782608</v>
      </c>
    </row>
    <row r="2676">
      <c r="A2676" s="68">
        <v>19</v>
      </c>
      <c r="B2676" s="66" t="str">
        <v>화도읍 창현리</v>
      </c>
      <c r="C2676" s="66" t="str">
        <v>토지</v>
      </c>
      <c r="D2676" s="66" t="str">
        <v>2025-11</v>
      </c>
      <c r="E2676" s="66" t="str">
        <v>비교 반영</v>
      </c>
      <c r="F2676" s="66" t="str">
        <v>그 외 비교 반영월</v>
      </c>
      <c r="G2676" s="68">
        <v>7</v>
      </c>
      <c r="H2676" s="79">
        <v>0.0875</v>
      </c>
    </row>
    <row r="2677">
      <c r="A2677" s="68">
        <v>19</v>
      </c>
      <c r="B2677" s="66" t="str">
        <v>화도읍 창현리</v>
      </c>
      <c r="C2677" s="66" t="str">
        <v>토지</v>
      </c>
      <c r="D2677" s="66" t="str">
        <v>2025-12</v>
      </c>
      <c r="E2677" s="66" t="str">
        <v>비교 반영</v>
      </c>
      <c r="F2677" s="66" t="str">
        <v>그 외 비교 반영월</v>
      </c>
      <c r="G2677" s="68">
        <v>2</v>
      </c>
      <c r="H2677" s="79">
        <v>0.0392156862745098</v>
      </c>
    </row>
    <row r="2678">
      <c r="A2678" s="68">
        <v>19</v>
      </c>
      <c r="B2678" s="66" t="str">
        <v>화도읍 창현리</v>
      </c>
      <c r="C2678" s="66" t="str">
        <v>토지</v>
      </c>
      <c r="D2678" s="66" t="str">
        <v>2026-01</v>
      </c>
      <c r="E2678" s="66" t="str">
        <v>비교 반영</v>
      </c>
      <c r="F2678" s="66" t="str">
        <v>직전 비교기간</v>
      </c>
      <c r="G2678" s="68">
        <v>5</v>
      </c>
      <c r="H2678" s="79">
        <v>0.06756756756756757</v>
      </c>
    </row>
    <row r="2679">
      <c r="A2679" s="68">
        <v>19</v>
      </c>
      <c r="B2679" s="66" t="str">
        <v>화도읍 창현리</v>
      </c>
      <c r="C2679" s="66" t="str">
        <v>토지</v>
      </c>
      <c r="D2679" s="66" t="str">
        <v>2026-02</v>
      </c>
      <c r="E2679" s="66" t="str">
        <v>비교 반영</v>
      </c>
      <c r="F2679" s="66" t="str">
        <v>직전 비교기간</v>
      </c>
      <c r="G2679" s="68">
        <v>0</v>
      </c>
      <c r="H2679" s="79">
        <v>0</v>
      </c>
    </row>
    <row r="2680">
      <c r="A2680" s="68">
        <v>19</v>
      </c>
      <c r="B2680" s="66" t="str">
        <v>화도읍 창현리</v>
      </c>
      <c r="C2680" s="66" t="str">
        <v>토지</v>
      </c>
      <c r="D2680" s="66" t="str">
        <v>2026-03</v>
      </c>
      <c r="E2680" s="66" t="str">
        <v>비교 반영</v>
      </c>
      <c r="F2680" s="66" t="str">
        <v>직전 비교기간</v>
      </c>
      <c r="G2680" s="68">
        <v>0</v>
      </c>
      <c r="H2680" s="79">
        <v>0</v>
      </c>
    </row>
    <row r="2681">
      <c r="A2681" s="68">
        <v>19</v>
      </c>
      <c r="B2681" s="66" t="str">
        <v>화도읍 창현리</v>
      </c>
      <c r="C2681" s="66" t="str">
        <v>토지</v>
      </c>
      <c r="D2681" s="66" t="str">
        <v>2026-04</v>
      </c>
      <c r="E2681" s="66" t="str">
        <v>비교 반영</v>
      </c>
      <c r="F2681" s="66" t="str">
        <v>최근 비교기간</v>
      </c>
      <c r="G2681" s="68">
        <v>8</v>
      </c>
      <c r="H2681" s="79">
        <v>0.17777777777777778</v>
      </c>
    </row>
    <row r="2682">
      <c r="A2682" s="68">
        <v>19</v>
      </c>
      <c r="B2682" s="66" t="str">
        <v>화도읍 창현리</v>
      </c>
      <c r="C2682" s="66" t="str">
        <v>토지</v>
      </c>
      <c r="D2682" s="66" t="str">
        <v>2026-05</v>
      </c>
      <c r="E2682" s="66" t="str">
        <v>비교 반영</v>
      </c>
      <c r="F2682" s="66" t="str">
        <v>최근 비교기간</v>
      </c>
      <c r="G2682" s="68">
        <v>4</v>
      </c>
      <c r="H2682" s="79">
        <v>0.06896551724137931</v>
      </c>
    </row>
    <row r="2683">
      <c r="A2683" s="68">
        <v>19</v>
      </c>
      <c r="B2683" s="66" t="str">
        <v>화도읍 창현리</v>
      </c>
      <c r="C2683" s="66" t="str">
        <v>토지</v>
      </c>
      <c r="D2683" s="66" t="str">
        <v>2026-06</v>
      </c>
      <c r="E2683" s="66" t="str">
        <v>비교 반영</v>
      </c>
      <c r="F2683" s="66" t="str">
        <v>최근 비교기간</v>
      </c>
      <c r="G2683" s="68">
        <v>7</v>
      </c>
      <c r="H2683" s="79">
        <v>0.09859154929577464</v>
      </c>
    </row>
    <row r="2684">
      <c r="A2684" s="72">
        <v>19</v>
      </c>
      <c r="B2684" s="72" t="str">
        <v>화도읍 창현리</v>
      </c>
      <c r="C2684" s="72" t="str">
        <v>토지</v>
      </c>
      <c r="D2684" s="72" t="str">
        <v>2026-07</v>
      </c>
      <c r="E2684" s="72" t="str">
        <v>집계 중</v>
      </c>
      <c r="F2684" s="72" t="str">
        <v>집계 중 월</v>
      </c>
      <c r="G2684" s="74">
        <v>3</v>
      </c>
      <c r="H2684" s="85">
        <v>0.046875</v>
      </c>
    </row>
    <row r="2685">
      <c r="A2685" s="68">
        <v>19</v>
      </c>
      <c r="B2685" s="66" t="str">
        <v>화도읍 창현리</v>
      </c>
      <c r="C2685" s="66" t="str">
        <v>다세대 전월세</v>
      </c>
      <c r="D2685" s="66" t="str">
        <v>2025-08</v>
      </c>
      <c r="E2685" s="66" t="str">
        <v>비교 반영</v>
      </c>
      <c r="F2685" s="66" t="str">
        <v>그 외 비교 반영월</v>
      </c>
      <c r="G2685" s="68">
        <v>2</v>
      </c>
      <c r="H2685" s="79">
        <v>0.04</v>
      </c>
    </row>
    <row r="2686">
      <c r="A2686" s="68">
        <v>19</v>
      </c>
      <c r="B2686" s="66" t="str">
        <v>화도읍 창현리</v>
      </c>
      <c r="C2686" s="66" t="str">
        <v>다세대 전월세</v>
      </c>
      <c r="D2686" s="66" t="str">
        <v>2025-09</v>
      </c>
      <c r="E2686" s="66" t="str">
        <v>비교 반영</v>
      </c>
      <c r="F2686" s="66" t="str">
        <v>그 외 비교 반영월</v>
      </c>
      <c r="G2686" s="68">
        <v>5</v>
      </c>
      <c r="H2686" s="79">
        <v>0.08064516129032258</v>
      </c>
    </row>
    <row r="2687">
      <c r="A2687" s="68">
        <v>19</v>
      </c>
      <c r="B2687" s="66" t="str">
        <v>화도읍 창현리</v>
      </c>
      <c r="C2687" s="66" t="str">
        <v>다세대 전월세</v>
      </c>
      <c r="D2687" s="66" t="str">
        <v>2025-10</v>
      </c>
      <c r="E2687" s="66" t="str">
        <v>비교 반영</v>
      </c>
      <c r="F2687" s="66" t="str">
        <v>그 외 비교 반영월</v>
      </c>
      <c r="G2687" s="68">
        <v>7</v>
      </c>
      <c r="H2687" s="79">
        <v>0.15217391304347827</v>
      </c>
    </row>
    <row r="2688">
      <c r="A2688" s="68">
        <v>19</v>
      </c>
      <c r="B2688" s="66" t="str">
        <v>화도읍 창현리</v>
      </c>
      <c r="C2688" s="66" t="str">
        <v>다세대 전월세</v>
      </c>
      <c r="D2688" s="66" t="str">
        <v>2025-11</v>
      </c>
      <c r="E2688" s="66" t="str">
        <v>비교 반영</v>
      </c>
      <c r="F2688" s="66" t="str">
        <v>그 외 비교 반영월</v>
      </c>
      <c r="G2688" s="68">
        <v>7</v>
      </c>
      <c r="H2688" s="79">
        <v>0.0875</v>
      </c>
    </row>
    <row r="2689">
      <c r="A2689" s="68">
        <v>19</v>
      </c>
      <c r="B2689" s="66" t="str">
        <v>화도읍 창현리</v>
      </c>
      <c r="C2689" s="66" t="str">
        <v>다세대 전월세</v>
      </c>
      <c r="D2689" s="66" t="str">
        <v>2025-12</v>
      </c>
      <c r="E2689" s="66" t="str">
        <v>비교 반영</v>
      </c>
      <c r="F2689" s="66" t="str">
        <v>그 외 비교 반영월</v>
      </c>
      <c r="G2689" s="68">
        <v>5</v>
      </c>
      <c r="H2689" s="79">
        <v>0.09803921568627451</v>
      </c>
    </row>
    <row r="2690">
      <c r="A2690" s="68">
        <v>19</v>
      </c>
      <c r="B2690" s="66" t="str">
        <v>화도읍 창현리</v>
      </c>
      <c r="C2690" s="66" t="str">
        <v>다세대 전월세</v>
      </c>
      <c r="D2690" s="66" t="str">
        <v>2026-01</v>
      </c>
      <c r="E2690" s="66" t="str">
        <v>비교 반영</v>
      </c>
      <c r="F2690" s="66" t="str">
        <v>직전 비교기간</v>
      </c>
      <c r="G2690" s="68">
        <v>3</v>
      </c>
      <c r="H2690" s="79">
        <v>0.04054054054054054</v>
      </c>
    </row>
    <row r="2691">
      <c r="A2691" s="68">
        <v>19</v>
      </c>
      <c r="B2691" s="66" t="str">
        <v>화도읍 창현리</v>
      </c>
      <c r="C2691" s="66" t="str">
        <v>다세대 전월세</v>
      </c>
      <c r="D2691" s="66" t="str">
        <v>2026-02</v>
      </c>
      <c r="E2691" s="66" t="str">
        <v>비교 반영</v>
      </c>
      <c r="F2691" s="66" t="str">
        <v>직전 비교기간</v>
      </c>
      <c r="G2691" s="68">
        <v>7</v>
      </c>
      <c r="H2691" s="79">
        <v>0.13725490196078433</v>
      </c>
    </row>
    <row r="2692">
      <c r="A2692" s="68">
        <v>19</v>
      </c>
      <c r="B2692" s="66" t="str">
        <v>화도읍 창현리</v>
      </c>
      <c r="C2692" s="66" t="str">
        <v>다세대 전월세</v>
      </c>
      <c r="D2692" s="66" t="str">
        <v>2026-03</v>
      </c>
      <c r="E2692" s="66" t="str">
        <v>비교 반영</v>
      </c>
      <c r="F2692" s="66" t="str">
        <v>직전 비교기간</v>
      </c>
      <c r="G2692" s="68">
        <v>5</v>
      </c>
      <c r="H2692" s="79">
        <v>0.08333333333333333</v>
      </c>
    </row>
    <row r="2693">
      <c r="A2693" s="68">
        <v>19</v>
      </c>
      <c r="B2693" s="66" t="str">
        <v>화도읍 창현리</v>
      </c>
      <c r="C2693" s="66" t="str">
        <v>다세대 전월세</v>
      </c>
      <c r="D2693" s="66" t="str">
        <v>2026-04</v>
      </c>
      <c r="E2693" s="66" t="str">
        <v>비교 반영</v>
      </c>
      <c r="F2693" s="66" t="str">
        <v>최근 비교기간</v>
      </c>
      <c r="G2693" s="68">
        <v>4</v>
      </c>
      <c r="H2693" s="79">
        <v>0.08888888888888889</v>
      </c>
    </row>
    <row r="2694">
      <c r="A2694" s="68">
        <v>19</v>
      </c>
      <c r="B2694" s="66" t="str">
        <v>화도읍 창현리</v>
      </c>
      <c r="C2694" s="66" t="str">
        <v>다세대 전월세</v>
      </c>
      <c r="D2694" s="66" t="str">
        <v>2026-05</v>
      </c>
      <c r="E2694" s="66" t="str">
        <v>비교 반영</v>
      </c>
      <c r="F2694" s="66" t="str">
        <v>최근 비교기간</v>
      </c>
      <c r="G2694" s="68">
        <v>8</v>
      </c>
      <c r="H2694" s="79">
        <v>0.13793103448275862</v>
      </c>
    </row>
    <row r="2695">
      <c r="A2695" s="68">
        <v>19</v>
      </c>
      <c r="B2695" s="66" t="str">
        <v>화도읍 창현리</v>
      </c>
      <c r="C2695" s="66" t="str">
        <v>다세대 전월세</v>
      </c>
      <c r="D2695" s="66" t="str">
        <v>2026-06</v>
      </c>
      <c r="E2695" s="66" t="str">
        <v>비교 반영</v>
      </c>
      <c r="F2695" s="66" t="str">
        <v>최근 비교기간</v>
      </c>
      <c r="G2695" s="68">
        <v>6</v>
      </c>
      <c r="H2695" s="79">
        <v>0.08450704225352113</v>
      </c>
    </row>
    <row r="2696">
      <c r="A2696" s="72">
        <v>19</v>
      </c>
      <c r="B2696" s="72" t="str">
        <v>화도읍 창현리</v>
      </c>
      <c r="C2696" s="72" t="str">
        <v>다세대 전월세</v>
      </c>
      <c r="D2696" s="72" t="str">
        <v>2026-07</v>
      </c>
      <c r="E2696" s="72" t="str">
        <v>집계 중</v>
      </c>
      <c r="F2696" s="72" t="str">
        <v>집계 중 월</v>
      </c>
      <c r="G2696" s="74">
        <v>1</v>
      </c>
      <c r="H2696" s="85">
        <v>0.015625</v>
      </c>
    </row>
    <row r="2697">
      <c r="A2697" s="68">
        <v>19</v>
      </c>
      <c r="B2697" s="66" t="str">
        <v>화도읍 창현리</v>
      </c>
      <c r="C2697" s="66" t="str">
        <v>다세대 매매</v>
      </c>
      <c r="D2697" s="66" t="str">
        <v>2025-08</v>
      </c>
      <c r="E2697" s="66" t="str">
        <v>비교 반영</v>
      </c>
      <c r="F2697" s="66" t="str">
        <v>그 외 비교 반영월</v>
      </c>
      <c r="G2697" s="68">
        <v>1</v>
      </c>
      <c r="H2697" s="79">
        <v>0.02</v>
      </c>
    </row>
    <row r="2698">
      <c r="A2698" s="68">
        <v>19</v>
      </c>
      <c r="B2698" s="66" t="str">
        <v>화도읍 창현리</v>
      </c>
      <c r="C2698" s="66" t="str">
        <v>다세대 매매</v>
      </c>
      <c r="D2698" s="66" t="str">
        <v>2025-09</v>
      </c>
      <c r="E2698" s="66" t="str">
        <v>비교 반영</v>
      </c>
      <c r="F2698" s="66" t="str">
        <v>그 외 비교 반영월</v>
      </c>
      <c r="G2698" s="68">
        <v>5</v>
      </c>
      <c r="H2698" s="79">
        <v>0.08064516129032258</v>
      </c>
    </row>
    <row r="2699">
      <c r="A2699" s="68">
        <v>19</v>
      </c>
      <c r="B2699" s="66" t="str">
        <v>화도읍 창현리</v>
      </c>
      <c r="C2699" s="66" t="str">
        <v>다세대 매매</v>
      </c>
      <c r="D2699" s="66" t="str">
        <v>2025-10</v>
      </c>
      <c r="E2699" s="66" t="str">
        <v>비교 반영</v>
      </c>
      <c r="F2699" s="66" t="str">
        <v>그 외 비교 반영월</v>
      </c>
      <c r="G2699" s="68">
        <v>0</v>
      </c>
      <c r="H2699" s="79">
        <v>0</v>
      </c>
    </row>
    <row r="2700">
      <c r="A2700" s="68">
        <v>19</v>
      </c>
      <c r="B2700" s="66" t="str">
        <v>화도읍 창현리</v>
      </c>
      <c r="C2700" s="66" t="str">
        <v>다세대 매매</v>
      </c>
      <c r="D2700" s="66" t="str">
        <v>2025-11</v>
      </c>
      <c r="E2700" s="66" t="str">
        <v>비교 반영</v>
      </c>
      <c r="F2700" s="66" t="str">
        <v>그 외 비교 반영월</v>
      </c>
      <c r="G2700" s="68">
        <v>7</v>
      </c>
      <c r="H2700" s="79">
        <v>0.0875</v>
      </c>
    </row>
    <row r="2701">
      <c r="A2701" s="68">
        <v>19</v>
      </c>
      <c r="B2701" s="66" t="str">
        <v>화도읍 창현리</v>
      </c>
      <c r="C2701" s="66" t="str">
        <v>다세대 매매</v>
      </c>
      <c r="D2701" s="66" t="str">
        <v>2025-12</v>
      </c>
      <c r="E2701" s="66" t="str">
        <v>비교 반영</v>
      </c>
      <c r="F2701" s="66" t="str">
        <v>그 외 비교 반영월</v>
      </c>
      <c r="G2701" s="68">
        <v>3</v>
      </c>
      <c r="H2701" s="79">
        <v>0.058823529411764705</v>
      </c>
    </row>
    <row r="2702">
      <c r="A2702" s="68">
        <v>19</v>
      </c>
      <c r="B2702" s="66" t="str">
        <v>화도읍 창현리</v>
      </c>
      <c r="C2702" s="66" t="str">
        <v>다세대 매매</v>
      </c>
      <c r="D2702" s="66" t="str">
        <v>2026-01</v>
      </c>
      <c r="E2702" s="66" t="str">
        <v>비교 반영</v>
      </c>
      <c r="F2702" s="66" t="str">
        <v>직전 비교기간</v>
      </c>
      <c r="G2702" s="68">
        <v>4</v>
      </c>
      <c r="H2702" s="79">
        <v>0.05405405405405406</v>
      </c>
    </row>
    <row r="2703">
      <c r="A2703" s="68">
        <v>19</v>
      </c>
      <c r="B2703" s="66" t="str">
        <v>화도읍 창현리</v>
      </c>
      <c r="C2703" s="66" t="str">
        <v>다세대 매매</v>
      </c>
      <c r="D2703" s="66" t="str">
        <v>2026-02</v>
      </c>
      <c r="E2703" s="66" t="str">
        <v>비교 반영</v>
      </c>
      <c r="F2703" s="66" t="str">
        <v>직전 비교기간</v>
      </c>
      <c r="G2703" s="68">
        <v>0</v>
      </c>
      <c r="H2703" s="79">
        <v>0</v>
      </c>
    </row>
    <row r="2704">
      <c r="A2704" s="68">
        <v>19</v>
      </c>
      <c r="B2704" s="66" t="str">
        <v>화도읍 창현리</v>
      </c>
      <c r="C2704" s="66" t="str">
        <v>다세대 매매</v>
      </c>
      <c r="D2704" s="66" t="str">
        <v>2026-03</v>
      </c>
      <c r="E2704" s="66" t="str">
        <v>비교 반영</v>
      </c>
      <c r="F2704" s="66" t="str">
        <v>직전 비교기간</v>
      </c>
      <c r="G2704" s="68">
        <v>2</v>
      </c>
      <c r="H2704" s="79">
        <v>0.03333333333333333</v>
      </c>
    </row>
    <row r="2705">
      <c r="A2705" s="68">
        <v>19</v>
      </c>
      <c r="B2705" s="66" t="str">
        <v>화도읍 창현리</v>
      </c>
      <c r="C2705" s="66" t="str">
        <v>다세대 매매</v>
      </c>
      <c r="D2705" s="66" t="str">
        <v>2026-04</v>
      </c>
      <c r="E2705" s="66" t="str">
        <v>비교 반영</v>
      </c>
      <c r="F2705" s="66" t="str">
        <v>최근 비교기간</v>
      </c>
      <c r="G2705" s="68">
        <v>1</v>
      </c>
      <c r="H2705" s="79">
        <v>0.022222222222222223</v>
      </c>
    </row>
    <row r="2706">
      <c r="A2706" s="68">
        <v>19</v>
      </c>
      <c r="B2706" s="66" t="str">
        <v>화도읍 창현리</v>
      </c>
      <c r="C2706" s="66" t="str">
        <v>다세대 매매</v>
      </c>
      <c r="D2706" s="66" t="str">
        <v>2026-05</v>
      </c>
      <c r="E2706" s="66" t="str">
        <v>비교 반영</v>
      </c>
      <c r="F2706" s="66" t="str">
        <v>최근 비교기간</v>
      </c>
      <c r="G2706" s="68">
        <v>4</v>
      </c>
      <c r="H2706" s="79">
        <v>0.06896551724137931</v>
      </c>
    </row>
    <row r="2707">
      <c r="A2707" s="68">
        <v>19</v>
      </c>
      <c r="B2707" s="66" t="str">
        <v>화도읍 창현리</v>
      </c>
      <c r="C2707" s="66" t="str">
        <v>다세대 매매</v>
      </c>
      <c r="D2707" s="66" t="str">
        <v>2026-06</v>
      </c>
      <c r="E2707" s="66" t="str">
        <v>비교 반영</v>
      </c>
      <c r="F2707" s="66" t="str">
        <v>최근 비교기간</v>
      </c>
      <c r="G2707" s="68">
        <v>4</v>
      </c>
      <c r="H2707" s="79">
        <v>0.056338028169014086</v>
      </c>
    </row>
    <row r="2708">
      <c r="A2708" s="72">
        <v>19</v>
      </c>
      <c r="B2708" s="72" t="str">
        <v>화도읍 창현리</v>
      </c>
      <c r="C2708" s="72" t="str">
        <v>다세대 매매</v>
      </c>
      <c r="D2708" s="72" t="str">
        <v>2026-07</v>
      </c>
      <c r="E2708" s="72" t="str">
        <v>집계 중</v>
      </c>
      <c r="F2708" s="72" t="str">
        <v>집계 중 월</v>
      </c>
      <c r="G2708" s="74">
        <v>1</v>
      </c>
      <c r="H2708" s="85">
        <v>0.015625</v>
      </c>
    </row>
    <row r="2709">
      <c r="A2709" s="68">
        <v>19</v>
      </c>
      <c r="B2709" s="66" t="str">
        <v>화도읍 창현리</v>
      </c>
      <c r="C2709" s="66" t="str">
        <v>상가</v>
      </c>
      <c r="D2709" s="66" t="str">
        <v>2025-08</v>
      </c>
      <c r="E2709" s="66" t="str">
        <v>비교 반영</v>
      </c>
      <c r="F2709" s="66" t="str">
        <v>그 외 비교 반영월</v>
      </c>
      <c r="G2709" s="68">
        <v>0</v>
      </c>
      <c r="H2709" s="79">
        <v>0</v>
      </c>
    </row>
    <row r="2710">
      <c r="A2710" s="68">
        <v>19</v>
      </c>
      <c r="B2710" s="66" t="str">
        <v>화도읍 창현리</v>
      </c>
      <c r="C2710" s="66" t="str">
        <v>상가</v>
      </c>
      <c r="D2710" s="66" t="str">
        <v>2025-09</v>
      </c>
      <c r="E2710" s="66" t="str">
        <v>비교 반영</v>
      </c>
      <c r="F2710" s="66" t="str">
        <v>그 외 비교 반영월</v>
      </c>
      <c r="G2710" s="68">
        <v>1</v>
      </c>
      <c r="H2710" s="79">
        <v>0.016129032258064516</v>
      </c>
    </row>
    <row r="2711">
      <c r="A2711" s="68">
        <v>19</v>
      </c>
      <c r="B2711" s="66" t="str">
        <v>화도읍 창현리</v>
      </c>
      <c r="C2711" s="66" t="str">
        <v>상가</v>
      </c>
      <c r="D2711" s="66" t="str">
        <v>2025-10</v>
      </c>
      <c r="E2711" s="66" t="str">
        <v>비교 반영</v>
      </c>
      <c r="F2711" s="66" t="str">
        <v>그 외 비교 반영월</v>
      </c>
      <c r="G2711" s="68">
        <v>2</v>
      </c>
      <c r="H2711" s="79">
        <v>0.043478260869565216</v>
      </c>
    </row>
    <row r="2712">
      <c r="A2712" s="68">
        <v>19</v>
      </c>
      <c r="B2712" s="66" t="str">
        <v>화도읍 창현리</v>
      </c>
      <c r="C2712" s="66" t="str">
        <v>상가</v>
      </c>
      <c r="D2712" s="66" t="str">
        <v>2025-11</v>
      </c>
      <c r="E2712" s="66" t="str">
        <v>비교 반영</v>
      </c>
      <c r="F2712" s="66" t="str">
        <v>그 외 비교 반영월</v>
      </c>
      <c r="G2712" s="68">
        <v>0</v>
      </c>
      <c r="H2712" s="79">
        <v>0</v>
      </c>
    </row>
    <row r="2713">
      <c r="A2713" s="68">
        <v>19</v>
      </c>
      <c r="B2713" s="66" t="str">
        <v>화도읍 창현리</v>
      </c>
      <c r="C2713" s="66" t="str">
        <v>상가</v>
      </c>
      <c r="D2713" s="66" t="str">
        <v>2025-12</v>
      </c>
      <c r="E2713" s="66" t="str">
        <v>비교 반영</v>
      </c>
      <c r="F2713" s="66" t="str">
        <v>그 외 비교 반영월</v>
      </c>
      <c r="G2713" s="68">
        <v>1</v>
      </c>
      <c r="H2713" s="79">
        <v>0.0196078431372549</v>
      </c>
    </row>
    <row r="2714">
      <c r="A2714" s="68">
        <v>19</v>
      </c>
      <c r="B2714" s="66" t="str">
        <v>화도읍 창현리</v>
      </c>
      <c r="C2714" s="66" t="str">
        <v>상가</v>
      </c>
      <c r="D2714" s="66" t="str">
        <v>2026-01</v>
      </c>
      <c r="E2714" s="66" t="str">
        <v>비교 반영</v>
      </c>
      <c r="F2714" s="66" t="str">
        <v>직전 비교기간</v>
      </c>
      <c r="G2714" s="68">
        <v>1</v>
      </c>
      <c r="H2714" s="79">
        <v>0.013513513513513514</v>
      </c>
    </row>
    <row r="2715">
      <c r="A2715" s="68">
        <v>19</v>
      </c>
      <c r="B2715" s="66" t="str">
        <v>화도읍 창현리</v>
      </c>
      <c r="C2715" s="66" t="str">
        <v>상가</v>
      </c>
      <c r="D2715" s="66" t="str">
        <v>2026-02</v>
      </c>
      <c r="E2715" s="66" t="str">
        <v>비교 반영</v>
      </c>
      <c r="F2715" s="66" t="str">
        <v>직전 비교기간</v>
      </c>
      <c r="G2715" s="68">
        <v>0</v>
      </c>
      <c r="H2715" s="79">
        <v>0</v>
      </c>
    </row>
    <row r="2716">
      <c r="A2716" s="68">
        <v>19</v>
      </c>
      <c r="B2716" s="66" t="str">
        <v>화도읍 창현리</v>
      </c>
      <c r="C2716" s="66" t="str">
        <v>상가</v>
      </c>
      <c r="D2716" s="66" t="str">
        <v>2026-03</v>
      </c>
      <c r="E2716" s="66" t="str">
        <v>비교 반영</v>
      </c>
      <c r="F2716" s="66" t="str">
        <v>직전 비교기간</v>
      </c>
      <c r="G2716" s="68">
        <v>1</v>
      </c>
      <c r="H2716" s="79">
        <v>0.016666666666666666</v>
      </c>
    </row>
    <row r="2717">
      <c r="A2717" s="68">
        <v>19</v>
      </c>
      <c r="B2717" s="66" t="str">
        <v>화도읍 창현리</v>
      </c>
      <c r="C2717" s="66" t="str">
        <v>상가</v>
      </c>
      <c r="D2717" s="66" t="str">
        <v>2026-04</v>
      </c>
      <c r="E2717" s="66" t="str">
        <v>비교 반영</v>
      </c>
      <c r="F2717" s="66" t="str">
        <v>최근 비교기간</v>
      </c>
      <c r="G2717" s="68">
        <v>1</v>
      </c>
      <c r="H2717" s="79">
        <v>0.022222222222222223</v>
      </c>
    </row>
    <row r="2718">
      <c r="A2718" s="68">
        <v>19</v>
      </c>
      <c r="B2718" s="66" t="str">
        <v>화도읍 창현리</v>
      </c>
      <c r="C2718" s="66" t="str">
        <v>상가</v>
      </c>
      <c r="D2718" s="66" t="str">
        <v>2026-05</v>
      </c>
      <c r="E2718" s="66" t="str">
        <v>비교 반영</v>
      </c>
      <c r="F2718" s="66" t="str">
        <v>최근 비교기간</v>
      </c>
      <c r="G2718" s="68">
        <v>1</v>
      </c>
      <c r="H2718" s="79">
        <v>0.017241379310344827</v>
      </c>
    </row>
    <row r="2719">
      <c r="A2719" s="68">
        <v>19</v>
      </c>
      <c r="B2719" s="66" t="str">
        <v>화도읍 창현리</v>
      </c>
      <c r="C2719" s="66" t="str">
        <v>상가</v>
      </c>
      <c r="D2719" s="66" t="str">
        <v>2026-06</v>
      </c>
      <c r="E2719" s="66" t="str">
        <v>비교 반영</v>
      </c>
      <c r="F2719" s="66" t="str">
        <v>최근 비교기간</v>
      </c>
      <c r="G2719" s="68">
        <v>0</v>
      </c>
      <c r="H2719" s="79">
        <v>0</v>
      </c>
    </row>
    <row r="2720">
      <c r="A2720" s="72">
        <v>19</v>
      </c>
      <c r="B2720" s="72" t="str">
        <v>화도읍 창현리</v>
      </c>
      <c r="C2720" s="72" t="str">
        <v>상가</v>
      </c>
      <c r="D2720" s="72" t="str">
        <v>2026-07</v>
      </c>
      <c r="E2720" s="72" t="str">
        <v>집계 중</v>
      </c>
      <c r="F2720" s="72" t="str">
        <v>집계 중 월</v>
      </c>
      <c r="G2720" s="74">
        <v>2</v>
      </c>
      <c r="H2720" s="85">
        <v>0.03125</v>
      </c>
    </row>
    <row r="2721">
      <c r="A2721" s="68">
        <v>19</v>
      </c>
      <c r="B2721" s="66" t="str">
        <v>화도읍 창현리</v>
      </c>
      <c r="C2721" s="66" t="str">
        <v>다가구 매매</v>
      </c>
      <c r="D2721" s="66" t="str">
        <v>2025-08</v>
      </c>
      <c r="E2721" s="66" t="str">
        <v>비교 반영</v>
      </c>
      <c r="F2721" s="66" t="str">
        <v>그 외 비교 반영월</v>
      </c>
      <c r="G2721" s="68">
        <v>1</v>
      </c>
      <c r="H2721" s="79">
        <v>0.02</v>
      </c>
    </row>
    <row r="2722">
      <c r="A2722" s="68">
        <v>19</v>
      </c>
      <c r="B2722" s="66" t="str">
        <v>화도읍 창현리</v>
      </c>
      <c r="C2722" s="66" t="str">
        <v>다가구 매매</v>
      </c>
      <c r="D2722" s="66" t="str">
        <v>2025-09</v>
      </c>
      <c r="E2722" s="66" t="str">
        <v>비교 반영</v>
      </c>
      <c r="F2722" s="66" t="str">
        <v>그 외 비교 반영월</v>
      </c>
      <c r="G2722" s="68">
        <v>0</v>
      </c>
      <c r="H2722" s="79">
        <v>0</v>
      </c>
    </row>
    <row r="2723">
      <c r="A2723" s="68">
        <v>19</v>
      </c>
      <c r="B2723" s="66" t="str">
        <v>화도읍 창현리</v>
      </c>
      <c r="C2723" s="66" t="str">
        <v>다가구 매매</v>
      </c>
      <c r="D2723" s="66" t="str">
        <v>2025-10</v>
      </c>
      <c r="E2723" s="66" t="str">
        <v>비교 반영</v>
      </c>
      <c r="F2723" s="66" t="str">
        <v>그 외 비교 반영월</v>
      </c>
      <c r="G2723" s="68">
        <v>0</v>
      </c>
      <c r="H2723" s="79">
        <v>0</v>
      </c>
    </row>
    <row r="2724">
      <c r="A2724" s="68">
        <v>19</v>
      </c>
      <c r="B2724" s="66" t="str">
        <v>화도읍 창현리</v>
      </c>
      <c r="C2724" s="66" t="str">
        <v>다가구 매매</v>
      </c>
      <c r="D2724" s="66" t="str">
        <v>2025-11</v>
      </c>
      <c r="E2724" s="66" t="str">
        <v>비교 반영</v>
      </c>
      <c r="F2724" s="66" t="str">
        <v>그 외 비교 반영월</v>
      </c>
      <c r="G2724" s="68">
        <v>0</v>
      </c>
      <c r="H2724" s="79">
        <v>0</v>
      </c>
    </row>
    <row r="2725">
      <c r="A2725" s="68">
        <v>19</v>
      </c>
      <c r="B2725" s="66" t="str">
        <v>화도읍 창현리</v>
      </c>
      <c r="C2725" s="66" t="str">
        <v>다가구 매매</v>
      </c>
      <c r="D2725" s="66" t="str">
        <v>2025-12</v>
      </c>
      <c r="E2725" s="66" t="str">
        <v>비교 반영</v>
      </c>
      <c r="F2725" s="66" t="str">
        <v>그 외 비교 반영월</v>
      </c>
      <c r="G2725" s="68">
        <v>0</v>
      </c>
      <c r="H2725" s="79">
        <v>0</v>
      </c>
    </row>
    <row r="2726">
      <c r="A2726" s="68">
        <v>19</v>
      </c>
      <c r="B2726" s="66" t="str">
        <v>화도읍 창현리</v>
      </c>
      <c r="C2726" s="66" t="str">
        <v>다가구 매매</v>
      </c>
      <c r="D2726" s="66" t="str">
        <v>2026-01</v>
      </c>
      <c r="E2726" s="66" t="str">
        <v>비교 반영</v>
      </c>
      <c r="F2726" s="66" t="str">
        <v>직전 비교기간</v>
      </c>
      <c r="G2726" s="68">
        <v>0</v>
      </c>
      <c r="H2726" s="79">
        <v>0</v>
      </c>
    </row>
    <row r="2727">
      <c r="A2727" s="68">
        <v>19</v>
      </c>
      <c r="B2727" s="66" t="str">
        <v>화도읍 창현리</v>
      </c>
      <c r="C2727" s="66" t="str">
        <v>다가구 매매</v>
      </c>
      <c r="D2727" s="66" t="str">
        <v>2026-02</v>
      </c>
      <c r="E2727" s="66" t="str">
        <v>비교 반영</v>
      </c>
      <c r="F2727" s="66" t="str">
        <v>직전 비교기간</v>
      </c>
      <c r="G2727" s="68">
        <v>0</v>
      </c>
      <c r="H2727" s="79">
        <v>0</v>
      </c>
    </row>
    <row r="2728">
      <c r="A2728" s="68">
        <v>19</v>
      </c>
      <c r="B2728" s="66" t="str">
        <v>화도읍 창현리</v>
      </c>
      <c r="C2728" s="66" t="str">
        <v>다가구 매매</v>
      </c>
      <c r="D2728" s="66" t="str">
        <v>2026-03</v>
      </c>
      <c r="E2728" s="66" t="str">
        <v>비교 반영</v>
      </c>
      <c r="F2728" s="66" t="str">
        <v>직전 비교기간</v>
      </c>
      <c r="G2728" s="68">
        <v>0</v>
      </c>
      <c r="H2728" s="79">
        <v>0</v>
      </c>
    </row>
    <row r="2729">
      <c r="A2729" s="68">
        <v>19</v>
      </c>
      <c r="B2729" s="66" t="str">
        <v>화도읍 창현리</v>
      </c>
      <c r="C2729" s="66" t="str">
        <v>다가구 매매</v>
      </c>
      <c r="D2729" s="66" t="str">
        <v>2026-04</v>
      </c>
      <c r="E2729" s="66" t="str">
        <v>비교 반영</v>
      </c>
      <c r="F2729" s="66" t="str">
        <v>최근 비교기간</v>
      </c>
      <c r="G2729" s="68">
        <v>0</v>
      </c>
      <c r="H2729" s="79">
        <v>0</v>
      </c>
    </row>
    <row r="2730">
      <c r="A2730" s="68">
        <v>19</v>
      </c>
      <c r="B2730" s="66" t="str">
        <v>화도읍 창현리</v>
      </c>
      <c r="C2730" s="66" t="str">
        <v>다가구 매매</v>
      </c>
      <c r="D2730" s="66" t="str">
        <v>2026-05</v>
      </c>
      <c r="E2730" s="66" t="str">
        <v>비교 반영</v>
      </c>
      <c r="F2730" s="66" t="str">
        <v>최근 비교기간</v>
      </c>
      <c r="G2730" s="68">
        <v>0</v>
      </c>
      <c r="H2730" s="79">
        <v>0</v>
      </c>
    </row>
    <row r="2731">
      <c r="A2731" s="68">
        <v>19</v>
      </c>
      <c r="B2731" s="66" t="str">
        <v>화도읍 창현리</v>
      </c>
      <c r="C2731" s="66" t="str">
        <v>다가구 매매</v>
      </c>
      <c r="D2731" s="66" t="str">
        <v>2026-06</v>
      </c>
      <c r="E2731" s="66" t="str">
        <v>비교 반영</v>
      </c>
      <c r="F2731" s="66" t="str">
        <v>최근 비교기간</v>
      </c>
      <c r="G2731" s="68">
        <v>0</v>
      </c>
      <c r="H2731" s="79">
        <v>0</v>
      </c>
    </row>
    <row r="2732">
      <c r="A2732" s="72">
        <v>19</v>
      </c>
      <c r="B2732" s="72" t="str">
        <v>화도읍 창현리</v>
      </c>
      <c r="C2732" s="72" t="str">
        <v>다가구 매매</v>
      </c>
      <c r="D2732" s="72" t="str">
        <v>2026-07</v>
      </c>
      <c r="E2732" s="72" t="str">
        <v>집계 중</v>
      </c>
      <c r="F2732" s="72" t="str">
        <v>집계 중 월</v>
      </c>
      <c r="G2732" s="74">
        <v>0</v>
      </c>
      <c r="H2732" s="85">
        <v>0</v>
      </c>
    </row>
    <row r="2733">
      <c r="A2733" s="68">
        <v>19</v>
      </c>
      <c r="B2733" s="66" t="str">
        <v>화도읍 창현리</v>
      </c>
      <c r="C2733" s="66" t="str">
        <v>오피스텔 전월세</v>
      </c>
      <c r="D2733" s="66" t="str">
        <v>2025-08</v>
      </c>
      <c r="E2733" s="66" t="str">
        <v>비교 반영</v>
      </c>
      <c r="F2733" s="66" t="str">
        <v>그 외 비교 반영월</v>
      </c>
      <c r="G2733" s="68">
        <v>2</v>
      </c>
      <c r="H2733" s="79">
        <v>0.04</v>
      </c>
    </row>
    <row r="2734">
      <c r="A2734" s="68">
        <v>19</v>
      </c>
      <c r="B2734" s="66" t="str">
        <v>화도읍 창현리</v>
      </c>
      <c r="C2734" s="66" t="str">
        <v>오피스텔 전월세</v>
      </c>
      <c r="D2734" s="66" t="str">
        <v>2025-09</v>
      </c>
      <c r="E2734" s="66" t="str">
        <v>비교 반영</v>
      </c>
      <c r="F2734" s="66" t="str">
        <v>그 외 비교 반영월</v>
      </c>
      <c r="G2734" s="68">
        <v>0</v>
      </c>
      <c r="H2734" s="79">
        <v>0</v>
      </c>
    </row>
    <row r="2735">
      <c r="A2735" s="68">
        <v>19</v>
      </c>
      <c r="B2735" s="66" t="str">
        <v>화도읍 창현리</v>
      </c>
      <c r="C2735" s="66" t="str">
        <v>오피스텔 전월세</v>
      </c>
      <c r="D2735" s="66" t="str">
        <v>2025-10</v>
      </c>
      <c r="E2735" s="66" t="str">
        <v>비교 반영</v>
      </c>
      <c r="F2735" s="66" t="str">
        <v>그 외 비교 반영월</v>
      </c>
      <c r="G2735" s="68">
        <v>0</v>
      </c>
      <c r="H2735" s="79">
        <v>0</v>
      </c>
    </row>
    <row r="2736">
      <c r="A2736" s="68">
        <v>19</v>
      </c>
      <c r="B2736" s="66" t="str">
        <v>화도읍 창현리</v>
      </c>
      <c r="C2736" s="66" t="str">
        <v>오피스텔 전월세</v>
      </c>
      <c r="D2736" s="66" t="str">
        <v>2025-11</v>
      </c>
      <c r="E2736" s="66" t="str">
        <v>비교 반영</v>
      </c>
      <c r="F2736" s="66" t="str">
        <v>그 외 비교 반영월</v>
      </c>
      <c r="G2736" s="68">
        <v>1</v>
      </c>
      <c r="H2736" s="79">
        <v>0.0125</v>
      </c>
    </row>
    <row r="2737">
      <c r="A2737" s="68">
        <v>19</v>
      </c>
      <c r="B2737" s="66" t="str">
        <v>화도읍 창현리</v>
      </c>
      <c r="C2737" s="66" t="str">
        <v>오피스텔 전월세</v>
      </c>
      <c r="D2737" s="66" t="str">
        <v>2025-12</v>
      </c>
      <c r="E2737" s="66" t="str">
        <v>비교 반영</v>
      </c>
      <c r="F2737" s="66" t="str">
        <v>그 외 비교 반영월</v>
      </c>
      <c r="G2737" s="68">
        <v>0</v>
      </c>
      <c r="H2737" s="79">
        <v>0</v>
      </c>
    </row>
    <row r="2738">
      <c r="A2738" s="68">
        <v>19</v>
      </c>
      <c r="B2738" s="66" t="str">
        <v>화도읍 창현리</v>
      </c>
      <c r="C2738" s="66" t="str">
        <v>오피스텔 전월세</v>
      </c>
      <c r="D2738" s="66" t="str">
        <v>2026-01</v>
      </c>
      <c r="E2738" s="66" t="str">
        <v>비교 반영</v>
      </c>
      <c r="F2738" s="66" t="str">
        <v>직전 비교기간</v>
      </c>
      <c r="G2738" s="68">
        <v>0</v>
      </c>
      <c r="H2738" s="79">
        <v>0</v>
      </c>
    </row>
    <row r="2739">
      <c r="A2739" s="68">
        <v>19</v>
      </c>
      <c r="B2739" s="66" t="str">
        <v>화도읍 창현리</v>
      </c>
      <c r="C2739" s="66" t="str">
        <v>오피스텔 전월세</v>
      </c>
      <c r="D2739" s="66" t="str">
        <v>2026-02</v>
      </c>
      <c r="E2739" s="66" t="str">
        <v>비교 반영</v>
      </c>
      <c r="F2739" s="66" t="str">
        <v>직전 비교기간</v>
      </c>
      <c r="G2739" s="68">
        <v>0</v>
      </c>
      <c r="H2739" s="79">
        <v>0</v>
      </c>
    </row>
    <row r="2740">
      <c r="A2740" s="68">
        <v>19</v>
      </c>
      <c r="B2740" s="66" t="str">
        <v>화도읍 창현리</v>
      </c>
      <c r="C2740" s="66" t="str">
        <v>오피스텔 전월세</v>
      </c>
      <c r="D2740" s="66" t="str">
        <v>2026-03</v>
      </c>
      <c r="E2740" s="66" t="str">
        <v>비교 반영</v>
      </c>
      <c r="F2740" s="66" t="str">
        <v>직전 비교기간</v>
      </c>
      <c r="G2740" s="68">
        <v>0</v>
      </c>
      <c r="H2740" s="79">
        <v>0</v>
      </c>
    </row>
    <row r="2741">
      <c r="A2741" s="68">
        <v>19</v>
      </c>
      <c r="B2741" s="66" t="str">
        <v>화도읍 창현리</v>
      </c>
      <c r="C2741" s="66" t="str">
        <v>오피스텔 전월세</v>
      </c>
      <c r="D2741" s="66" t="str">
        <v>2026-04</v>
      </c>
      <c r="E2741" s="66" t="str">
        <v>비교 반영</v>
      </c>
      <c r="F2741" s="66" t="str">
        <v>최근 비교기간</v>
      </c>
      <c r="G2741" s="68">
        <v>0</v>
      </c>
      <c r="H2741" s="79">
        <v>0</v>
      </c>
    </row>
    <row r="2742">
      <c r="A2742" s="68">
        <v>19</v>
      </c>
      <c r="B2742" s="66" t="str">
        <v>화도읍 창현리</v>
      </c>
      <c r="C2742" s="66" t="str">
        <v>오피스텔 전월세</v>
      </c>
      <c r="D2742" s="66" t="str">
        <v>2026-05</v>
      </c>
      <c r="E2742" s="66" t="str">
        <v>비교 반영</v>
      </c>
      <c r="F2742" s="66" t="str">
        <v>최근 비교기간</v>
      </c>
      <c r="G2742" s="68">
        <v>0</v>
      </c>
      <c r="H2742" s="79">
        <v>0</v>
      </c>
    </row>
    <row r="2743">
      <c r="A2743" s="68">
        <v>19</v>
      </c>
      <c r="B2743" s="66" t="str">
        <v>화도읍 창현리</v>
      </c>
      <c r="C2743" s="66" t="str">
        <v>오피스텔 전월세</v>
      </c>
      <c r="D2743" s="66" t="str">
        <v>2026-06</v>
      </c>
      <c r="E2743" s="66" t="str">
        <v>비교 반영</v>
      </c>
      <c r="F2743" s="66" t="str">
        <v>최근 비교기간</v>
      </c>
      <c r="G2743" s="68">
        <v>0</v>
      </c>
      <c r="H2743" s="79">
        <v>0</v>
      </c>
    </row>
    <row r="2744">
      <c r="A2744" s="72">
        <v>19</v>
      </c>
      <c r="B2744" s="72" t="str">
        <v>화도읍 창현리</v>
      </c>
      <c r="C2744" s="72" t="str">
        <v>오피스텔 전월세</v>
      </c>
      <c r="D2744" s="72" t="str">
        <v>2026-07</v>
      </c>
      <c r="E2744" s="72" t="str">
        <v>집계 중</v>
      </c>
      <c r="F2744" s="72" t="str">
        <v>집계 중 월</v>
      </c>
      <c r="G2744" s="74">
        <v>0</v>
      </c>
      <c r="H2744" s="85">
        <v>0</v>
      </c>
    </row>
    <row r="2745">
      <c r="A2745" s="68">
        <v>19</v>
      </c>
      <c r="B2745" s="66" t="str">
        <v>화도읍 창현리</v>
      </c>
      <c r="C2745" s="66" t="str">
        <v>공장창고</v>
      </c>
      <c r="D2745" s="66" t="str">
        <v>2025-08</v>
      </c>
      <c r="E2745" s="66" t="str">
        <v>비교 반영</v>
      </c>
      <c r="F2745" s="66" t="str">
        <v>그 외 비교 반영월</v>
      </c>
      <c r="G2745" s="68">
        <v>0</v>
      </c>
      <c r="H2745" s="79">
        <v>0</v>
      </c>
    </row>
    <row r="2746">
      <c r="A2746" s="68">
        <v>19</v>
      </c>
      <c r="B2746" s="66" t="str">
        <v>화도읍 창현리</v>
      </c>
      <c r="C2746" s="66" t="str">
        <v>공장창고</v>
      </c>
      <c r="D2746" s="66" t="str">
        <v>2025-09</v>
      </c>
      <c r="E2746" s="66" t="str">
        <v>비교 반영</v>
      </c>
      <c r="F2746" s="66" t="str">
        <v>그 외 비교 반영월</v>
      </c>
      <c r="G2746" s="68">
        <v>1</v>
      </c>
      <c r="H2746" s="79">
        <v>0.016129032258064516</v>
      </c>
    </row>
    <row r="2747">
      <c r="A2747" s="68">
        <v>19</v>
      </c>
      <c r="B2747" s="66" t="str">
        <v>화도읍 창현리</v>
      </c>
      <c r="C2747" s="66" t="str">
        <v>공장창고</v>
      </c>
      <c r="D2747" s="66" t="str">
        <v>2025-10</v>
      </c>
      <c r="E2747" s="66" t="str">
        <v>비교 반영</v>
      </c>
      <c r="F2747" s="66" t="str">
        <v>그 외 비교 반영월</v>
      </c>
      <c r="G2747" s="68">
        <v>0</v>
      </c>
      <c r="H2747" s="79">
        <v>0</v>
      </c>
    </row>
    <row r="2748">
      <c r="A2748" s="68">
        <v>19</v>
      </c>
      <c r="B2748" s="66" t="str">
        <v>화도읍 창현리</v>
      </c>
      <c r="C2748" s="66" t="str">
        <v>공장창고</v>
      </c>
      <c r="D2748" s="66" t="str">
        <v>2025-11</v>
      </c>
      <c r="E2748" s="66" t="str">
        <v>비교 반영</v>
      </c>
      <c r="F2748" s="66" t="str">
        <v>그 외 비교 반영월</v>
      </c>
      <c r="G2748" s="68">
        <v>0</v>
      </c>
      <c r="H2748" s="79">
        <v>0</v>
      </c>
    </row>
    <row r="2749">
      <c r="A2749" s="68">
        <v>19</v>
      </c>
      <c r="B2749" s="66" t="str">
        <v>화도읍 창현리</v>
      </c>
      <c r="C2749" s="66" t="str">
        <v>공장창고</v>
      </c>
      <c r="D2749" s="66" t="str">
        <v>2025-12</v>
      </c>
      <c r="E2749" s="66" t="str">
        <v>비교 반영</v>
      </c>
      <c r="F2749" s="66" t="str">
        <v>그 외 비교 반영월</v>
      </c>
      <c r="G2749" s="68">
        <v>0</v>
      </c>
      <c r="H2749" s="79">
        <v>0</v>
      </c>
    </row>
    <row r="2750">
      <c r="A2750" s="68">
        <v>19</v>
      </c>
      <c r="B2750" s="66" t="str">
        <v>화도읍 창현리</v>
      </c>
      <c r="C2750" s="66" t="str">
        <v>공장창고</v>
      </c>
      <c r="D2750" s="66" t="str">
        <v>2026-01</v>
      </c>
      <c r="E2750" s="66" t="str">
        <v>비교 반영</v>
      </c>
      <c r="F2750" s="66" t="str">
        <v>직전 비교기간</v>
      </c>
      <c r="G2750" s="68">
        <v>0</v>
      </c>
      <c r="H2750" s="79">
        <v>0</v>
      </c>
    </row>
    <row r="2751">
      <c r="A2751" s="68">
        <v>19</v>
      </c>
      <c r="B2751" s="66" t="str">
        <v>화도읍 창현리</v>
      </c>
      <c r="C2751" s="66" t="str">
        <v>공장창고</v>
      </c>
      <c r="D2751" s="66" t="str">
        <v>2026-02</v>
      </c>
      <c r="E2751" s="66" t="str">
        <v>비교 반영</v>
      </c>
      <c r="F2751" s="66" t="str">
        <v>직전 비교기간</v>
      </c>
      <c r="G2751" s="68">
        <v>0</v>
      </c>
      <c r="H2751" s="79">
        <v>0</v>
      </c>
    </row>
    <row r="2752">
      <c r="A2752" s="68">
        <v>19</v>
      </c>
      <c r="B2752" s="66" t="str">
        <v>화도읍 창현리</v>
      </c>
      <c r="C2752" s="66" t="str">
        <v>공장창고</v>
      </c>
      <c r="D2752" s="66" t="str">
        <v>2026-03</v>
      </c>
      <c r="E2752" s="66" t="str">
        <v>비교 반영</v>
      </c>
      <c r="F2752" s="66" t="str">
        <v>직전 비교기간</v>
      </c>
      <c r="G2752" s="68">
        <v>0</v>
      </c>
      <c r="H2752" s="79">
        <v>0</v>
      </c>
    </row>
    <row r="2753">
      <c r="A2753" s="68">
        <v>19</v>
      </c>
      <c r="B2753" s="66" t="str">
        <v>화도읍 창현리</v>
      </c>
      <c r="C2753" s="66" t="str">
        <v>공장창고</v>
      </c>
      <c r="D2753" s="66" t="str">
        <v>2026-04</v>
      </c>
      <c r="E2753" s="66" t="str">
        <v>비교 반영</v>
      </c>
      <c r="F2753" s="66" t="str">
        <v>최근 비교기간</v>
      </c>
      <c r="G2753" s="68">
        <v>0</v>
      </c>
      <c r="H2753" s="79">
        <v>0</v>
      </c>
    </row>
    <row r="2754">
      <c r="A2754" s="68">
        <v>19</v>
      </c>
      <c r="B2754" s="66" t="str">
        <v>화도읍 창현리</v>
      </c>
      <c r="C2754" s="66" t="str">
        <v>공장창고</v>
      </c>
      <c r="D2754" s="66" t="str">
        <v>2026-05</v>
      </c>
      <c r="E2754" s="66" t="str">
        <v>비교 반영</v>
      </c>
      <c r="F2754" s="66" t="str">
        <v>최근 비교기간</v>
      </c>
      <c r="G2754" s="68">
        <v>0</v>
      </c>
      <c r="H2754" s="79">
        <v>0</v>
      </c>
    </row>
    <row r="2755">
      <c r="A2755" s="68">
        <v>19</v>
      </c>
      <c r="B2755" s="66" t="str">
        <v>화도읍 창현리</v>
      </c>
      <c r="C2755" s="66" t="str">
        <v>공장창고</v>
      </c>
      <c r="D2755" s="66" t="str">
        <v>2026-06</v>
      </c>
      <c r="E2755" s="66" t="str">
        <v>비교 반영</v>
      </c>
      <c r="F2755" s="66" t="str">
        <v>최근 비교기간</v>
      </c>
      <c r="G2755" s="68">
        <v>0</v>
      </c>
      <c r="H2755" s="79">
        <v>0</v>
      </c>
    </row>
    <row r="2756">
      <c r="A2756" s="72">
        <v>19</v>
      </c>
      <c r="B2756" s="72" t="str">
        <v>화도읍 창현리</v>
      </c>
      <c r="C2756" s="72" t="str">
        <v>공장창고</v>
      </c>
      <c r="D2756" s="72" t="str">
        <v>2026-07</v>
      </c>
      <c r="E2756" s="72" t="str">
        <v>집계 중</v>
      </c>
      <c r="F2756" s="72" t="str">
        <v>집계 중 월</v>
      </c>
      <c r="G2756" s="74">
        <v>0</v>
      </c>
      <c r="H2756" s="85">
        <v>0</v>
      </c>
    </row>
    <row r="2757">
      <c r="A2757" s="68">
        <v>20</v>
      </c>
      <c r="B2757" s="66" t="str">
        <v>화도읍 녹촌리</v>
      </c>
      <c r="C2757" s="66" t="str">
        <v>아파트 전월세</v>
      </c>
      <c r="D2757" s="66" t="str">
        <v>2025-08</v>
      </c>
      <c r="E2757" s="66" t="str">
        <v>비교 반영</v>
      </c>
      <c r="F2757" s="66" t="str">
        <v>그 외 비교 반영월</v>
      </c>
      <c r="G2757" s="68">
        <v>24</v>
      </c>
      <c r="H2757" s="79">
        <v>0.6486486486486487</v>
      </c>
    </row>
    <row r="2758">
      <c r="A2758" s="68">
        <v>20</v>
      </c>
      <c r="B2758" s="66" t="str">
        <v>화도읍 녹촌리</v>
      </c>
      <c r="C2758" s="66" t="str">
        <v>아파트 전월세</v>
      </c>
      <c r="D2758" s="66" t="str">
        <v>2025-09</v>
      </c>
      <c r="E2758" s="66" t="str">
        <v>비교 반영</v>
      </c>
      <c r="F2758" s="66" t="str">
        <v>그 외 비교 반영월</v>
      </c>
      <c r="G2758" s="68">
        <v>25</v>
      </c>
      <c r="H2758" s="79">
        <v>0.49019607843137253</v>
      </c>
    </row>
    <row r="2759">
      <c r="A2759" s="68">
        <v>20</v>
      </c>
      <c r="B2759" s="66" t="str">
        <v>화도읍 녹촌리</v>
      </c>
      <c r="C2759" s="66" t="str">
        <v>아파트 전월세</v>
      </c>
      <c r="D2759" s="66" t="str">
        <v>2025-10</v>
      </c>
      <c r="E2759" s="66" t="str">
        <v>비교 반영</v>
      </c>
      <c r="F2759" s="66" t="str">
        <v>그 외 비교 반영월</v>
      </c>
      <c r="G2759" s="68">
        <v>27</v>
      </c>
      <c r="H2759" s="79">
        <v>0.675</v>
      </c>
    </row>
    <row r="2760">
      <c r="A2760" s="68">
        <v>20</v>
      </c>
      <c r="B2760" s="66" t="str">
        <v>화도읍 녹촌리</v>
      </c>
      <c r="C2760" s="66" t="str">
        <v>아파트 전월세</v>
      </c>
      <c r="D2760" s="66" t="str">
        <v>2025-11</v>
      </c>
      <c r="E2760" s="66" t="str">
        <v>비교 반영</v>
      </c>
      <c r="F2760" s="66" t="str">
        <v>그 외 비교 반영월</v>
      </c>
      <c r="G2760" s="68">
        <v>24</v>
      </c>
      <c r="H2760" s="79">
        <v>0.6153846153846154</v>
      </c>
    </row>
    <row r="2761">
      <c r="A2761" s="68">
        <v>20</v>
      </c>
      <c r="B2761" s="66" t="str">
        <v>화도읍 녹촌리</v>
      </c>
      <c r="C2761" s="66" t="str">
        <v>아파트 전월세</v>
      </c>
      <c r="D2761" s="66" t="str">
        <v>2025-12</v>
      </c>
      <c r="E2761" s="66" t="str">
        <v>비교 반영</v>
      </c>
      <c r="F2761" s="66" t="str">
        <v>그 외 비교 반영월</v>
      </c>
      <c r="G2761" s="68">
        <v>17</v>
      </c>
      <c r="H2761" s="79">
        <v>0.6538461538461539</v>
      </c>
    </row>
    <row r="2762">
      <c r="A2762" s="68">
        <v>20</v>
      </c>
      <c r="B2762" s="66" t="str">
        <v>화도읍 녹촌리</v>
      </c>
      <c r="C2762" s="66" t="str">
        <v>아파트 전월세</v>
      </c>
      <c r="D2762" s="66" t="str">
        <v>2026-01</v>
      </c>
      <c r="E2762" s="66" t="str">
        <v>비교 반영</v>
      </c>
      <c r="F2762" s="66" t="str">
        <v>직전 비교기간</v>
      </c>
      <c r="G2762" s="68">
        <v>30</v>
      </c>
      <c r="H2762" s="79">
        <v>0.6818181818181818</v>
      </c>
    </row>
    <row r="2763">
      <c r="A2763" s="68">
        <v>20</v>
      </c>
      <c r="B2763" s="66" t="str">
        <v>화도읍 녹촌리</v>
      </c>
      <c r="C2763" s="66" t="str">
        <v>아파트 전월세</v>
      </c>
      <c r="D2763" s="66" t="str">
        <v>2026-02</v>
      </c>
      <c r="E2763" s="66" t="str">
        <v>비교 반영</v>
      </c>
      <c r="F2763" s="66" t="str">
        <v>직전 비교기간</v>
      </c>
      <c r="G2763" s="68">
        <v>18</v>
      </c>
      <c r="H2763" s="79">
        <v>0.4186046511627907</v>
      </c>
    </row>
    <row r="2764">
      <c r="A2764" s="68">
        <v>20</v>
      </c>
      <c r="B2764" s="66" t="str">
        <v>화도읍 녹촌리</v>
      </c>
      <c r="C2764" s="66" t="str">
        <v>아파트 전월세</v>
      </c>
      <c r="D2764" s="66" t="str">
        <v>2026-03</v>
      </c>
      <c r="E2764" s="66" t="str">
        <v>비교 반영</v>
      </c>
      <c r="F2764" s="66" t="str">
        <v>직전 비교기간</v>
      </c>
      <c r="G2764" s="68">
        <v>25</v>
      </c>
      <c r="H2764" s="79">
        <v>0.6097560975609756</v>
      </c>
    </row>
    <row r="2765">
      <c r="A2765" s="68">
        <v>20</v>
      </c>
      <c r="B2765" s="66" t="str">
        <v>화도읍 녹촌리</v>
      </c>
      <c r="C2765" s="66" t="str">
        <v>아파트 전월세</v>
      </c>
      <c r="D2765" s="66" t="str">
        <v>2026-04</v>
      </c>
      <c r="E2765" s="66" t="str">
        <v>비교 반영</v>
      </c>
      <c r="F2765" s="66" t="str">
        <v>최근 비교기간</v>
      </c>
      <c r="G2765" s="68">
        <v>27</v>
      </c>
      <c r="H2765" s="79">
        <v>0.6</v>
      </c>
    </row>
    <row r="2766">
      <c r="A2766" s="68">
        <v>20</v>
      </c>
      <c r="B2766" s="66" t="str">
        <v>화도읍 녹촌리</v>
      </c>
      <c r="C2766" s="66" t="str">
        <v>아파트 전월세</v>
      </c>
      <c r="D2766" s="66" t="str">
        <v>2026-05</v>
      </c>
      <c r="E2766" s="66" t="str">
        <v>비교 반영</v>
      </c>
      <c r="F2766" s="66" t="str">
        <v>최근 비교기간</v>
      </c>
      <c r="G2766" s="68">
        <v>24</v>
      </c>
      <c r="H2766" s="79">
        <v>0.5853658536585366</v>
      </c>
    </row>
    <row r="2767">
      <c r="A2767" s="68">
        <v>20</v>
      </c>
      <c r="B2767" s="66" t="str">
        <v>화도읍 녹촌리</v>
      </c>
      <c r="C2767" s="66" t="str">
        <v>아파트 전월세</v>
      </c>
      <c r="D2767" s="66" t="str">
        <v>2026-06</v>
      </c>
      <c r="E2767" s="66" t="str">
        <v>비교 반영</v>
      </c>
      <c r="F2767" s="66" t="str">
        <v>최근 비교기간</v>
      </c>
      <c r="G2767" s="68">
        <v>13</v>
      </c>
      <c r="H2767" s="79">
        <v>0.5</v>
      </c>
    </row>
    <row r="2768">
      <c r="A2768" s="72">
        <v>20</v>
      </c>
      <c r="B2768" s="72" t="str">
        <v>화도읍 녹촌리</v>
      </c>
      <c r="C2768" s="72" t="str">
        <v>아파트 전월세</v>
      </c>
      <c r="D2768" s="72" t="str">
        <v>2026-07</v>
      </c>
      <c r="E2768" s="72" t="str">
        <v>집계 중</v>
      </c>
      <c r="F2768" s="72" t="str">
        <v>집계 중 월</v>
      </c>
      <c r="G2768" s="74">
        <v>20</v>
      </c>
      <c r="H2768" s="85">
        <v>0.4878048780487805</v>
      </c>
    </row>
    <row r="2769">
      <c r="A2769" s="68">
        <v>20</v>
      </c>
      <c r="B2769" s="66" t="str">
        <v>화도읍 녹촌리</v>
      </c>
      <c r="C2769" s="66" t="str">
        <v>아파트 매매</v>
      </c>
      <c r="D2769" s="66" t="str">
        <v>2025-08</v>
      </c>
      <c r="E2769" s="66" t="str">
        <v>비교 반영</v>
      </c>
      <c r="F2769" s="66" t="str">
        <v>그 외 비교 반영월</v>
      </c>
      <c r="G2769" s="68">
        <v>9</v>
      </c>
      <c r="H2769" s="79">
        <v>0.24324324324324326</v>
      </c>
    </row>
    <row r="2770">
      <c r="A2770" s="68">
        <v>20</v>
      </c>
      <c r="B2770" s="66" t="str">
        <v>화도읍 녹촌리</v>
      </c>
      <c r="C2770" s="66" t="str">
        <v>아파트 매매</v>
      </c>
      <c r="D2770" s="66" t="str">
        <v>2025-09</v>
      </c>
      <c r="E2770" s="66" t="str">
        <v>비교 반영</v>
      </c>
      <c r="F2770" s="66" t="str">
        <v>그 외 비교 반영월</v>
      </c>
      <c r="G2770" s="68">
        <v>5</v>
      </c>
      <c r="H2770" s="79">
        <v>0.09803921568627451</v>
      </c>
    </row>
    <row r="2771">
      <c r="A2771" s="68">
        <v>20</v>
      </c>
      <c r="B2771" s="66" t="str">
        <v>화도읍 녹촌리</v>
      </c>
      <c r="C2771" s="66" t="str">
        <v>아파트 매매</v>
      </c>
      <c r="D2771" s="66" t="str">
        <v>2025-10</v>
      </c>
      <c r="E2771" s="66" t="str">
        <v>비교 반영</v>
      </c>
      <c r="F2771" s="66" t="str">
        <v>그 외 비교 반영월</v>
      </c>
      <c r="G2771" s="68">
        <v>11</v>
      </c>
      <c r="H2771" s="79">
        <v>0.275</v>
      </c>
    </row>
    <row r="2772">
      <c r="A2772" s="68">
        <v>20</v>
      </c>
      <c r="B2772" s="66" t="str">
        <v>화도읍 녹촌리</v>
      </c>
      <c r="C2772" s="66" t="str">
        <v>아파트 매매</v>
      </c>
      <c r="D2772" s="66" t="str">
        <v>2025-11</v>
      </c>
      <c r="E2772" s="66" t="str">
        <v>비교 반영</v>
      </c>
      <c r="F2772" s="66" t="str">
        <v>그 외 비교 반영월</v>
      </c>
      <c r="G2772" s="68">
        <v>11</v>
      </c>
      <c r="H2772" s="79">
        <v>0.28205128205128205</v>
      </c>
    </row>
    <row r="2773">
      <c r="A2773" s="68">
        <v>20</v>
      </c>
      <c r="B2773" s="66" t="str">
        <v>화도읍 녹촌리</v>
      </c>
      <c r="C2773" s="66" t="str">
        <v>아파트 매매</v>
      </c>
      <c r="D2773" s="66" t="str">
        <v>2025-12</v>
      </c>
      <c r="E2773" s="66" t="str">
        <v>비교 반영</v>
      </c>
      <c r="F2773" s="66" t="str">
        <v>그 외 비교 반영월</v>
      </c>
      <c r="G2773" s="68">
        <v>9</v>
      </c>
      <c r="H2773" s="79">
        <v>0.34615384615384615</v>
      </c>
    </row>
    <row r="2774">
      <c r="A2774" s="68">
        <v>20</v>
      </c>
      <c r="B2774" s="66" t="str">
        <v>화도읍 녹촌리</v>
      </c>
      <c r="C2774" s="66" t="str">
        <v>아파트 매매</v>
      </c>
      <c r="D2774" s="66" t="str">
        <v>2026-01</v>
      </c>
      <c r="E2774" s="66" t="str">
        <v>비교 반영</v>
      </c>
      <c r="F2774" s="66" t="str">
        <v>직전 비교기간</v>
      </c>
      <c r="G2774" s="68">
        <v>11</v>
      </c>
      <c r="H2774" s="79">
        <v>0.25</v>
      </c>
    </row>
    <row r="2775">
      <c r="A2775" s="68">
        <v>20</v>
      </c>
      <c r="B2775" s="66" t="str">
        <v>화도읍 녹촌리</v>
      </c>
      <c r="C2775" s="66" t="str">
        <v>아파트 매매</v>
      </c>
      <c r="D2775" s="66" t="str">
        <v>2026-02</v>
      </c>
      <c r="E2775" s="66" t="str">
        <v>비교 반영</v>
      </c>
      <c r="F2775" s="66" t="str">
        <v>직전 비교기간</v>
      </c>
      <c r="G2775" s="68">
        <v>9</v>
      </c>
      <c r="H2775" s="79">
        <v>0.20930232558139536</v>
      </c>
    </row>
    <row r="2776">
      <c r="A2776" s="68">
        <v>20</v>
      </c>
      <c r="B2776" s="66" t="str">
        <v>화도읍 녹촌리</v>
      </c>
      <c r="C2776" s="66" t="str">
        <v>아파트 매매</v>
      </c>
      <c r="D2776" s="66" t="str">
        <v>2026-03</v>
      </c>
      <c r="E2776" s="66" t="str">
        <v>비교 반영</v>
      </c>
      <c r="F2776" s="66" t="str">
        <v>직전 비교기간</v>
      </c>
      <c r="G2776" s="68">
        <v>8</v>
      </c>
      <c r="H2776" s="79">
        <v>0.1951219512195122</v>
      </c>
    </row>
    <row r="2777">
      <c r="A2777" s="68">
        <v>20</v>
      </c>
      <c r="B2777" s="66" t="str">
        <v>화도읍 녹촌리</v>
      </c>
      <c r="C2777" s="66" t="str">
        <v>아파트 매매</v>
      </c>
      <c r="D2777" s="66" t="str">
        <v>2026-04</v>
      </c>
      <c r="E2777" s="66" t="str">
        <v>비교 반영</v>
      </c>
      <c r="F2777" s="66" t="str">
        <v>최근 비교기간</v>
      </c>
      <c r="G2777" s="68">
        <v>10</v>
      </c>
      <c r="H2777" s="79">
        <v>0.2222222222222222</v>
      </c>
    </row>
    <row r="2778">
      <c r="A2778" s="68">
        <v>20</v>
      </c>
      <c r="B2778" s="66" t="str">
        <v>화도읍 녹촌리</v>
      </c>
      <c r="C2778" s="66" t="str">
        <v>아파트 매매</v>
      </c>
      <c r="D2778" s="66" t="str">
        <v>2026-05</v>
      </c>
      <c r="E2778" s="66" t="str">
        <v>비교 반영</v>
      </c>
      <c r="F2778" s="66" t="str">
        <v>최근 비교기간</v>
      </c>
      <c r="G2778" s="68">
        <v>14</v>
      </c>
      <c r="H2778" s="79">
        <v>0.34146341463414637</v>
      </c>
    </row>
    <row r="2779">
      <c r="A2779" s="68">
        <v>20</v>
      </c>
      <c r="B2779" s="66" t="str">
        <v>화도읍 녹촌리</v>
      </c>
      <c r="C2779" s="66" t="str">
        <v>아파트 매매</v>
      </c>
      <c r="D2779" s="66" t="str">
        <v>2026-06</v>
      </c>
      <c r="E2779" s="66" t="str">
        <v>비교 반영</v>
      </c>
      <c r="F2779" s="66" t="str">
        <v>최근 비교기간</v>
      </c>
      <c r="G2779" s="68">
        <v>10</v>
      </c>
      <c r="H2779" s="79">
        <v>0.38461538461538464</v>
      </c>
    </row>
    <row r="2780">
      <c r="A2780" s="72">
        <v>20</v>
      </c>
      <c r="B2780" s="72" t="str">
        <v>화도읍 녹촌리</v>
      </c>
      <c r="C2780" s="72" t="str">
        <v>아파트 매매</v>
      </c>
      <c r="D2780" s="72" t="str">
        <v>2026-07</v>
      </c>
      <c r="E2780" s="72" t="str">
        <v>집계 중</v>
      </c>
      <c r="F2780" s="72" t="str">
        <v>집계 중 월</v>
      </c>
      <c r="G2780" s="74">
        <v>15</v>
      </c>
      <c r="H2780" s="85">
        <v>0.36585365853658536</v>
      </c>
    </row>
    <row r="2781">
      <c r="A2781" s="68">
        <v>20</v>
      </c>
      <c r="B2781" s="66" t="str">
        <v>화도읍 녹촌리</v>
      </c>
      <c r="C2781" s="66" t="str">
        <v>다세대 매매</v>
      </c>
      <c r="D2781" s="66" t="str">
        <v>2025-08</v>
      </c>
      <c r="E2781" s="66" t="str">
        <v>비교 반영</v>
      </c>
      <c r="F2781" s="66" t="str">
        <v>그 외 비교 반영월</v>
      </c>
      <c r="G2781" s="68">
        <v>0</v>
      </c>
      <c r="H2781" s="79">
        <v>0</v>
      </c>
    </row>
    <row r="2782">
      <c r="A2782" s="68">
        <v>20</v>
      </c>
      <c r="B2782" s="66" t="str">
        <v>화도읍 녹촌리</v>
      </c>
      <c r="C2782" s="66" t="str">
        <v>다세대 매매</v>
      </c>
      <c r="D2782" s="66" t="str">
        <v>2025-09</v>
      </c>
      <c r="E2782" s="66" t="str">
        <v>비교 반영</v>
      </c>
      <c r="F2782" s="66" t="str">
        <v>그 외 비교 반영월</v>
      </c>
      <c r="G2782" s="68">
        <v>0</v>
      </c>
      <c r="H2782" s="79">
        <v>0</v>
      </c>
    </row>
    <row r="2783">
      <c r="A2783" s="68">
        <v>20</v>
      </c>
      <c r="B2783" s="66" t="str">
        <v>화도읍 녹촌리</v>
      </c>
      <c r="C2783" s="66" t="str">
        <v>다세대 매매</v>
      </c>
      <c r="D2783" s="66" t="str">
        <v>2025-10</v>
      </c>
      <c r="E2783" s="66" t="str">
        <v>비교 반영</v>
      </c>
      <c r="F2783" s="66" t="str">
        <v>그 외 비교 반영월</v>
      </c>
      <c r="G2783" s="68">
        <v>1</v>
      </c>
      <c r="H2783" s="79">
        <v>0.025</v>
      </c>
    </row>
    <row r="2784">
      <c r="A2784" s="68">
        <v>20</v>
      </c>
      <c r="B2784" s="66" t="str">
        <v>화도읍 녹촌리</v>
      </c>
      <c r="C2784" s="66" t="str">
        <v>다세대 매매</v>
      </c>
      <c r="D2784" s="66" t="str">
        <v>2025-11</v>
      </c>
      <c r="E2784" s="66" t="str">
        <v>비교 반영</v>
      </c>
      <c r="F2784" s="66" t="str">
        <v>그 외 비교 반영월</v>
      </c>
      <c r="G2784" s="68">
        <v>3</v>
      </c>
      <c r="H2784" s="79">
        <v>0.07692307692307693</v>
      </c>
    </row>
    <row r="2785">
      <c r="A2785" s="68">
        <v>20</v>
      </c>
      <c r="B2785" s="66" t="str">
        <v>화도읍 녹촌리</v>
      </c>
      <c r="C2785" s="66" t="str">
        <v>다세대 매매</v>
      </c>
      <c r="D2785" s="66" t="str">
        <v>2025-12</v>
      </c>
      <c r="E2785" s="66" t="str">
        <v>비교 반영</v>
      </c>
      <c r="F2785" s="66" t="str">
        <v>그 외 비교 반영월</v>
      </c>
      <c r="G2785" s="68">
        <v>0</v>
      </c>
      <c r="H2785" s="79">
        <v>0</v>
      </c>
    </row>
    <row r="2786">
      <c r="A2786" s="68">
        <v>20</v>
      </c>
      <c r="B2786" s="66" t="str">
        <v>화도읍 녹촌리</v>
      </c>
      <c r="C2786" s="66" t="str">
        <v>다세대 매매</v>
      </c>
      <c r="D2786" s="66" t="str">
        <v>2026-01</v>
      </c>
      <c r="E2786" s="66" t="str">
        <v>비교 반영</v>
      </c>
      <c r="F2786" s="66" t="str">
        <v>직전 비교기간</v>
      </c>
      <c r="G2786" s="68">
        <v>1</v>
      </c>
      <c r="H2786" s="79">
        <v>0.022727272727272728</v>
      </c>
    </row>
    <row r="2787">
      <c r="A2787" s="68">
        <v>20</v>
      </c>
      <c r="B2787" s="66" t="str">
        <v>화도읍 녹촌리</v>
      </c>
      <c r="C2787" s="66" t="str">
        <v>다세대 매매</v>
      </c>
      <c r="D2787" s="66" t="str">
        <v>2026-02</v>
      </c>
      <c r="E2787" s="66" t="str">
        <v>비교 반영</v>
      </c>
      <c r="F2787" s="66" t="str">
        <v>직전 비교기간</v>
      </c>
      <c r="G2787" s="68">
        <v>1</v>
      </c>
      <c r="H2787" s="79">
        <v>0.023255813953488372</v>
      </c>
    </row>
    <row r="2788">
      <c r="A2788" s="68">
        <v>20</v>
      </c>
      <c r="B2788" s="66" t="str">
        <v>화도읍 녹촌리</v>
      </c>
      <c r="C2788" s="66" t="str">
        <v>다세대 매매</v>
      </c>
      <c r="D2788" s="66" t="str">
        <v>2026-03</v>
      </c>
      <c r="E2788" s="66" t="str">
        <v>비교 반영</v>
      </c>
      <c r="F2788" s="66" t="str">
        <v>직전 비교기간</v>
      </c>
      <c r="G2788" s="68">
        <v>2</v>
      </c>
      <c r="H2788" s="79">
        <v>0.04878048780487805</v>
      </c>
    </row>
    <row r="2789">
      <c r="A2789" s="68">
        <v>20</v>
      </c>
      <c r="B2789" s="66" t="str">
        <v>화도읍 녹촌리</v>
      </c>
      <c r="C2789" s="66" t="str">
        <v>다세대 매매</v>
      </c>
      <c r="D2789" s="66" t="str">
        <v>2026-04</v>
      </c>
      <c r="E2789" s="66" t="str">
        <v>비교 반영</v>
      </c>
      <c r="F2789" s="66" t="str">
        <v>최근 비교기간</v>
      </c>
      <c r="G2789" s="68">
        <v>4</v>
      </c>
      <c r="H2789" s="79">
        <v>0.08888888888888889</v>
      </c>
    </row>
    <row r="2790">
      <c r="A2790" s="68">
        <v>20</v>
      </c>
      <c r="B2790" s="66" t="str">
        <v>화도읍 녹촌리</v>
      </c>
      <c r="C2790" s="66" t="str">
        <v>다세대 매매</v>
      </c>
      <c r="D2790" s="66" t="str">
        <v>2026-05</v>
      </c>
      <c r="E2790" s="66" t="str">
        <v>비교 반영</v>
      </c>
      <c r="F2790" s="66" t="str">
        <v>최근 비교기간</v>
      </c>
      <c r="G2790" s="68">
        <v>1</v>
      </c>
      <c r="H2790" s="79">
        <v>0.024390243902439025</v>
      </c>
    </row>
    <row r="2791">
      <c r="A2791" s="68">
        <v>20</v>
      </c>
      <c r="B2791" s="66" t="str">
        <v>화도읍 녹촌리</v>
      </c>
      <c r="C2791" s="66" t="str">
        <v>다세대 매매</v>
      </c>
      <c r="D2791" s="66" t="str">
        <v>2026-06</v>
      </c>
      <c r="E2791" s="66" t="str">
        <v>비교 반영</v>
      </c>
      <c r="F2791" s="66" t="str">
        <v>최근 비교기간</v>
      </c>
      <c r="G2791" s="68">
        <v>0</v>
      </c>
      <c r="H2791" s="79">
        <v>0</v>
      </c>
    </row>
    <row r="2792">
      <c r="A2792" s="72">
        <v>20</v>
      </c>
      <c r="B2792" s="72" t="str">
        <v>화도읍 녹촌리</v>
      </c>
      <c r="C2792" s="72" t="str">
        <v>다세대 매매</v>
      </c>
      <c r="D2792" s="72" t="str">
        <v>2026-07</v>
      </c>
      <c r="E2792" s="72" t="str">
        <v>집계 중</v>
      </c>
      <c r="F2792" s="72" t="str">
        <v>집계 중 월</v>
      </c>
      <c r="G2792" s="74">
        <v>2</v>
      </c>
      <c r="H2792" s="85">
        <v>0.04878048780487805</v>
      </c>
    </row>
    <row r="2793">
      <c r="A2793" s="68">
        <v>20</v>
      </c>
      <c r="B2793" s="66" t="str">
        <v>화도읍 녹촌리</v>
      </c>
      <c r="C2793" s="66" t="str">
        <v>다가구 전월세</v>
      </c>
      <c r="D2793" s="66" t="str">
        <v>2025-08</v>
      </c>
      <c r="E2793" s="66" t="str">
        <v>비교 반영</v>
      </c>
      <c r="F2793" s="66" t="str">
        <v>그 외 비교 반영월</v>
      </c>
      <c r="G2793" s="68">
        <v>0</v>
      </c>
      <c r="H2793" s="79">
        <v>0</v>
      </c>
    </row>
    <row r="2794">
      <c r="A2794" s="68">
        <v>20</v>
      </c>
      <c r="B2794" s="66" t="str">
        <v>화도읍 녹촌리</v>
      </c>
      <c r="C2794" s="66" t="str">
        <v>다가구 전월세</v>
      </c>
      <c r="D2794" s="66" t="str">
        <v>2025-09</v>
      </c>
      <c r="E2794" s="66" t="str">
        <v>비교 반영</v>
      </c>
      <c r="F2794" s="66" t="str">
        <v>그 외 비교 반영월</v>
      </c>
      <c r="G2794" s="68">
        <v>1</v>
      </c>
      <c r="H2794" s="79">
        <v>0.0196078431372549</v>
      </c>
    </row>
    <row r="2795">
      <c r="A2795" s="68">
        <v>20</v>
      </c>
      <c r="B2795" s="66" t="str">
        <v>화도읍 녹촌리</v>
      </c>
      <c r="C2795" s="66" t="str">
        <v>다가구 전월세</v>
      </c>
      <c r="D2795" s="66" t="str">
        <v>2025-10</v>
      </c>
      <c r="E2795" s="66" t="str">
        <v>비교 반영</v>
      </c>
      <c r="F2795" s="66" t="str">
        <v>그 외 비교 반영월</v>
      </c>
      <c r="G2795" s="68">
        <v>0</v>
      </c>
      <c r="H2795" s="79">
        <v>0</v>
      </c>
    </row>
    <row r="2796">
      <c r="A2796" s="68">
        <v>20</v>
      </c>
      <c r="B2796" s="66" t="str">
        <v>화도읍 녹촌리</v>
      </c>
      <c r="C2796" s="66" t="str">
        <v>다가구 전월세</v>
      </c>
      <c r="D2796" s="66" t="str">
        <v>2025-11</v>
      </c>
      <c r="E2796" s="66" t="str">
        <v>비교 반영</v>
      </c>
      <c r="F2796" s="66" t="str">
        <v>그 외 비교 반영월</v>
      </c>
      <c r="G2796" s="68">
        <v>0</v>
      </c>
      <c r="H2796" s="79">
        <v>0</v>
      </c>
    </row>
    <row r="2797">
      <c r="A2797" s="68">
        <v>20</v>
      </c>
      <c r="B2797" s="66" t="str">
        <v>화도읍 녹촌리</v>
      </c>
      <c r="C2797" s="66" t="str">
        <v>다가구 전월세</v>
      </c>
      <c r="D2797" s="66" t="str">
        <v>2025-12</v>
      </c>
      <c r="E2797" s="66" t="str">
        <v>비교 반영</v>
      </c>
      <c r="F2797" s="66" t="str">
        <v>그 외 비교 반영월</v>
      </c>
      <c r="G2797" s="68">
        <v>0</v>
      </c>
      <c r="H2797" s="79">
        <v>0</v>
      </c>
    </row>
    <row r="2798">
      <c r="A2798" s="68">
        <v>20</v>
      </c>
      <c r="B2798" s="66" t="str">
        <v>화도읍 녹촌리</v>
      </c>
      <c r="C2798" s="66" t="str">
        <v>다가구 전월세</v>
      </c>
      <c r="D2798" s="66" t="str">
        <v>2026-01</v>
      </c>
      <c r="E2798" s="66" t="str">
        <v>비교 반영</v>
      </c>
      <c r="F2798" s="66" t="str">
        <v>직전 비교기간</v>
      </c>
      <c r="G2798" s="68">
        <v>0</v>
      </c>
      <c r="H2798" s="79">
        <v>0</v>
      </c>
    </row>
    <row r="2799">
      <c r="A2799" s="68">
        <v>20</v>
      </c>
      <c r="B2799" s="66" t="str">
        <v>화도읍 녹촌리</v>
      </c>
      <c r="C2799" s="66" t="str">
        <v>다가구 전월세</v>
      </c>
      <c r="D2799" s="66" t="str">
        <v>2026-02</v>
      </c>
      <c r="E2799" s="66" t="str">
        <v>비교 반영</v>
      </c>
      <c r="F2799" s="66" t="str">
        <v>직전 비교기간</v>
      </c>
      <c r="G2799" s="68">
        <v>1</v>
      </c>
      <c r="H2799" s="79">
        <v>0.023255813953488372</v>
      </c>
    </row>
    <row r="2800">
      <c r="A2800" s="68">
        <v>20</v>
      </c>
      <c r="B2800" s="66" t="str">
        <v>화도읍 녹촌리</v>
      </c>
      <c r="C2800" s="66" t="str">
        <v>다가구 전월세</v>
      </c>
      <c r="D2800" s="66" t="str">
        <v>2026-03</v>
      </c>
      <c r="E2800" s="66" t="str">
        <v>비교 반영</v>
      </c>
      <c r="F2800" s="66" t="str">
        <v>직전 비교기간</v>
      </c>
      <c r="G2800" s="68">
        <v>0</v>
      </c>
      <c r="H2800" s="79">
        <v>0</v>
      </c>
    </row>
    <row r="2801">
      <c r="A2801" s="68">
        <v>20</v>
      </c>
      <c r="B2801" s="66" t="str">
        <v>화도읍 녹촌리</v>
      </c>
      <c r="C2801" s="66" t="str">
        <v>다가구 전월세</v>
      </c>
      <c r="D2801" s="66" t="str">
        <v>2026-04</v>
      </c>
      <c r="E2801" s="66" t="str">
        <v>비교 반영</v>
      </c>
      <c r="F2801" s="66" t="str">
        <v>최근 비교기간</v>
      </c>
      <c r="G2801" s="68">
        <v>2</v>
      </c>
      <c r="H2801" s="79">
        <v>0.044444444444444446</v>
      </c>
    </row>
    <row r="2802">
      <c r="A2802" s="68">
        <v>20</v>
      </c>
      <c r="B2802" s="66" t="str">
        <v>화도읍 녹촌리</v>
      </c>
      <c r="C2802" s="66" t="str">
        <v>다가구 전월세</v>
      </c>
      <c r="D2802" s="66" t="str">
        <v>2026-05</v>
      </c>
      <c r="E2802" s="66" t="str">
        <v>비교 반영</v>
      </c>
      <c r="F2802" s="66" t="str">
        <v>최근 비교기간</v>
      </c>
      <c r="G2802" s="68">
        <v>2</v>
      </c>
      <c r="H2802" s="79">
        <v>0.04878048780487805</v>
      </c>
    </row>
    <row r="2803">
      <c r="A2803" s="68">
        <v>20</v>
      </c>
      <c r="B2803" s="66" t="str">
        <v>화도읍 녹촌리</v>
      </c>
      <c r="C2803" s="66" t="str">
        <v>다가구 전월세</v>
      </c>
      <c r="D2803" s="66" t="str">
        <v>2026-06</v>
      </c>
      <c r="E2803" s="66" t="str">
        <v>비교 반영</v>
      </c>
      <c r="F2803" s="66" t="str">
        <v>최근 비교기간</v>
      </c>
      <c r="G2803" s="68">
        <v>0</v>
      </c>
      <c r="H2803" s="79">
        <v>0</v>
      </c>
    </row>
    <row r="2804">
      <c r="A2804" s="72">
        <v>20</v>
      </c>
      <c r="B2804" s="72" t="str">
        <v>화도읍 녹촌리</v>
      </c>
      <c r="C2804" s="72" t="str">
        <v>다가구 전월세</v>
      </c>
      <c r="D2804" s="72" t="str">
        <v>2026-07</v>
      </c>
      <c r="E2804" s="72" t="str">
        <v>집계 중</v>
      </c>
      <c r="F2804" s="72" t="str">
        <v>집계 중 월</v>
      </c>
      <c r="G2804" s="74">
        <v>0</v>
      </c>
      <c r="H2804" s="85">
        <v>0</v>
      </c>
    </row>
    <row r="2805">
      <c r="A2805" s="68">
        <v>20</v>
      </c>
      <c r="B2805" s="66" t="str">
        <v>화도읍 녹촌리</v>
      </c>
      <c r="C2805" s="66" t="str">
        <v>토지</v>
      </c>
      <c r="D2805" s="66" t="str">
        <v>2025-08</v>
      </c>
      <c r="E2805" s="66" t="str">
        <v>비교 반영</v>
      </c>
      <c r="F2805" s="66" t="str">
        <v>그 외 비교 반영월</v>
      </c>
      <c r="G2805" s="68">
        <v>0</v>
      </c>
      <c r="H2805" s="79">
        <v>0</v>
      </c>
    </row>
    <row r="2806">
      <c r="A2806" s="68">
        <v>20</v>
      </c>
      <c r="B2806" s="66" t="str">
        <v>화도읍 녹촌리</v>
      </c>
      <c r="C2806" s="66" t="str">
        <v>토지</v>
      </c>
      <c r="D2806" s="66" t="str">
        <v>2025-09</v>
      </c>
      <c r="E2806" s="66" t="str">
        <v>비교 반영</v>
      </c>
      <c r="F2806" s="66" t="str">
        <v>그 외 비교 반영월</v>
      </c>
      <c r="G2806" s="68">
        <v>17</v>
      </c>
      <c r="H2806" s="79">
        <v>0.3333333333333333</v>
      </c>
    </row>
    <row r="2807">
      <c r="A2807" s="68">
        <v>20</v>
      </c>
      <c r="B2807" s="66" t="str">
        <v>화도읍 녹촌리</v>
      </c>
      <c r="C2807" s="66" t="str">
        <v>토지</v>
      </c>
      <c r="D2807" s="66" t="str">
        <v>2025-10</v>
      </c>
      <c r="E2807" s="66" t="str">
        <v>비교 반영</v>
      </c>
      <c r="F2807" s="66" t="str">
        <v>그 외 비교 반영월</v>
      </c>
      <c r="G2807" s="68">
        <v>0</v>
      </c>
      <c r="H2807" s="79">
        <v>0</v>
      </c>
    </row>
    <row r="2808">
      <c r="A2808" s="68">
        <v>20</v>
      </c>
      <c r="B2808" s="66" t="str">
        <v>화도읍 녹촌리</v>
      </c>
      <c r="C2808" s="66" t="str">
        <v>토지</v>
      </c>
      <c r="D2808" s="66" t="str">
        <v>2025-11</v>
      </c>
      <c r="E2808" s="66" t="str">
        <v>비교 반영</v>
      </c>
      <c r="F2808" s="66" t="str">
        <v>그 외 비교 반영월</v>
      </c>
      <c r="G2808" s="68">
        <v>1</v>
      </c>
      <c r="H2808" s="79">
        <v>0.02564102564102564</v>
      </c>
    </row>
    <row r="2809">
      <c r="A2809" s="68">
        <v>20</v>
      </c>
      <c r="B2809" s="66" t="str">
        <v>화도읍 녹촌리</v>
      </c>
      <c r="C2809" s="66" t="str">
        <v>토지</v>
      </c>
      <c r="D2809" s="66" t="str">
        <v>2025-12</v>
      </c>
      <c r="E2809" s="66" t="str">
        <v>비교 반영</v>
      </c>
      <c r="F2809" s="66" t="str">
        <v>그 외 비교 반영월</v>
      </c>
      <c r="G2809" s="68">
        <v>0</v>
      </c>
      <c r="H2809" s="79">
        <v>0</v>
      </c>
    </row>
    <row r="2810">
      <c r="A2810" s="68">
        <v>20</v>
      </c>
      <c r="B2810" s="66" t="str">
        <v>화도읍 녹촌리</v>
      </c>
      <c r="C2810" s="66" t="str">
        <v>토지</v>
      </c>
      <c r="D2810" s="66" t="str">
        <v>2026-01</v>
      </c>
      <c r="E2810" s="66" t="str">
        <v>비교 반영</v>
      </c>
      <c r="F2810" s="66" t="str">
        <v>직전 비교기간</v>
      </c>
      <c r="G2810" s="68">
        <v>0</v>
      </c>
      <c r="H2810" s="79">
        <v>0</v>
      </c>
    </row>
    <row r="2811">
      <c r="A2811" s="68">
        <v>20</v>
      </c>
      <c r="B2811" s="66" t="str">
        <v>화도읍 녹촌리</v>
      </c>
      <c r="C2811" s="66" t="str">
        <v>토지</v>
      </c>
      <c r="D2811" s="66" t="str">
        <v>2026-02</v>
      </c>
      <c r="E2811" s="66" t="str">
        <v>비교 반영</v>
      </c>
      <c r="F2811" s="66" t="str">
        <v>직전 비교기간</v>
      </c>
      <c r="G2811" s="68">
        <v>12</v>
      </c>
      <c r="H2811" s="79">
        <v>0.27906976744186046</v>
      </c>
    </row>
    <row r="2812">
      <c r="A2812" s="68">
        <v>20</v>
      </c>
      <c r="B2812" s="66" t="str">
        <v>화도읍 녹촌리</v>
      </c>
      <c r="C2812" s="66" t="str">
        <v>토지</v>
      </c>
      <c r="D2812" s="66" t="str">
        <v>2026-03</v>
      </c>
      <c r="E2812" s="66" t="str">
        <v>비교 반영</v>
      </c>
      <c r="F2812" s="66" t="str">
        <v>직전 비교기간</v>
      </c>
      <c r="G2812" s="68">
        <v>2</v>
      </c>
      <c r="H2812" s="79">
        <v>0.04878048780487805</v>
      </c>
    </row>
    <row r="2813">
      <c r="A2813" s="68">
        <v>20</v>
      </c>
      <c r="B2813" s="66" t="str">
        <v>화도읍 녹촌리</v>
      </c>
      <c r="C2813" s="66" t="str">
        <v>토지</v>
      </c>
      <c r="D2813" s="66" t="str">
        <v>2026-04</v>
      </c>
      <c r="E2813" s="66" t="str">
        <v>비교 반영</v>
      </c>
      <c r="F2813" s="66" t="str">
        <v>최근 비교기간</v>
      </c>
      <c r="G2813" s="68">
        <v>1</v>
      </c>
      <c r="H2813" s="79">
        <v>0.022222222222222223</v>
      </c>
    </row>
    <row r="2814">
      <c r="A2814" s="68">
        <v>20</v>
      </c>
      <c r="B2814" s="66" t="str">
        <v>화도읍 녹촌리</v>
      </c>
      <c r="C2814" s="66" t="str">
        <v>토지</v>
      </c>
      <c r="D2814" s="66" t="str">
        <v>2026-05</v>
      </c>
      <c r="E2814" s="66" t="str">
        <v>비교 반영</v>
      </c>
      <c r="F2814" s="66" t="str">
        <v>최근 비교기간</v>
      </c>
      <c r="G2814" s="68">
        <v>0</v>
      </c>
      <c r="H2814" s="79">
        <v>0</v>
      </c>
    </row>
    <row r="2815">
      <c r="A2815" s="68">
        <v>20</v>
      </c>
      <c r="B2815" s="66" t="str">
        <v>화도읍 녹촌리</v>
      </c>
      <c r="C2815" s="66" t="str">
        <v>토지</v>
      </c>
      <c r="D2815" s="66" t="str">
        <v>2026-06</v>
      </c>
      <c r="E2815" s="66" t="str">
        <v>비교 반영</v>
      </c>
      <c r="F2815" s="66" t="str">
        <v>최근 비교기간</v>
      </c>
      <c r="G2815" s="68">
        <v>2</v>
      </c>
      <c r="H2815" s="79">
        <v>0.07692307692307693</v>
      </c>
    </row>
    <row r="2816">
      <c r="A2816" s="72">
        <v>20</v>
      </c>
      <c r="B2816" s="72" t="str">
        <v>화도읍 녹촌리</v>
      </c>
      <c r="C2816" s="72" t="str">
        <v>토지</v>
      </c>
      <c r="D2816" s="72" t="str">
        <v>2026-07</v>
      </c>
      <c r="E2816" s="72" t="str">
        <v>집계 중</v>
      </c>
      <c r="F2816" s="72" t="str">
        <v>집계 중 월</v>
      </c>
      <c r="G2816" s="74">
        <v>2</v>
      </c>
      <c r="H2816" s="85">
        <v>0.04878048780487805</v>
      </c>
    </row>
    <row r="2817">
      <c r="A2817" s="68">
        <v>20</v>
      </c>
      <c r="B2817" s="66" t="str">
        <v>화도읍 녹촌리</v>
      </c>
      <c r="C2817" s="66" t="str">
        <v>다세대 전월세</v>
      </c>
      <c r="D2817" s="66" t="str">
        <v>2025-08</v>
      </c>
      <c r="E2817" s="66" t="str">
        <v>비교 반영</v>
      </c>
      <c r="F2817" s="66" t="str">
        <v>그 외 비교 반영월</v>
      </c>
      <c r="G2817" s="68">
        <v>2</v>
      </c>
      <c r="H2817" s="79">
        <v>0.05405405405405406</v>
      </c>
    </row>
    <row r="2818">
      <c r="A2818" s="68">
        <v>20</v>
      </c>
      <c r="B2818" s="66" t="str">
        <v>화도읍 녹촌리</v>
      </c>
      <c r="C2818" s="66" t="str">
        <v>다세대 전월세</v>
      </c>
      <c r="D2818" s="66" t="str">
        <v>2025-09</v>
      </c>
      <c r="E2818" s="66" t="str">
        <v>비교 반영</v>
      </c>
      <c r="F2818" s="66" t="str">
        <v>그 외 비교 반영월</v>
      </c>
      <c r="G2818" s="68">
        <v>2</v>
      </c>
      <c r="H2818" s="79">
        <v>0.0392156862745098</v>
      </c>
    </row>
    <row r="2819">
      <c r="A2819" s="68">
        <v>20</v>
      </c>
      <c r="B2819" s="66" t="str">
        <v>화도읍 녹촌리</v>
      </c>
      <c r="C2819" s="66" t="str">
        <v>다세대 전월세</v>
      </c>
      <c r="D2819" s="66" t="str">
        <v>2025-10</v>
      </c>
      <c r="E2819" s="66" t="str">
        <v>비교 반영</v>
      </c>
      <c r="F2819" s="66" t="str">
        <v>그 외 비교 반영월</v>
      </c>
      <c r="G2819" s="68">
        <v>1</v>
      </c>
      <c r="H2819" s="79">
        <v>0.025</v>
      </c>
    </row>
    <row r="2820">
      <c r="A2820" s="68">
        <v>20</v>
      </c>
      <c r="B2820" s="66" t="str">
        <v>화도읍 녹촌리</v>
      </c>
      <c r="C2820" s="66" t="str">
        <v>다세대 전월세</v>
      </c>
      <c r="D2820" s="66" t="str">
        <v>2025-11</v>
      </c>
      <c r="E2820" s="66" t="str">
        <v>비교 반영</v>
      </c>
      <c r="F2820" s="66" t="str">
        <v>그 외 비교 반영월</v>
      </c>
      <c r="G2820" s="68">
        <v>0</v>
      </c>
      <c r="H2820" s="79">
        <v>0</v>
      </c>
    </row>
    <row r="2821">
      <c r="A2821" s="68">
        <v>20</v>
      </c>
      <c r="B2821" s="66" t="str">
        <v>화도읍 녹촌리</v>
      </c>
      <c r="C2821" s="66" t="str">
        <v>다세대 전월세</v>
      </c>
      <c r="D2821" s="66" t="str">
        <v>2025-12</v>
      </c>
      <c r="E2821" s="66" t="str">
        <v>비교 반영</v>
      </c>
      <c r="F2821" s="66" t="str">
        <v>그 외 비교 반영월</v>
      </c>
      <c r="G2821" s="68">
        <v>0</v>
      </c>
      <c r="H2821" s="79">
        <v>0</v>
      </c>
    </row>
    <row r="2822">
      <c r="A2822" s="68">
        <v>20</v>
      </c>
      <c r="B2822" s="66" t="str">
        <v>화도읍 녹촌리</v>
      </c>
      <c r="C2822" s="66" t="str">
        <v>다세대 전월세</v>
      </c>
      <c r="D2822" s="66" t="str">
        <v>2026-01</v>
      </c>
      <c r="E2822" s="66" t="str">
        <v>비교 반영</v>
      </c>
      <c r="F2822" s="66" t="str">
        <v>직전 비교기간</v>
      </c>
      <c r="G2822" s="68">
        <v>2</v>
      </c>
      <c r="H2822" s="79">
        <v>0.045454545454545456</v>
      </c>
    </row>
    <row r="2823">
      <c r="A2823" s="68">
        <v>20</v>
      </c>
      <c r="B2823" s="66" t="str">
        <v>화도읍 녹촌리</v>
      </c>
      <c r="C2823" s="66" t="str">
        <v>다세대 전월세</v>
      </c>
      <c r="D2823" s="66" t="str">
        <v>2026-02</v>
      </c>
      <c r="E2823" s="66" t="str">
        <v>비교 반영</v>
      </c>
      <c r="F2823" s="66" t="str">
        <v>직전 비교기간</v>
      </c>
      <c r="G2823" s="68">
        <v>2</v>
      </c>
      <c r="H2823" s="79">
        <v>0.046511627906976744</v>
      </c>
    </row>
    <row r="2824">
      <c r="A2824" s="68">
        <v>20</v>
      </c>
      <c r="B2824" s="66" t="str">
        <v>화도읍 녹촌리</v>
      </c>
      <c r="C2824" s="66" t="str">
        <v>다세대 전월세</v>
      </c>
      <c r="D2824" s="66" t="str">
        <v>2026-03</v>
      </c>
      <c r="E2824" s="66" t="str">
        <v>비교 반영</v>
      </c>
      <c r="F2824" s="66" t="str">
        <v>직전 비교기간</v>
      </c>
      <c r="G2824" s="68">
        <v>2</v>
      </c>
      <c r="H2824" s="79">
        <v>0.04878048780487805</v>
      </c>
    </row>
    <row r="2825">
      <c r="A2825" s="68">
        <v>20</v>
      </c>
      <c r="B2825" s="66" t="str">
        <v>화도읍 녹촌리</v>
      </c>
      <c r="C2825" s="66" t="str">
        <v>다세대 전월세</v>
      </c>
      <c r="D2825" s="66" t="str">
        <v>2026-04</v>
      </c>
      <c r="E2825" s="66" t="str">
        <v>비교 반영</v>
      </c>
      <c r="F2825" s="66" t="str">
        <v>최근 비교기간</v>
      </c>
      <c r="G2825" s="68">
        <v>1</v>
      </c>
      <c r="H2825" s="79">
        <v>0.022222222222222223</v>
      </c>
    </row>
    <row r="2826">
      <c r="A2826" s="68">
        <v>20</v>
      </c>
      <c r="B2826" s="66" t="str">
        <v>화도읍 녹촌리</v>
      </c>
      <c r="C2826" s="66" t="str">
        <v>다세대 전월세</v>
      </c>
      <c r="D2826" s="66" t="str">
        <v>2026-05</v>
      </c>
      <c r="E2826" s="66" t="str">
        <v>비교 반영</v>
      </c>
      <c r="F2826" s="66" t="str">
        <v>최근 비교기간</v>
      </c>
      <c r="G2826" s="68">
        <v>0</v>
      </c>
      <c r="H2826" s="79">
        <v>0</v>
      </c>
    </row>
    <row r="2827">
      <c r="A2827" s="68">
        <v>20</v>
      </c>
      <c r="B2827" s="66" t="str">
        <v>화도읍 녹촌리</v>
      </c>
      <c r="C2827" s="66" t="str">
        <v>다세대 전월세</v>
      </c>
      <c r="D2827" s="66" t="str">
        <v>2026-06</v>
      </c>
      <c r="E2827" s="66" t="str">
        <v>비교 반영</v>
      </c>
      <c r="F2827" s="66" t="str">
        <v>최근 비교기간</v>
      </c>
      <c r="G2827" s="68">
        <v>1</v>
      </c>
      <c r="H2827" s="79">
        <v>0.038461538461538464</v>
      </c>
    </row>
    <row r="2828">
      <c r="A2828" s="72">
        <v>20</v>
      </c>
      <c r="B2828" s="72" t="str">
        <v>화도읍 녹촌리</v>
      </c>
      <c r="C2828" s="72" t="str">
        <v>다세대 전월세</v>
      </c>
      <c r="D2828" s="72" t="str">
        <v>2026-07</v>
      </c>
      <c r="E2828" s="72" t="str">
        <v>집계 중</v>
      </c>
      <c r="F2828" s="72" t="str">
        <v>집계 중 월</v>
      </c>
      <c r="G2828" s="74">
        <v>2</v>
      </c>
      <c r="H2828" s="85">
        <v>0.04878048780487805</v>
      </c>
    </row>
    <row r="2829">
      <c r="A2829" s="68">
        <v>20</v>
      </c>
      <c r="B2829" s="66" t="str">
        <v>화도읍 녹촌리</v>
      </c>
      <c r="C2829" s="66" t="str">
        <v>공장창고</v>
      </c>
      <c r="D2829" s="66" t="str">
        <v>2025-08</v>
      </c>
      <c r="E2829" s="66" t="str">
        <v>비교 반영</v>
      </c>
      <c r="F2829" s="66" t="str">
        <v>그 외 비교 반영월</v>
      </c>
      <c r="G2829" s="68">
        <v>2</v>
      </c>
      <c r="H2829" s="79">
        <v>0.05405405405405406</v>
      </c>
    </row>
    <row r="2830">
      <c r="A2830" s="68">
        <v>20</v>
      </c>
      <c r="B2830" s="66" t="str">
        <v>화도읍 녹촌리</v>
      </c>
      <c r="C2830" s="66" t="str">
        <v>공장창고</v>
      </c>
      <c r="D2830" s="66" t="str">
        <v>2025-09</v>
      </c>
      <c r="E2830" s="66" t="str">
        <v>비교 반영</v>
      </c>
      <c r="F2830" s="66" t="str">
        <v>그 외 비교 반영월</v>
      </c>
      <c r="G2830" s="68">
        <v>1</v>
      </c>
      <c r="H2830" s="79">
        <v>0.0196078431372549</v>
      </c>
    </row>
    <row r="2831">
      <c r="A2831" s="68">
        <v>20</v>
      </c>
      <c r="B2831" s="66" t="str">
        <v>화도읍 녹촌리</v>
      </c>
      <c r="C2831" s="66" t="str">
        <v>공장창고</v>
      </c>
      <c r="D2831" s="66" t="str">
        <v>2025-10</v>
      </c>
      <c r="E2831" s="66" t="str">
        <v>비교 반영</v>
      </c>
      <c r="F2831" s="66" t="str">
        <v>그 외 비교 반영월</v>
      </c>
      <c r="G2831" s="68">
        <v>0</v>
      </c>
      <c r="H2831" s="79">
        <v>0</v>
      </c>
    </row>
    <row r="2832">
      <c r="A2832" s="68">
        <v>20</v>
      </c>
      <c r="B2832" s="66" t="str">
        <v>화도읍 녹촌리</v>
      </c>
      <c r="C2832" s="66" t="str">
        <v>공장창고</v>
      </c>
      <c r="D2832" s="66" t="str">
        <v>2025-11</v>
      </c>
      <c r="E2832" s="66" t="str">
        <v>비교 반영</v>
      </c>
      <c r="F2832" s="66" t="str">
        <v>그 외 비교 반영월</v>
      </c>
      <c r="G2832" s="68">
        <v>0</v>
      </c>
      <c r="H2832" s="79">
        <v>0</v>
      </c>
    </row>
    <row r="2833">
      <c r="A2833" s="68">
        <v>20</v>
      </c>
      <c r="B2833" s="66" t="str">
        <v>화도읍 녹촌리</v>
      </c>
      <c r="C2833" s="66" t="str">
        <v>공장창고</v>
      </c>
      <c r="D2833" s="66" t="str">
        <v>2025-12</v>
      </c>
      <c r="E2833" s="66" t="str">
        <v>비교 반영</v>
      </c>
      <c r="F2833" s="66" t="str">
        <v>그 외 비교 반영월</v>
      </c>
      <c r="G2833" s="68">
        <v>0</v>
      </c>
      <c r="H2833" s="79">
        <v>0</v>
      </c>
    </row>
    <row r="2834">
      <c r="A2834" s="68">
        <v>20</v>
      </c>
      <c r="B2834" s="66" t="str">
        <v>화도읍 녹촌리</v>
      </c>
      <c r="C2834" s="66" t="str">
        <v>공장창고</v>
      </c>
      <c r="D2834" s="66" t="str">
        <v>2026-01</v>
      </c>
      <c r="E2834" s="66" t="str">
        <v>비교 반영</v>
      </c>
      <c r="F2834" s="66" t="str">
        <v>직전 비교기간</v>
      </c>
      <c r="G2834" s="68">
        <v>0</v>
      </c>
      <c r="H2834" s="79">
        <v>0</v>
      </c>
    </row>
    <row r="2835">
      <c r="A2835" s="68">
        <v>20</v>
      </c>
      <c r="B2835" s="66" t="str">
        <v>화도읍 녹촌리</v>
      </c>
      <c r="C2835" s="66" t="str">
        <v>공장창고</v>
      </c>
      <c r="D2835" s="66" t="str">
        <v>2026-02</v>
      </c>
      <c r="E2835" s="66" t="str">
        <v>비교 반영</v>
      </c>
      <c r="F2835" s="66" t="str">
        <v>직전 비교기간</v>
      </c>
      <c r="G2835" s="68">
        <v>0</v>
      </c>
      <c r="H2835" s="79">
        <v>0</v>
      </c>
    </row>
    <row r="2836">
      <c r="A2836" s="68">
        <v>20</v>
      </c>
      <c r="B2836" s="66" t="str">
        <v>화도읍 녹촌리</v>
      </c>
      <c r="C2836" s="66" t="str">
        <v>공장창고</v>
      </c>
      <c r="D2836" s="66" t="str">
        <v>2026-03</v>
      </c>
      <c r="E2836" s="66" t="str">
        <v>비교 반영</v>
      </c>
      <c r="F2836" s="66" t="str">
        <v>직전 비교기간</v>
      </c>
      <c r="G2836" s="68">
        <v>0</v>
      </c>
      <c r="H2836" s="79">
        <v>0</v>
      </c>
    </row>
    <row r="2837">
      <c r="A2837" s="68">
        <v>20</v>
      </c>
      <c r="B2837" s="66" t="str">
        <v>화도읍 녹촌리</v>
      </c>
      <c r="C2837" s="66" t="str">
        <v>공장창고</v>
      </c>
      <c r="D2837" s="66" t="str">
        <v>2026-04</v>
      </c>
      <c r="E2837" s="66" t="str">
        <v>비교 반영</v>
      </c>
      <c r="F2837" s="66" t="str">
        <v>최근 비교기간</v>
      </c>
      <c r="G2837" s="68">
        <v>0</v>
      </c>
      <c r="H2837" s="79">
        <v>0</v>
      </c>
    </row>
    <row r="2838">
      <c r="A2838" s="68">
        <v>20</v>
      </c>
      <c r="B2838" s="66" t="str">
        <v>화도읍 녹촌리</v>
      </c>
      <c r="C2838" s="66" t="str">
        <v>공장창고</v>
      </c>
      <c r="D2838" s="66" t="str">
        <v>2026-05</v>
      </c>
      <c r="E2838" s="66" t="str">
        <v>비교 반영</v>
      </c>
      <c r="F2838" s="66" t="str">
        <v>최근 비교기간</v>
      </c>
      <c r="G2838" s="68">
        <v>0</v>
      </c>
      <c r="H2838" s="79">
        <v>0</v>
      </c>
    </row>
    <row r="2839">
      <c r="A2839" s="68">
        <v>20</v>
      </c>
      <c r="B2839" s="66" t="str">
        <v>화도읍 녹촌리</v>
      </c>
      <c r="C2839" s="66" t="str">
        <v>공장창고</v>
      </c>
      <c r="D2839" s="66" t="str">
        <v>2026-06</v>
      </c>
      <c r="E2839" s="66" t="str">
        <v>비교 반영</v>
      </c>
      <c r="F2839" s="66" t="str">
        <v>최근 비교기간</v>
      </c>
      <c r="G2839" s="68">
        <v>0</v>
      </c>
      <c r="H2839" s="79">
        <v>0</v>
      </c>
    </row>
    <row r="2840">
      <c r="A2840" s="72">
        <v>20</v>
      </c>
      <c r="B2840" s="72" t="str">
        <v>화도읍 녹촌리</v>
      </c>
      <c r="C2840" s="72" t="str">
        <v>공장창고</v>
      </c>
      <c r="D2840" s="72" t="str">
        <v>2026-07</v>
      </c>
      <c r="E2840" s="72" t="str">
        <v>집계 중</v>
      </c>
      <c r="F2840" s="72" t="str">
        <v>집계 중 월</v>
      </c>
      <c r="G2840" s="74">
        <v>0</v>
      </c>
      <c r="H2840" s="85">
        <v>0</v>
      </c>
    </row>
    <row r="2841">
      <c r="A2841" s="68">
        <v>20</v>
      </c>
      <c r="B2841" s="66" t="str">
        <v>화도읍 녹촌리</v>
      </c>
      <c r="C2841" s="66" t="str">
        <v>상가</v>
      </c>
      <c r="D2841" s="66" t="str">
        <v>2025-08</v>
      </c>
      <c r="E2841" s="66" t="str">
        <v>비교 반영</v>
      </c>
      <c r="F2841" s="66" t="str">
        <v>그 외 비교 반영월</v>
      </c>
      <c r="G2841" s="68">
        <v>0</v>
      </c>
      <c r="H2841" s="79">
        <v>0</v>
      </c>
    </row>
    <row r="2842">
      <c r="A2842" s="68">
        <v>20</v>
      </c>
      <c r="B2842" s="66" t="str">
        <v>화도읍 녹촌리</v>
      </c>
      <c r="C2842" s="66" t="str">
        <v>상가</v>
      </c>
      <c r="D2842" s="66" t="str">
        <v>2025-09</v>
      </c>
      <c r="E2842" s="66" t="str">
        <v>비교 반영</v>
      </c>
      <c r="F2842" s="66" t="str">
        <v>그 외 비교 반영월</v>
      </c>
      <c r="G2842" s="68">
        <v>0</v>
      </c>
      <c r="H2842" s="79">
        <v>0</v>
      </c>
    </row>
    <row r="2843">
      <c r="A2843" s="68">
        <v>20</v>
      </c>
      <c r="B2843" s="66" t="str">
        <v>화도읍 녹촌리</v>
      </c>
      <c r="C2843" s="66" t="str">
        <v>상가</v>
      </c>
      <c r="D2843" s="66" t="str">
        <v>2025-10</v>
      </c>
      <c r="E2843" s="66" t="str">
        <v>비교 반영</v>
      </c>
      <c r="F2843" s="66" t="str">
        <v>그 외 비교 반영월</v>
      </c>
      <c r="G2843" s="68">
        <v>0</v>
      </c>
      <c r="H2843" s="79">
        <v>0</v>
      </c>
    </row>
    <row r="2844">
      <c r="A2844" s="68">
        <v>20</v>
      </c>
      <c r="B2844" s="66" t="str">
        <v>화도읍 녹촌리</v>
      </c>
      <c r="C2844" s="66" t="str">
        <v>상가</v>
      </c>
      <c r="D2844" s="66" t="str">
        <v>2025-11</v>
      </c>
      <c r="E2844" s="66" t="str">
        <v>비교 반영</v>
      </c>
      <c r="F2844" s="66" t="str">
        <v>그 외 비교 반영월</v>
      </c>
      <c r="G2844" s="68">
        <v>0</v>
      </c>
      <c r="H2844" s="79">
        <v>0</v>
      </c>
    </row>
    <row r="2845">
      <c r="A2845" s="68">
        <v>20</v>
      </c>
      <c r="B2845" s="66" t="str">
        <v>화도읍 녹촌리</v>
      </c>
      <c r="C2845" s="66" t="str">
        <v>상가</v>
      </c>
      <c r="D2845" s="66" t="str">
        <v>2025-12</v>
      </c>
      <c r="E2845" s="66" t="str">
        <v>비교 반영</v>
      </c>
      <c r="F2845" s="66" t="str">
        <v>그 외 비교 반영월</v>
      </c>
      <c r="G2845" s="68">
        <v>0</v>
      </c>
      <c r="H2845" s="79">
        <v>0</v>
      </c>
    </row>
    <row r="2846">
      <c r="A2846" s="68">
        <v>20</v>
      </c>
      <c r="B2846" s="66" t="str">
        <v>화도읍 녹촌리</v>
      </c>
      <c r="C2846" s="66" t="str">
        <v>상가</v>
      </c>
      <c r="D2846" s="66" t="str">
        <v>2026-01</v>
      </c>
      <c r="E2846" s="66" t="str">
        <v>비교 반영</v>
      </c>
      <c r="F2846" s="66" t="str">
        <v>직전 비교기간</v>
      </c>
      <c r="G2846" s="68">
        <v>0</v>
      </c>
      <c r="H2846" s="79">
        <v>0</v>
      </c>
    </row>
    <row r="2847">
      <c r="A2847" s="68">
        <v>20</v>
      </c>
      <c r="B2847" s="66" t="str">
        <v>화도읍 녹촌리</v>
      </c>
      <c r="C2847" s="66" t="str">
        <v>상가</v>
      </c>
      <c r="D2847" s="66" t="str">
        <v>2026-02</v>
      </c>
      <c r="E2847" s="66" t="str">
        <v>비교 반영</v>
      </c>
      <c r="F2847" s="66" t="str">
        <v>직전 비교기간</v>
      </c>
      <c r="G2847" s="68">
        <v>0</v>
      </c>
      <c r="H2847" s="79">
        <v>0</v>
      </c>
    </row>
    <row r="2848">
      <c r="A2848" s="68">
        <v>20</v>
      </c>
      <c r="B2848" s="66" t="str">
        <v>화도읍 녹촌리</v>
      </c>
      <c r="C2848" s="66" t="str">
        <v>상가</v>
      </c>
      <c r="D2848" s="66" t="str">
        <v>2026-03</v>
      </c>
      <c r="E2848" s="66" t="str">
        <v>비교 반영</v>
      </c>
      <c r="F2848" s="66" t="str">
        <v>직전 비교기간</v>
      </c>
      <c r="G2848" s="68">
        <v>2</v>
      </c>
      <c r="H2848" s="79">
        <v>0.04878048780487805</v>
      </c>
    </row>
    <row r="2849">
      <c r="A2849" s="68">
        <v>20</v>
      </c>
      <c r="B2849" s="66" t="str">
        <v>화도읍 녹촌리</v>
      </c>
      <c r="C2849" s="66" t="str">
        <v>상가</v>
      </c>
      <c r="D2849" s="66" t="str">
        <v>2026-04</v>
      </c>
      <c r="E2849" s="66" t="str">
        <v>비교 반영</v>
      </c>
      <c r="F2849" s="66" t="str">
        <v>최근 비교기간</v>
      </c>
      <c r="G2849" s="68">
        <v>0</v>
      </c>
      <c r="H2849" s="79">
        <v>0</v>
      </c>
    </row>
    <row r="2850">
      <c r="A2850" s="68">
        <v>20</v>
      </c>
      <c r="B2850" s="66" t="str">
        <v>화도읍 녹촌리</v>
      </c>
      <c r="C2850" s="66" t="str">
        <v>상가</v>
      </c>
      <c r="D2850" s="66" t="str">
        <v>2026-05</v>
      </c>
      <c r="E2850" s="66" t="str">
        <v>비교 반영</v>
      </c>
      <c r="F2850" s="66" t="str">
        <v>최근 비교기간</v>
      </c>
      <c r="G2850" s="68">
        <v>0</v>
      </c>
      <c r="H2850" s="79">
        <v>0</v>
      </c>
    </row>
    <row r="2851">
      <c r="A2851" s="68">
        <v>20</v>
      </c>
      <c r="B2851" s="66" t="str">
        <v>화도읍 녹촌리</v>
      </c>
      <c r="C2851" s="66" t="str">
        <v>상가</v>
      </c>
      <c r="D2851" s="66" t="str">
        <v>2026-06</v>
      </c>
      <c r="E2851" s="66" t="str">
        <v>비교 반영</v>
      </c>
      <c r="F2851" s="66" t="str">
        <v>최근 비교기간</v>
      </c>
      <c r="G2851" s="68">
        <v>0</v>
      </c>
      <c r="H2851" s="79">
        <v>0</v>
      </c>
    </row>
    <row r="2852">
      <c r="A2852" s="72">
        <v>20</v>
      </c>
      <c r="B2852" s="72" t="str">
        <v>화도읍 녹촌리</v>
      </c>
      <c r="C2852" s="72" t="str">
        <v>상가</v>
      </c>
      <c r="D2852" s="72" t="str">
        <v>2026-07</v>
      </c>
      <c r="E2852" s="72" t="str">
        <v>집계 중</v>
      </c>
      <c r="F2852" s="72" t="str">
        <v>집계 중 월</v>
      </c>
      <c r="G2852" s="74">
        <v>0</v>
      </c>
      <c r="H2852" s="85">
        <v>0</v>
      </c>
    </row>
    <row r="2853">
      <c r="A2853" s="68">
        <v>21</v>
      </c>
      <c r="B2853" s="66" t="str">
        <v>진접읍 내각리</v>
      </c>
      <c r="C2853" s="66" t="str">
        <v>토지</v>
      </c>
      <c r="D2853" s="66" t="str">
        <v>2025-08</v>
      </c>
      <c r="E2853" s="66" t="str">
        <v>비교 반영</v>
      </c>
      <c r="F2853" s="66" t="str">
        <v>그 외 비교 반영월</v>
      </c>
      <c r="G2853" s="68">
        <v>7</v>
      </c>
      <c r="H2853" s="79">
        <v>0.2413793103448276</v>
      </c>
    </row>
    <row r="2854">
      <c r="A2854" s="68">
        <v>21</v>
      </c>
      <c r="B2854" s="66" t="str">
        <v>진접읍 내각리</v>
      </c>
      <c r="C2854" s="66" t="str">
        <v>토지</v>
      </c>
      <c r="D2854" s="66" t="str">
        <v>2025-09</v>
      </c>
      <c r="E2854" s="66" t="str">
        <v>비교 반영</v>
      </c>
      <c r="F2854" s="66" t="str">
        <v>그 외 비교 반영월</v>
      </c>
      <c r="G2854" s="68">
        <v>2</v>
      </c>
      <c r="H2854" s="79">
        <v>0.1111111111111111</v>
      </c>
    </row>
    <row r="2855">
      <c r="A2855" s="68">
        <v>21</v>
      </c>
      <c r="B2855" s="66" t="str">
        <v>진접읍 내각리</v>
      </c>
      <c r="C2855" s="66" t="str">
        <v>토지</v>
      </c>
      <c r="D2855" s="66" t="str">
        <v>2025-10</v>
      </c>
      <c r="E2855" s="66" t="str">
        <v>비교 반영</v>
      </c>
      <c r="F2855" s="66" t="str">
        <v>그 외 비교 반영월</v>
      </c>
      <c r="G2855" s="68">
        <v>1</v>
      </c>
      <c r="H2855" s="79">
        <v>0.03571428571428571</v>
      </c>
    </row>
    <row r="2856">
      <c r="A2856" s="68">
        <v>21</v>
      </c>
      <c r="B2856" s="66" t="str">
        <v>진접읍 내각리</v>
      </c>
      <c r="C2856" s="66" t="str">
        <v>토지</v>
      </c>
      <c r="D2856" s="66" t="str">
        <v>2025-11</v>
      </c>
      <c r="E2856" s="66" t="str">
        <v>비교 반영</v>
      </c>
      <c r="F2856" s="66" t="str">
        <v>그 외 비교 반영월</v>
      </c>
      <c r="G2856" s="68">
        <v>2</v>
      </c>
      <c r="H2856" s="79">
        <v>0.07692307692307693</v>
      </c>
    </row>
    <row r="2857">
      <c r="A2857" s="68">
        <v>21</v>
      </c>
      <c r="B2857" s="66" t="str">
        <v>진접읍 내각리</v>
      </c>
      <c r="C2857" s="66" t="str">
        <v>토지</v>
      </c>
      <c r="D2857" s="66" t="str">
        <v>2025-12</v>
      </c>
      <c r="E2857" s="66" t="str">
        <v>비교 반영</v>
      </c>
      <c r="F2857" s="66" t="str">
        <v>그 외 비교 반영월</v>
      </c>
      <c r="G2857" s="68">
        <v>3</v>
      </c>
      <c r="H2857" s="79">
        <v>0.17647058823529413</v>
      </c>
    </row>
    <row r="2858">
      <c r="A2858" s="68">
        <v>21</v>
      </c>
      <c r="B2858" s="66" t="str">
        <v>진접읍 내각리</v>
      </c>
      <c r="C2858" s="66" t="str">
        <v>토지</v>
      </c>
      <c r="D2858" s="66" t="str">
        <v>2026-01</v>
      </c>
      <c r="E2858" s="66" t="str">
        <v>비교 반영</v>
      </c>
      <c r="F2858" s="66" t="str">
        <v>직전 비교기간</v>
      </c>
      <c r="G2858" s="68">
        <v>6</v>
      </c>
      <c r="H2858" s="79">
        <v>0.23076923076923078</v>
      </c>
    </row>
    <row r="2859">
      <c r="A2859" s="68">
        <v>21</v>
      </c>
      <c r="B2859" s="66" t="str">
        <v>진접읍 내각리</v>
      </c>
      <c r="C2859" s="66" t="str">
        <v>토지</v>
      </c>
      <c r="D2859" s="66" t="str">
        <v>2026-02</v>
      </c>
      <c r="E2859" s="66" t="str">
        <v>비교 반영</v>
      </c>
      <c r="F2859" s="66" t="str">
        <v>직전 비교기간</v>
      </c>
      <c r="G2859" s="68">
        <v>4</v>
      </c>
      <c r="H2859" s="79">
        <v>0.17391304347826086</v>
      </c>
    </row>
    <row r="2860">
      <c r="A2860" s="68">
        <v>21</v>
      </c>
      <c r="B2860" s="66" t="str">
        <v>진접읍 내각리</v>
      </c>
      <c r="C2860" s="66" t="str">
        <v>토지</v>
      </c>
      <c r="D2860" s="66" t="str">
        <v>2026-03</v>
      </c>
      <c r="E2860" s="66" t="str">
        <v>비교 반영</v>
      </c>
      <c r="F2860" s="66" t="str">
        <v>직전 비교기간</v>
      </c>
      <c r="G2860" s="68">
        <v>9</v>
      </c>
      <c r="H2860" s="79">
        <v>0.2727272727272727</v>
      </c>
    </row>
    <row r="2861">
      <c r="A2861" s="68">
        <v>21</v>
      </c>
      <c r="B2861" s="66" t="str">
        <v>진접읍 내각리</v>
      </c>
      <c r="C2861" s="66" t="str">
        <v>토지</v>
      </c>
      <c r="D2861" s="66" t="str">
        <v>2026-04</v>
      </c>
      <c r="E2861" s="66" t="str">
        <v>비교 반영</v>
      </c>
      <c r="F2861" s="66" t="str">
        <v>최근 비교기간</v>
      </c>
      <c r="G2861" s="68">
        <v>7</v>
      </c>
      <c r="H2861" s="79">
        <v>0.20588235294117646</v>
      </c>
    </row>
    <row r="2862">
      <c r="A2862" s="68">
        <v>21</v>
      </c>
      <c r="B2862" s="66" t="str">
        <v>진접읍 내각리</v>
      </c>
      <c r="C2862" s="66" t="str">
        <v>토지</v>
      </c>
      <c r="D2862" s="66" t="str">
        <v>2026-05</v>
      </c>
      <c r="E2862" s="66" t="str">
        <v>비교 반영</v>
      </c>
      <c r="F2862" s="66" t="str">
        <v>최근 비교기간</v>
      </c>
      <c r="G2862" s="68">
        <v>8</v>
      </c>
      <c r="H2862" s="79">
        <v>0.26666666666666666</v>
      </c>
    </row>
    <row r="2863">
      <c r="A2863" s="68">
        <v>21</v>
      </c>
      <c r="B2863" s="66" t="str">
        <v>진접읍 내각리</v>
      </c>
      <c r="C2863" s="66" t="str">
        <v>토지</v>
      </c>
      <c r="D2863" s="66" t="str">
        <v>2026-06</v>
      </c>
      <c r="E2863" s="66" t="str">
        <v>비교 반영</v>
      </c>
      <c r="F2863" s="66" t="str">
        <v>최근 비교기간</v>
      </c>
      <c r="G2863" s="68">
        <v>8</v>
      </c>
      <c r="H2863" s="79">
        <v>0.22857142857142856</v>
      </c>
    </row>
    <row r="2864">
      <c r="A2864" s="72">
        <v>21</v>
      </c>
      <c r="B2864" s="72" t="str">
        <v>진접읍 내각리</v>
      </c>
      <c r="C2864" s="72" t="str">
        <v>토지</v>
      </c>
      <c r="D2864" s="72" t="str">
        <v>2026-07</v>
      </c>
      <c r="E2864" s="72" t="str">
        <v>집계 중</v>
      </c>
      <c r="F2864" s="72" t="str">
        <v>집계 중 월</v>
      </c>
      <c r="G2864" s="74">
        <v>0</v>
      </c>
      <c r="H2864" s="85">
        <v>0</v>
      </c>
    </row>
    <row r="2865">
      <c r="A2865" s="68">
        <v>21</v>
      </c>
      <c r="B2865" s="66" t="str">
        <v>진접읍 내각리</v>
      </c>
      <c r="C2865" s="66" t="str">
        <v>다세대 전월세</v>
      </c>
      <c r="D2865" s="66" t="str">
        <v>2025-08</v>
      </c>
      <c r="E2865" s="66" t="str">
        <v>비교 반영</v>
      </c>
      <c r="F2865" s="66" t="str">
        <v>그 외 비교 반영월</v>
      </c>
      <c r="G2865" s="68">
        <v>6</v>
      </c>
      <c r="H2865" s="79">
        <v>0.20689655172413793</v>
      </c>
    </row>
    <row r="2866">
      <c r="A2866" s="68">
        <v>21</v>
      </c>
      <c r="B2866" s="66" t="str">
        <v>진접읍 내각리</v>
      </c>
      <c r="C2866" s="66" t="str">
        <v>다세대 전월세</v>
      </c>
      <c r="D2866" s="66" t="str">
        <v>2025-09</v>
      </c>
      <c r="E2866" s="66" t="str">
        <v>비교 반영</v>
      </c>
      <c r="F2866" s="66" t="str">
        <v>그 외 비교 반영월</v>
      </c>
      <c r="G2866" s="68">
        <v>5</v>
      </c>
      <c r="H2866" s="79">
        <v>0.2777777777777778</v>
      </c>
    </row>
    <row r="2867">
      <c r="A2867" s="68">
        <v>21</v>
      </c>
      <c r="B2867" s="66" t="str">
        <v>진접읍 내각리</v>
      </c>
      <c r="C2867" s="66" t="str">
        <v>다세대 전월세</v>
      </c>
      <c r="D2867" s="66" t="str">
        <v>2025-10</v>
      </c>
      <c r="E2867" s="66" t="str">
        <v>비교 반영</v>
      </c>
      <c r="F2867" s="66" t="str">
        <v>그 외 비교 반영월</v>
      </c>
      <c r="G2867" s="68">
        <v>4</v>
      </c>
      <c r="H2867" s="79">
        <v>0.14285714285714285</v>
      </c>
    </row>
    <row r="2868">
      <c r="A2868" s="68">
        <v>21</v>
      </c>
      <c r="B2868" s="66" t="str">
        <v>진접읍 내각리</v>
      </c>
      <c r="C2868" s="66" t="str">
        <v>다세대 전월세</v>
      </c>
      <c r="D2868" s="66" t="str">
        <v>2025-11</v>
      </c>
      <c r="E2868" s="66" t="str">
        <v>비교 반영</v>
      </c>
      <c r="F2868" s="66" t="str">
        <v>그 외 비교 반영월</v>
      </c>
      <c r="G2868" s="68">
        <v>6</v>
      </c>
      <c r="H2868" s="79">
        <v>0.23076923076923078</v>
      </c>
    </row>
    <row r="2869">
      <c r="A2869" s="68">
        <v>21</v>
      </c>
      <c r="B2869" s="66" t="str">
        <v>진접읍 내각리</v>
      </c>
      <c r="C2869" s="66" t="str">
        <v>다세대 전월세</v>
      </c>
      <c r="D2869" s="66" t="str">
        <v>2025-12</v>
      </c>
      <c r="E2869" s="66" t="str">
        <v>비교 반영</v>
      </c>
      <c r="F2869" s="66" t="str">
        <v>그 외 비교 반영월</v>
      </c>
      <c r="G2869" s="68">
        <v>4</v>
      </c>
      <c r="H2869" s="79">
        <v>0.23529411764705882</v>
      </c>
    </row>
    <row r="2870">
      <c r="A2870" s="68">
        <v>21</v>
      </c>
      <c r="B2870" s="66" t="str">
        <v>진접읍 내각리</v>
      </c>
      <c r="C2870" s="66" t="str">
        <v>다세대 전월세</v>
      </c>
      <c r="D2870" s="66" t="str">
        <v>2026-01</v>
      </c>
      <c r="E2870" s="66" t="str">
        <v>비교 반영</v>
      </c>
      <c r="F2870" s="66" t="str">
        <v>직전 비교기간</v>
      </c>
      <c r="G2870" s="68">
        <v>6</v>
      </c>
      <c r="H2870" s="79">
        <v>0.23076923076923078</v>
      </c>
    </row>
    <row r="2871">
      <c r="A2871" s="68">
        <v>21</v>
      </c>
      <c r="B2871" s="66" t="str">
        <v>진접읍 내각리</v>
      </c>
      <c r="C2871" s="66" t="str">
        <v>다세대 전월세</v>
      </c>
      <c r="D2871" s="66" t="str">
        <v>2026-02</v>
      </c>
      <c r="E2871" s="66" t="str">
        <v>비교 반영</v>
      </c>
      <c r="F2871" s="66" t="str">
        <v>직전 비교기간</v>
      </c>
      <c r="G2871" s="68">
        <v>5</v>
      </c>
      <c r="H2871" s="79">
        <v>0.21739130434782608</v>
      </c>
    </row>
    <row r="2872">
      <c r="A2872" s="68">
        <v>21</v>
      </c>
      <c r="B2872" s="66" t="str">
        <v>진접읍 내각리</v>
      </c>
      <c r="C2872" s="66" t="str">
        <v>다세대 전월세</v>
      </c>
      <c r="D2872" s="66" t="str">
        <v>2026-03</v>
      </c>
      <c r="E2872" s="66" t="str">
        <v>비교 반영</v>
      </c>
      <c r="F2872" s="66" t="str">
        <v>직전 비교기간</v>
      </c>
      <c r="G2872" s="68">
        <v>7</v>
      </c>
      <c r="H2872" s="79">
        <v>0.21212121212121213</v>
      </c>
    </row>
    <row r="2873">
      <c r="A2873" s="68">
        <v>21</v>
      </c>
      <c r="B2873" s="66" t="str">
        <v>진접읍 내각리</v>
      </c>
      <c r="C2873" s="66" t="str">
        <v>다세대 전월세</v>
      </c>
      <c r="D2873" s="66" t="str">
        <v>2026-04</v>
      </c>
      <c r="E2873" s="66" t="str">
        <v>비교 반영</v>
      </c>
      <c r="F2873" s="66" t="str">
        <v>최근 비교기간</v>
      </c>
      <c r="G2873" s="68">
        <v>6</v>
      </c>
      <c r="H2873" s="79">
        <v>0.17647058823529413</v>
      </c>
    </row>
    <row r="2874">
      <c r="A2874" s="68">
        <v>21</v>
      </c>
      <c r="B2874" s="66" t="str">
        <v>진접읍 내각리</v>
      </c>
      <c r="C2874" s="66" t="str">
        <v>다세대 전월세</v>
      </c>
      <c r="D2874" s="66" t="str">
        <v>2026-05</v>
      </c>
      <c r="E2874" s="66" t="str">
        <v>비교 반영</v>
      </c>
      <c r="F2874" s="66" t="str">
        <v>최근 비교기간</v>
      </c>
      <c r="G2874" s="68">
        <v>8</v>
      </c>
      <c r="H2874" s="79">
        <v>0.26666666666666666</v>
      </c>
    </row>
    <row r="2875">
      <c r="A2875" s="68">
        <v>21</v>
      </c>
      <c r="B2875" s="66" t="str">
        <v>진접읍 내각리</v>
      </c>
      <c r="C2875" s="66" t="str">
        <v>다세대 전월세</v>
      </c>
      <c r="D2875" s="66" t="str">
        <v>2026-06</v>
      </c>
      <c r="E2875" s="66" t="str">
        <v>비교 반영</v>
      </c>
      <c r="F2875" s="66" t="str">
        <v>최근 비교기간</v>
      </c>
      <c r="G2875" s="68">
        <v>9</v>
      </c>
      <c r="H2875" s="79">
        <v>0.2571428571428571</v>
      </c>
    </row>
    <row r="2876">
      <c r="A2876" s="72">
        <v>21</v>
      </c>
      <c r="B2876" s="72" t="str">
        <v>진접읍 내각리</v>
      </c>
      <c r="C2876" s="72" t="str">
        <v>다세대 전월세</v>
      </c>
      <c r="D2876" s="72" t="str">
        <v>2026-07</v>
      </c>
      <c r="E2876" s="72" t="str">
        <v>집계 중</v>
      </c>
      <c r="F2876" s="72" t="str">
        <v>집계 중 월</v>
      </c>
      <c r="G2876" s="74">
        <v>5</v>
      </c>
      <c r="H2876" s="85">
        <v>0.38461538461538464</v>
      </c>
    </row>
    <row r="2877">
      <c r="A2877" s="68">
        <v>21</v>
      </c>
      <c r="B2877" s="66" t="str">
        <v>진접읍 내각리</v>
      </c>
      <c r="C2877" s="66" t="str">
        <v>다가구 전월세</v>
      </c>
      <c r="D2877" s="66" t="str">
        <v>2025-08</v>
      </c>
      <c r="E2877" s="66" t="str">
        <v>비교 반영</v>
      </c>
      <c r="F2877" s="66" t="str">
        <v>그 외 비교 반영월</v>
      </c>
      <c r="G2877" s="68">
        <v>4</v>
      </c>
      <c r="H2877" s="79">
        <v>0.13793103448275862</v>
      </c>
    </row>
    <row r="2878">
      <c r="A2878" s="68">
        <v>21</v>
      </c>
      <c r="B2878" s="66" t="str">
        <v>진접읍 내각리</v>
      </c>
      <c r="C2878" s="66" t="str">
        <v>다가구 전월세</v>
      </c>
      <c r="D2878" s="66" t="str">
        <v>2025-09</v>
      </c>
      <c r="E2878" s="66" t="str">
        <v>비교 반영</v>
      </c>
      <c r="F2878" s="66" t="str">
        <v>그 외 비교 반영월</v>
      </c>
      <c r="G2878" s="68">
        <v>4</v>
      </c>
      <c r="H2878" s="79">
        <v>0.2222222222222222</v>
      </c>
    </row>
    <row r="2879">
      <c r="A2879" s="68">
        <v>21</v>
      </c>
      <c r="B2879" s="66" t="str">
        <v>진접읍 내각리</v>
      </c>
      <c r="C2879" s="66" t="str">
        <v>다가구 전월세</v>
      </c>
      <c r="D2879" s="66" t="str">
        <v>2025-10</v>
      </c>
      <c r="E2879" s="66" t="str">
        <v>비교 반영</v>
      </c>
      <c r="F2879" s="66" t="str">
        <v>그 외 비교 반영월</v>
      </c>
      <c r="G2879" s="68">
        <v>9</v>
      </c>
      <c r="H2879" s="79">
        <v>0.32142857142857145</v>
      </c>
    </row>
    <row r="2880">
      <c r="A2880" s="68">
        <v>21</v>
      </c>
      <c r="B2880" s="66" t="str">
        <v>진접읍 내각리</v>
      </c>
      <c r="C2880" s="66" t="str">
        <v>다가구 전월세</v>
      </c>
      <c r="D2880" s="66" t="str">
        <v>2025-11</v>
      </c>
      <c r="E2880" s="66" t="str">
        <v>비교 반영</v>
      </c>
      <c r="F2880" s="66" t="str">
        <v>그 외 비교 반영월</v>
      </c>
      <c r="G2880" s="68">
        <v>9</v>
      </c>
      <c r="H2880" s="79">
        <v>0.34615384615384615</v>
      </c>
    </row>
    <row r="2881">
      <c r="A2881" s="68">
        <v>21</v>
      </c>
      <c r="B2881" s="66" t="str">
        <v>진접읍 내각리</v>
      </c>
      <c r="C2881" s="66" t="str">
        <v>다가구 전월세</v>
      </c>
      <c r="D2881" s="66" t="str">
        <v>2025-12</v>
      </c>
      <c r="E2881" s="66" t="str">
        <v>비교 반영</v>
      </c>
      <c r="F2881" s="66" t="str">
        <v>그 외 비교 반영월</v>
      </c>
      <c r="G2881" s="68">
        <v>4</v>
      </c>
      <c r="H2881" s="79">
        <v>0.23529411764705882</v>
      </c>
    </row>
    <row r="2882">
      <c r="A2882" s="68">
        <v>21</v>
      </c>
      <c r="B2882" s="66" t="str">
        <v>진접읍 내각리</v>
      </c>
      <c r="C2882" s="66" t="str">
        <v>다가구 전월세</v>
      </c>
      <c r="D2882" s="66" t="str">
        <v>2026-01</v>
      </c>
      <c r="E2882" s="66" t="str">
        <v>비교 반영</v>
      </c>
      <c r="F2882" s="66" t="str">
        <v>직전 비교기간</v>
      </c>
      <c r="G2882" s="68">
        <v>4</v>
      </c>
      <c r="H2882" s="79">
        <v>0.15384615384615385</v>
      </c>
    </row>
    <row r="2883">
      <c r="A2883" s="68">
        <v>21</v>
      </c>
      <c r="B2883" s="66" t="str">
        <v>진접읍 내각리</v>
      </c>
      <c r="C2883" s="66" t="str">
        <v>다가구 전월세</v>
      </c>
      <c r="D2883" s="66" t="str">
        <v>2026-02</v>
      </c>
      <c r="E2883" s="66" t="str">
        <v>비교 반영</v>
      </c>
      <c r="F2883" s="66" t="str">
        <v>직전 비교기간</v>
      </c>
      <c r="G2883" s="68">
        <v>9</v>
      </c>
      <c r="H2883" s="79">
        <v>0.391304347826087</v>
      </c>
    </row>
    <row r="2884">
      <c r="A2884" s="68">
        <v>21</v>
      </c>
      <c r="B2884" s="66" t="str">
        <v>진접읍 내각리</v>
      </c>
      <c r="C2884" s="66" t="str">
        <v>다가구 전월세</v>
      </c>
      <c r="D2884" s="66" t="str">
        <v>2026-03</v>
      </c>
      <c r="E2884" s="66" t="str">
        <v>비교 반영</v>
      </c>
      <c r="F2884" s="66" t="str">
        <v>직전 비교기간</v>
      </c>
      <c r="G2884" s="68">
        <v>8</v>
      </c>
      <c r="H2884" s="79">
        <v>0.24242424242424243</v>
      </c>
    </row>
    <row r="2885">
      <c r="A2885" s="68">
        <v>21</v>
      </c>
      <c r="B2885" s="66" t="str">
        <v>진접읍 내각리</v>
      </c>
      <c r="C2885" s="66" t="str">
        <v>다가구 전월세</v>
      </c>
      <c r="D2885" s="66" t="str">
        <v>2026-04</v>
      </c>
      <c r="E2885" s="66" t="str">
        <v>비교 반영</v>
      </c>
      <c r="F2885" s="66" t="str">
        <v>최근 비교기간</v>
      </c>
      <c r="G2885" s="68">
        <v>8</v>
      </c>
      <c r="H2885" s="79">
        <v>0.23529411764705882</v>
      </c>
    </row>
    <row r="2886">
      <c r="A2886" s="68">
        <v>21</v>
      </c>
      <c r="B2886" s="66" t="str">
        <v>진접읍 내각리</v>
      </c>
      <c r="C2886" s="66" t="str">
        <v>다가구 전월세</v>
      </c>
      <c r="D2886" s="66" t="str">
        <v>2026-05</v>
      </c>
      <c r="E2886" s="66" t="str">
        <v>비교 반영</v>
      </c>
      <c r="F2886" s="66" t="str">
        <v>최근 비교기간</v>
      </c>
      <c r="G2886" s="68">
        <v>1</v>
      </c>
      <c r="H2886" s="79">
        <v>0.03333333333333333</v>
      </c>
    </row>
    <row r="2887">
      <c r="A2887" s="68">
        <v>21</v>
      </c>
      <c r="B2887" s="66" t="str">
        <v>진접읍 내각리</v>
      </c>
      <c r="C2887" s="66" t="str">
        <v>다가구 전월세</v>
      </c>
      <c r="D2887" s="66" t="str">
        <v>2026-06</v>
      </c>
      <c r="E2887" s="66" t="str">
        <v>비교 반영</v>
      </c>
      <c r="F2887" s="66" t="str">
        <v>최근 비교기간</v>
      </c>
      <c r="G2887" s="68">
        <v>6</v>
      </c>
      <c r="H2887" s="79">
        <v>0.17142857142857143</v>
      </c>
    </row>
    <row r="2888">
      <c r="A2888" s="72">
        <v>21</v>
      </c>
      <c r="B2888" s="72" t="str">
        <v>진접읍 내각리</v>
      </c>
      <c r="C2888" s="72" t="str">
        <v>다가구 전월세</v>
      </c>
      <c r="D2888" s="72" t="str">
        <v>2026-07</v>
      </c>
      <c r="E2888" s="72" t="str">
        <v>집계 중</v>
      </c>
      <c r="F2888" s="72" t="str">
        <v>집계 중 월</v>
      </c>
      <c r="G2888" s="74">
        <v>1</v>
      </c>
      <c r="H2888" s="85">
        <v>0.07692307692307693</v>
      </c>
    </row>
    <row r="2889">
      <c r="A2889" s="68">
        <v>21</v>
      </c>
      <c r="B2889" s="66" t="str">
        <v>진접읍 내각리</v>
      </c>
      <c r="C2889" s="66" t="str">
        <v>다세대 매매</v>
      </c>
      <c r="D2889" s="66" t="str">
        <v>2025-08</v>
      </c>
      <c r="E2889" s="66" t="str">
        <v>비교 반영</v>
      </c>
      <c r="F2889" s="66" t="str">
        <v>그 외 비교 반영월</v>
      </c>
      <c r="G2889" s="68">
        <v>2</v>
      </c>
      <c r="H2889" s="79">
        <v>0.06896551724137931</v>
      </c>
    </row>
    <row r="2890">
      <c r="A2890" s="68">
        <v>21</v>
      </c>
      <c r="B2890" s="66" t="str">
        <v>진접읍 내각리</v>
      </c>
      <c r="C2890" s="66" t="str">
        <v>다세대 매매</v>
      </c>
      <c r="D2890" s="66" t="str">
        <v>2025-09</v>
      </c>
      <c r="E2890" s="66" t="str">
        <v>비교 반영</v>
      </c>
      <c r="F2890" s="66" t="str">
        <v>그 외 비교 반영월</v>
      </c>
      <c r="G2890" s="68">
        <v>3</v>
      </c>
      <c r="H2890" s="79">
        <v>0.16666666666666666</v>
      </c>
    </row>
    <row r="2891">
      <c r="A2891" s="68">
        <v>21</v>
      </c>
      <c r="B2891" s="66" t="str">
        <v>진접읍 내각리</v>
      </c>
      <c r="C2891" s="66" t="str">
        <v>다세대 매매</v>
      </c>
      <c r="D2891" s="66" t="str">
        <v>2025-10</v>
      </c>
      <c r="E2891" s="66" t="str">
        <v>비교 반영</v>
      </c>
      <c r="F2891" s="66" t="str">
        <v>그 외 비교 반영월</v>
      </c>
      <c r="G2891" s="68">
        <v>4</v>
      </c>
      <c r="H2891" s="79">
        <v>0.14285714285714285</v>
      </c>
    </row>
    <row r="2892">
      <c r="A2892" s="68">
        <v>21</v>
      </c>
      <c r="B2892" s="66" t="str">
        <v>진접읍 내각리</v>
      </c>
      <c r="C2892" s="66" t="str">
        <v>다세대 매매</v>
      </c>
      <c r="D2892" s="66" t="str">
        <v>2025-11</v>
      </c>
      <c r="E2892" s="66" t="str">
        <v>비교 반영</v>
      </c>
      <c r="F2892" s="66" t="str">
        <v>그 외 비교 반영월</v>
      </c>
      <c r="G2892" s="68">
        <v>1</v>
      </c>
      <c r="H2892" s="79">
        <v>0.038461538461538464</v>
      </c>
    </row>
    <row r="2893">
      <c r="A2893" s="68">
        <v>21</v>
      </c>
      <c r="B2893" s="66" t="str">
        <v>진접읍 내각리</v>
      </c>
      <c r="C2893" s="66" t="str">
        <v>다세대 매매</v>
      </c>
      <c r="D2893" s="66" t="str">
        <v>2025-12</v>
      </c>
      <c r="E2893" s="66" t="str">
        <v>비교 반영</v>
      </c>
      <c r="F2893" s="66" t="str">
        <v>그 외 비교 반영월</v>
      </c>
      <c r="G2893" s="68">
        <v>3</v>
      </c>
      <c r="H2893" s="79">
        <v>0.17647058823529413</v>
      </c>
    </row>
    <row r="2894">
      <c r="A2894" s="68">
        <v>21</v>
      </c>
      <c r="B2894" s="66" t="str">
        <v>진접읍 내각리</v>
      </c>
      <c r="C2894" s="66" t="str">
        <v>다세대 매매</v>
      </c>
      <c r="D2894" s="66" t="str">
        <v>2026-01</v>
      </c>
      <c r="E2894" s="66" t="str">
        <v>비교 반영</v>
      </c>
      <c r="F2894" s="66" t="str">
        <v>직전 비교기간</v>
      </c>
      <c r="G2894" s="68">
        <v>2</v>
      </c>
      <c r="H2894" s="79">
        <v>0.07692307692307693</v>
      </c>
    </row>
    <row r="2895">
      <c r="A2895" s="68">
        <v>21</v>
      </c>
      <c r="B2895" s="66" t="str">
        <v>진접읍 내각리</v>
      </c>
      <c r="C2895" s="66" t="str">
        <v>다세대 매매</v>
      </c>
      <c r="D2895" s="66" t="str">
        <v>2026-02</v>
      </c>
      <c r="E2895" s="66" t="str">
        <v>비교 반영</v>
      </c>
      <c r="F2895" s="66" t="str">
        <v>직전 비교기간</v>
      </c>
      <c r="G2895" s="68">
        <v>2</v>
      </c>
      <c r="H2895" s="79">
        <v>0.08695652173913043</v>
      </c>
    </row>
    <row r="2896">
      <c r="A2896" s="68">
        <v>21</v>
      </c>
      <c r="B2896" s="66" t="str">
        <v>진접읍 내각리</v>
      </c>
      <c r="C2896" s="66" t="str">
        <v>다세대 매매</v>
      </c>
      <c r="D2896" s="66" t="str">
        <v>2026-03</v>
      </c>
      <c r="E2896" s="66" t="str">
        <v>비교 반영</v>
      </c>
      <c r="F2896" s="66" t="str">
        <v>직전 비교기간</v>
      </c>
      <c r="G2896" s="68">
        <v>3</v>
      </c>
      <c r="H2896" s="79">
        <v>0.09090909090909091</v>
      </c>
    </row>
    <row r="2897">
      <c r="A2897" s="68">
        <v>21</v>
      </c>
      <c r="B2897" s="66" t="str">
        <v>진접읍 내각리</v>
      </c>
      <c r="C2897" s="66" t="str">
        <v>다세대 매매</v>
      </c>
      <c r="D2897" s="66" t="str">
        <v>2026-04</v>
      </c>
      <c r="E2897" s="66" t="str">
        <v>비교 반영</v>
      </c>
      <c r="F2897" s="66" t="str">
        <v>최근 비교기간</v>
      </c>
      <c r="G2897" s="68">
        <v>5</v>
      </c>
      <c r="H2897" s="79">
        <v>0.14705882352941177</v>
      </c>
    </row>
    <row r="2898">
      <c r="A2898" s="68">
        <v>21</v>
      </c>
      <c r="B2898" s="66" t="str">
        <v>진접읍 내각리</v>
      </c>
      <c r="C2898" s="66" t="str">
        <v>다세대 매매</v>
      </c>
      <c r="D2898" s="66" t="str">
        <v>2026-05</v>
      </c>
      <c r="E2898" s="66" t="str">
        <v>비교 반영</v>
      </c>
      <c r="F2898" s="66" t="str">
        <v>최근 비교기간</v>
      </c>
      <c r="G2898" s="68">
        <v>5</v>
      </c>
      <c r="H2898" s="79">
        <v>0.16666666666666666</v>
      </c>
    </row>
    <row r="2899">
      <c r="A2899" s="68">
        <v>21</v>
      </c>
      <c r="B2899" s="66" t="str">
        <v>진접읍 내각리</v>
      </c>
      <c r="C2899" s="66" t="str">
        <v>다세대 매매</v>
      </c>
      <c r="D2899" s="66" t="str">
        <v>2026-06</v>
      </c>
      <c r="E2899" s="66" t="str">
        <v>비교 반영</v>
      </c>
      <c r="F2899" s="66" t="str">
        <v>최근 비교기간</v>
      </c>
      <c r="G2899" s="68">
        <v>5</v>
      </c>
      <c r="H2899" s="79">
        <v>0.14285714285714285</v>
      </c>
    </row>
    <row r="2900">
      <c r="A2900" s="72">
        <v>21</v>
      </c>
      <c r="B2900" s="72" t="str">
        <v>진접읍 내각리</v>
      </c>
      <c r="C2900" s="72" t="str">
        <v>다세대 매매</v>
      </c>
      <c r="D2900" s="72" t="str">
        <v>2026-07</v>
      </c>
      <c r="E2900" s="72" t="str">
        <v>집계 중</v>
      </c>
      <c r="F2900" s="72" t="str">
        <v>집계 중 월</v>
      </c>
      <c r="G2900" s="74">
        <v>1</v>
      </c>
      <c r="H2900" s="85">
        <v>0.07692307692307693</v>
      </c>
    </row>
    <row r="2901">
      <c r="A2901" s="68">
        <v>21</v>
      </c>
      <c r="B2901" s="66" t="str">
        <v>진접읍 내각리</v>
      </c>
      <c r="C2901" s="66" t="str">
        <v>아파트 매매</v>
      </c>
      <c r="D2901" s="66" t="str">
        <v>2025-08</v>
      </c>
      <c r="E2901" s="66" t="str">
        <v>비교 반영</v>
      </c>
      <c r="F2901" s="66" t="str">
        <v>그 외 비교 반영월</v>
      </c>
      <c r="G2901" s="68">
        <v>4</v>
      </c>
      <c r="H2901" s="79">
        <v>0.13793103448275862</v>
      </c>
    </row>
    <row r="2902">
      <c r="A2902" s="68">
        <v>21</v>
      </c>
      <c r="B2902" s="66" t="str">
        <v>진접읍 내각리</v>
      </c>
      <c r="C2902" s="66" t="str">
        <v>아파트 매매</v>
      </c>
      <c r="D2902" s="66" t="str">
        <v>2025-09</v>
      </c>
      <c r="E2902" s="66" t="str">
        <v>비교 반영</v>
      </c>
      <c r="F2902" s="66" t="str">
        <v>그 외 비교 반영월</v>
      </c>
      <c r="G2902" s="68">
        <v>3</v>
      </c>
      <c r="H2902" s="79">
        <v>0.16666666666666666</v>
      </c>
    </row>
    <row r="2903">
      <c r="A2903" s="68">
        <v>21</v>
      </c>
      <c r="B2903" s="66" t="str">
        <v>진접읍 내각리</v>
      </c>
      <c r="C2903" s="66" t="str">
        <v>아파트 매매</v>
      </c>
      <c r="D2903" s="66" t="str">
        <v>2025-10</v>
      </c>
      <c r="E2903" s="66" t="str">
        <v>비교 반영</v>
      </c>
      <c r="F2903" s="66" t="str">
        <v>그 외 비교 반영월</v>
      </c>
      <c r="G2903" s="68">
        <v>5</v>
      </c>
      <c r="H2903" s="79">
        <v>0.17857142857142858</v>
      </c>
    </row>
    <row r="2904">
      <c r="A2904" s="68">
        <v>21</v>
      </c>
      <c r="B2904" s="66" t="str">
        <v>진접읍 내각리</v>
      </c>
      <c r="C2904" s="66" t="str">
        <v>아파트 매매</v>
      </c>
      <c r="D2904" s="66" t="str">
        <v>2025-11</v>
      </c>
      <c r="E2904" s="66" t="str">
        <v>비교 반영</v>
      </c>
      <c r="F2904" s="66" t="str">
        <v>그 외 비교 반영월</v>
      </c>
      <c r="G2904" s="68">
        <v>1</v>
      </c>
      <c r="H2904" s="79">
        <v>0.038461538461538464</v>
      </c>
    </row>
    <row r="2905">
      <c r="A2905" s="68">
        <v>21</v>
      </c>
      <c r="B2905" s="66" t="str">
        <v>진접읍 내각리</v>
      </c>
      <c r="C2905" s="66" t="str">
        <v>아파트 매매</v>
      </c>
      <c r="D2905" s="66" t="str">
        <v>2025-12</v>
      </c>
      <c r="E2905" s="66" t="str">
        <v>비교 반영</v>
      </c>
      <c r="F2905" s="66" t="str">
        <v>그 외 비교 반영월</v>
      </c>
      <c r="G2905" s="68">
        <v>1</v>
      </c>
      <c r="H2905" s="79">
        <v>0.058823529411764705</v>
      </c>
    </row>
    <row r="2906">
      <c r="A2906" s="68">
        <v>21</v>
      </c>
      <c r="B2906" s="66" t="str">
        <v>진접읍 내각리</v>
      </c>
      <c r="C2906" s="66" t="str">
        <v>아파트 매매</v>
      </c>
      <c r="D2906" s="66" t="str">
        <v>2026-01</v>
      </c>
      <c r="E2906" s="66" t="str">
        <v>비교 반영</v>
      </c>
      <c r="F2906" s="66" t="str">
        <v>직전 비교기간</v>
      </c>
      <c r="G2906" s="68">
        <v>4</v>
      </c>
      <c r="H2906" s="79">
        <v>0.15384615384615385</v>
      </c>
    </row>
    <row r="2907">
      <c r="A2907" s="68">
        <v>21</v>
      </c>
      <c r="B2907" s="66" t="str">
        <v>진접읍 내각리</v>
      </c>
      <c r="C2907" s="66" t="str">
        <v>아파트 매매</v>
      </c>
      <c r="D2907" s="66" t="str">
        <v>2026-02</v>
      </c>
      <c r="E2907" s="66" t="str">
        <v>비교 반영</v>
      </c>
      <c r="F2907" s="66" t="str">
        <v>직전 비교기간</v>
      </c>
      <c r="G2907" s="68">
        <v>1</v>
      </c>
      <c r="H2907" s="79">
        <v>0.043478260869565216</v>
      </c>
    </row>
    <row r="2908">
      <c r="A2908" s="68">
        <v>21</v>
      </c>
      <c r="B2908" s="66" t="str">
        <v>진접읍 내각리</v>
      </c>
      <c r="C2908" s="66" t="str">
        <v>아파트 매매</v>
      </c>
      <c r="D2908" s="66" t="str">
        <v>2026-03</v>
      </c>
      <c r="E2908" s="66" t="str">
        <v>비교 반영</v>
      </c>
      <c r="F2908" s="66" t="str">
        <v>직전 비교기간</v>
      </c>
      <c r="G2908" s="68">
        <v>3</v>
      </c>
      <c r="H2908" s="79">
        <v>0.09090909090909091</v>
      </c>
    </row>
    <row r="2909">
      <c r="A2909" s="68">
        <v>21</v>
      </c>
      <c r="B2909" s="66" t="str">
        <v>진접읍 내각리</v>
      </c>
      <c r="C2909" s="66" t="str">
        <v>아파트 매매</v>
      </c>
      <c r="D2909" s="66" t="str">
        <v>2026-04</v>
      </c>
      <c r="E2909" s="66" t="str">
        <v>비교 반영</v>
      </c>
      <c r="F2909" s="66" t="str">
        <v>최근 비교기간</v>
      </c>
      <c r="G2909" s="68">
        <v>5</v>
      </c>
      <c r="H2909" s="79">
        <v>0.14705882352941177</v>
      </c>
    </row>
    <row r="2910">
      <c r="A2910" s="68">
        <v>21</v>
      </c>
      <c r="B2910" s="66" t="str">
        <v>진접읍 내각리</v>
      </c>
      <c r="C2910" s="66" t="str">
        <v>아파트 매매</v>
      </c>
      <c r="D2910" s="66" t="str">
        <v>2026-05</v>
      </c>
      <c r="E2910" s="66" t="str">
        <v>비교 반영</v>
      </c>
      <c r="F2910" s="66" t="str">
        <v>최근 비교기간</v>
      </c>
      <c r="G2910" s="68">
        <v>3</v>
      </c>
      <c r="H2910" s="79">
        <v>0.1</v>
      </c>
    </row>
    <row r="2911">
      <c r="A2911" s="68">
        <v>21</v>
      </c>
      <c r="B2911" s="66" t="str">
        <v>진접읍 내각리</v>
      </c>
      <c r="C2911" s="66" t="str">
        <v>아파트 매매</v>
      </c>
      <c r="D2911" s="66" t="str">
        <v>2026-06</v>
      </c>
      <c r="E2911" s="66" t="str">
        <v>비교 반영</v>
      </c>
      <c r="F2911" s="66" t="str">
        <v>최근 비교기간</v>
      </c>
      <c r="G2911" s="68">
        <v>2</v>
      </c>
      <c r="H2911" s="79">
        <v>0.05714285714285714</v>
      </c>
    </row>
    <row r="2912">
      <c r="A2912" s="72">
        <v>21</v>
      </c>
      <c r="B2912" s="72" t="str">
        <v>진접읍 내각리</v>
      </c>
      <c r="C2912" s="72" t="str">
        <v>아파트 매매</v>
      </c>
      <c r="D2912" s="72" t="str">
        <v>2026-07</v>
      </c>
      <c r="E2912" s="72" t="str">
        <v>집계 중</v>
      </c>
      <c r="F2912" s="72" t="str">
        <v>집계 중 월</v>
      </c>
      <c r="G2912" s="74">
        <v>5</v>
      </c>
      <c r="H2912" s="85">
        <v>0.38461538461538464</v>
      </c>
    </row>
    <row r="2913">
      <c r="A2913" s="68">
        <v>21</v>
      </c>
      <c r="B2913" s="66" t="str">
        <v>진접읍 내각리</v>
      </c>
      <c r="C2913" s="66" t="str">
        <v>아파트 전월세</v>
      </c>
      <c r="D2913" s="66" t="str">
        <v>2025-08</v>
      </c>
      <c r="E2913" s="66" t="str">
        <v>비교 반영</v>
      </c>
      <c r="F2913" s="66" t="str">
        <v>그 외 비교 반영월</v>
      </c>
      <c r="G2913" s="68">
        <v>6</v>
      </c>
      <c r="H2913" s="79">
        <v>0.20689655172413793</v>
      </c>
    </row>
    <row r="2914">
      <c r="A2914" s="68">
        <v>21</v>
      </c>
      <c r="B2914" s="66" t="str">
        <v>진접읍 내각리</v>
      </c>
      <c r="C2914" s="66" t="str">
        <v>아파트 전월세</v>
      </c>
      <c r="D2914" s="66" t="str">
        <v>2025-09</v>
      </c>
      <c r="E2914" s="66" t="str">
        <v>비교 반영</v>
      </c>
      <c r="F2914" s="66" t="str">
        <v>그 외 비교 반영월</v>
      </c>
      <c r="G2914" s="68">
        <v>1</v>
      </c>
      <c r="H2914" s="79">
        <v>0.05555555555555555</v>
      </c>
    </row>
    <row r="2915">
      <c r="A2915" s="68">
        <v>21</v>
      </c>
      <c r="B2915" s="66" t="str">
        <v>진접읍 내각리</v>
      </c>
      <c r="C2915" s="66" t="str">
        <v>아파트 전월세</v>
      </c>
      <c r="D2915" s="66" t="str">
        <v>2025-10</v>
      </c>
      <c r="E2915" s="66" t="str">
        <v>비교 반영</v>
      </c>
      <c r="F2915" s="66" t="str">
        <v>그 외 비교 반영월</v>
      </c>
      <c r="G2915" s="68">
        <v>5</v>
      </c>
      <c r="H2915" s="79">
        <v>0.17857142857142858</v>
      </c>
    </row>
    <row r="2916">
      <c r="A2916" s="68">
        <v>21</v>
      </c>
      <c r="B2916" s="66" t="str">
        <v>진접읍 내각리</v>
      </c>
      <c r="C2916" s="66" t="str">
        <v>아파트 전월세</v>
      </c>
      <c r="D2916" s="66" t="str">
        <v>2025-11</v>
      </c>
      <c r="E2916" s="66" t="str">
        <v>비교 반영</v>
      </c>
      <c r="F2916" s="66" t="str">
        <v>그 외 비교 반영월</v>
      </c>
      <c r="G2916" s="68">
        <v>7</v>
      </c>
      <c r="H2916" s="79">
        <v>0.2692307692307692</v>
      </c>
    </row>
    <row r="2917">
      <c r="A2917" s="68">
        <v>21</v>
      </c>
      <c r="B2917" s="66" t="str">
        <v>진접읍 내각리</v>
      </c>
      <c r="C2917" s="66" t="str">
        <v>아파트 전월세</v>
      </c>
      <c r="D2917" s="66" t="str">
        <v>2025-12</v>
      </c>
      <c r="E2917" s="66" t="str">
        <v>비교 반영</v>
      </c>
      <c r="F2917" s="66" t="str">
        <v>그 외 비교 반영월</v>
      </c>
      <c r="G2917" s="68">
        <v>2</v>
      </c>
      <c r="H2917" s="79">
        <v>0.11764705882352941</v>
      </c>
    </row>
    <row r="2918">
      <c r="A2918" s="68">
        <v>21</v>
      </c>
      <c r="B2918" s="66" t="str">
        <v>진접읍 내각리</v>
      </c>
      <c r="C2918" s="66" t="str">
        <v>아파트 전월세</v>
      </c>
      <c r="D2918" s="66" t="str">
        <v>2026-01</v>
      </c>
      <c r="E2918" s="66" t="str">
        <v>비교 반영</v>
      </c>
      <c r="F2918" s="66" t="str">
        <v>직전 비교기간</v>
      </c>
      <c r="G2918" s="68">
        <v>3</v>
      </c>
      <c r="H2918" s="79">
        <v>0.11538461538461539</v>
      </c>
    </row>
    <row r="2919">
      <c r="A2919" s="68">
        <v>21</v>
      </c>
      <c r="B2919" s="66" t="str">
        <v>진접읍 내각리</v>
      </c>
      <c r="C2919" s="66" t="str">
        <v>아파트 전월세</v>
      </c>
      <c r="D2919" s="66" t="str">
        <v>2026-02</v>
      </c>
      <c r="E2919" s="66" t="str">
        <v>비교 반영</v>
      </c>
      <c r="F2919" s="66" t="str">
        <v>직전 비교기간</v>
      </c>
      <c r="G2919" s="68">
        <v>1</v>
      </c>
      <c r="H2919" s="79">
        <v>0.043478260869565216</v>
      </c>
    </row>
    <row r="2920">
      <c r="A2920" s="68">
        <v>21</v>
      </c>
      <c r="B2920" s="66" t="str">
        <v>진접읍 내각리</v>
      </c>
      <c r="C2920" s="66" t="str">
        <v>아파트 전월세</v>
      </c>
      <c r="D2920" s="66" t="str">
        <v>2026-03</v>
      </c>
      <c r="E2920" s="66" t="str">
        <v>비교 반영</v>
      </c>
      <c r="F2920" s="66" t="str">
        <v>직전 비교기간</v>
      </c>
      <c r="G2920" s="68">
        <v>2</v>
      </c>
      <c r="H2920" s="79">
        <v>0.06060606060606061</v>
      </c>
    </row>
    <row r="2921">
      <c r="A2921" s="68">
        <v>21</v>
      </c>
      <c r="B2921" s="66" t="str">
        <v>진접읍 내각리</v>
      </c>
      <c r="C2921" s="66" t="str">
        <v>아파트 전월세</v>
      </c>
      <c r="D2921" s="66" t="str">
        <v>2026-04</v>
      </c>
      <c r="E2921" s="66" t="str">
        <v>비교 반영</v>
      </c>
      <c r="F2921" s="66" t="str">
        <v>최근 비교기간</v>
      </c>
      <c r="G2921" s="68">
        <v>2</v>
      </c>
      <c r="H2921" s="79">
        <v>0.058823529411764705</v>
      </c>
    </row>
    <row r="2922">
      <c r="A2922" s="68">
        <v>21</v>
      </c>
      <c r="B2922" s="66" t="str">
        <v>진접읍 내각리</v>
      </c>
      <c r="C2922" s="66" t="str">
        <v>아파트 전월세</v>
      </c>
      <c r="D2922" s="66" t="str">
        <v>2026-05</v>
      </c>
      <c r="E2922" s="66" t="str">
        <v>비교 반영</v>
      </c>
      <c r="F2922" s="66" t="str">
        <v>최근 비교기간</v>
      </c>
      <c r="G2922" s="68">
        <v>1</v>
      </c>
      <c r="H2922" s="79">
        <v>0.03333333333333333</v>
      </c>
    </row>
    <row r="2923">
      <c r="A2923" s="68">
        <v>21</v>
      </c>
      <c r="B2923" s="66" t="str">
        <v>진접읍 내각리</v>
      </c>
      <c r="C2923" s="66" t="str">
        <v>아파트 전월세</v>
      </c>
      <c r="D2923" s="66" t="str">
        <v>2026-06</v>
      </c>
      <c r="E2923" s="66" t="str">
        <v>비교 반영</v>
      </c>
      <c r="F2923" s="66" t="str">
        <v>최근 비교기간</v>
      </c>
      <c r="G2923" s="68">
        <v>4</v>
      </c>
      <c r="H2923" s="79">
        <v>0.11428571428571428</v>
      </c>
    </row>
    <row r="2924">
      <c r="A2924" s="72">
        <v>21</v>
      </c>
      <c r="B2924" s="72" t="str">
        <v>진접읍 내각리</v>
      </c>
      <c r="C2924" s="72" t="str">
        <v>아파트 전월세</v>
      </c>
      <c r="D2924" s="72" t="str">
        <v>2026-07</v>
      </c>
      <c r="E2924" s="72" t="str">
        <v>집계 중</v>
      </c>
      <c r="F2924" s="72" t="str">
        <v>집계 중 월</v>
      </c>
      <c r="G2924" s="74">
        <v>1</v>
      </c>
      <c r="H2924" s="85">
        <v>0.07692307692307693</v>
      </c>
    </row>
    <row r="2925">
      <c r="A2925" s="68">
        <v>21</v>
      </c>
      <c r="B2925" s="66" t="str">
        <v>진접읍 내각리</v>
      </c>
      <c r="C2925" s="66" t="str">
        <v>상가</v>
      </c>
      <c r="D2925" s="66" t="str">
        <v>2025-08</v>
      </c>
      <c r="E2925" s="66" t="str">
        <v>비교 반영</v>
      </c>
      <c r="F2925" s="66" t="str">
        <v>그 외 비교 반영월</v>
      </c>
      <c r="G2925" s="68">
        <v>0</v>
      </c>
      <c r="H2925" s="79">
        <v>0</v>
      </c>
    </row>
    <row r="2926">
      <c r="A2926" s="68">
        <v>21</v>
      </c>
      <c r="B2926" s="66" t="str">
        <v>진접읍 내각리</v>
      </c>
      <c r="C2926" s="66" t="str">
        <v>상가</v>
      </c>
      <c r="D2926" s="66" t="str">
        <v>2025-09</v>
      </c>
      <c r="E2926" s="66" t="str">
        <v>비교 반영</v>
      </c>
      <c r="F2926" s="66" t="str">
        <v>그 외 비교 반영월</v>
      </c>
      <c r="G2926" s="68">
        <v>0</v>
      </c>
      <c r="H2926" s="79">
        <v>0</v>
      </c>
    </row>
    <row r="2927">
      <c r="A2927" s="68">
        <v>21</v>
      </c>
      <c r="B2927" s="66" t="str">
        <v>진접읍 내각리</v>
      </c>
      <c r="C2927" s="66" t="str">
        <v>상가</v>
      </c>
      <c r="D2927" s="66" t="str">
        <v>2025-10</v>
      </c>
      <c r="E2927" s="66" t="str">
        <v>비교 반영</v>
      </c>
      <c r="F2927" s="66" t="str">
        <v>그 외 비교 반영월</v>
      </c>
      <c r="G2927" s="68">
        <v>0</v>
      </c>
      <c r="H2927" s="79">
        <v>0</v>
      </c>
    </row>
    <row r="2928">
      <c r="A2928" s="68">
        <v>21</v>
      </c>
      <c r="B2928" s="66" t="str">
        <v>진접읍 내각리</v>
      </c>
      <c r="C2928" s="66" t="str">
        <v>상가</v>
      </c>
      <c r="D2928" s="66" t="str">
        <v>2025-11</v>
      </c>
      <c r="E2928" s="66" t="str">
        <v>비교 반영</v>
      </c>
      <c r="F2928" s="66" t="str">
        <v>그 외 비교 반영월</v>
      </c>
      <c r="G2928" s="68">
        <v>0</v>
      </c>
      <c r="H2928" s="79">
        <v>0</v>
      </c>
    </row>
    <row r="2929">
      <c r="A2929" s="68">
        <v>21</v>
      </c>
      <c r="B2929" s="66" t="str">
        <v>진접읍 내각리</v>
      </c>
      <c r="C2929" s="66" t="str">
        <v>상가</v>
      </c>
      <c r="D2929" s="66" t="str">
        <v>2025-12</v>
      </c>
      <c r="E2929" s="66" t="str">
        <v>비교 반영</v>
      </c>
      <c r="F2929" s="66" t="str">
        <v>그 외 비교 반영월</v>
      </c>
      <c r="G2929" s="68">
        <v>0</v>
      </c>
      <c r="H2929" s="79">
        <v>0</v>
      </c>
    </row>
    <row r="2930">
      <c r="A2930" s="68">
        <v>21</v>
      </c>
      <c r="B2930" s="66" t="str">
        <v>진접읍 내각리</v>
      </c>
      <c r="C2930" s="66" t="str">
        <v>상가</v>
      </c>
      <c r="D2930" s="66" t="str">
        <v>2026-01</v>
      </c>
      <c r="E2930" s="66" t="str">
        <v>비교 반영</v>
      </c>
      <c r="F2930" s="66" t="str">
        <v>직전 비교기간</v>
      </c>
      <c r="G2930" s="68">
        <v>0</v>
      </c>
      <c r="H2930" s="79">
        <v>0</v>
      </c>
    </row>
    <row r="2931">
      <c r="A2931" s="68">
        <v>21</v>
      </c>
      <c r="B2931" s="66" t="str">
        <v>진접읍 내각리</v>
      </c>
      <c r="C2931" s="66" t="str">
        <v>상가</v>
      </c>
      <c r="D2931" s="66" t="str">
        <v>2026-02</v>
      </c>
      <c r="E2931" s="66" t="str">
        <v>비교 반영</v>
      </c>
      <c r="F2931" s="66" t="str">
        <v>직전 비교기간</v>
      </c>
      <c r="G2931" s="68">
        <v>1</v>
      </c>
      <c r="H2931" s="79">
        <v>0.043478260869565216</v>
      </c>
    </row>
    <row r="2932">
      <c r="A2932" s="68">
        <v>21</v>
      </c>
      <c r="B2932" s="66" t="str">
        <v>진접읍 내각리</v>
      </c>
      <c r="C2932" s="66" t="str">
        <v>상가</v>
      </c>
      <c r="D2932" s="66" t="str">
        <v>2026-03</v>
      </c>
      <c r="E2932" s="66" t="str">
        <v>비교 반영</v>
      </c>
      <c r="F2932" s="66" t="str">
        <v>직전 비교기간</v>
      </c>
      <c r="G2932" s="68">
        <v>1</v>
      </c>
      <c r="H2932" s="79">
        <v>0.030303030303030304</v>
      </c>
    </row>
    <row r="2933">
      <c r="A2933" s="68">
        <v>21</v>
      </c>
      <c r="B2933" s="66" t="str">
        <v>진접읍 내각리</v>
      </c>
      <c r="C2933" s="66" t="str">
        <v>상가</v>
      </c>
      <c r="D2933" s="66" t="str">
        <v>2026-04</v>
      </c>
      <c r="E2933" s="66" t="str">
        <v>비교 반영</v>
      </c>
      <c r="F2933" s="66" t="str">
        <v>최근 비교기간</v>
      </c>
      <c r="G2933" s="68">
        <v>1</v>
      </c>
      <c r="H2933" s="79">
        <v>0.029411764705882353</v>
      </c>
    </row>
    <row r="2934">
      <c r="A2934" s="68">
        <v>21</v>
      </c>
      <c r="B2934" s="66" t="str">
        <v>진접읍 내각리</v>
      </c>
      <c r="C2934" s="66" t="str">
        <v>상가</v>
      </c>
      <c r="D2934" s="66" t="str">
        <v>2026-05</v>
      </c>
      <c r="E2934" s="66" t="str">
        <v>비교 반영</v>
      </c>
      <c r="F2934" s="66" t="str">
        <v>최근 비교기간</v>
      </c>
      <c r="G2934" s="68">
        <v>4</v>
      </c>
      <c r="H2934" s="79">
        <v>0.13333333333333333</v>
      </c>
    </row>
    <row r="2935">
      <c r="A2935" s="68">
        <v>21</v>
      </c>
      <c r="B2935" s="66" t="str">
        <v>진접읍 내각리</v>
      </c>
      <c r="C2935" s="66" t="str">
        <v>상가</v>
      </c>
      <c r="D2935" s="66" t="str">
        <v>2026-06</v>
      </c>
      <c r="E2935" s="66" t="str">
        <v>비교 반영</v>
      </c>
      <c r="F2935" s="66" t="str">
        <v>최근 비교기간</v>
      </c>
      <c r="G2935" s="68">
        <v>0</v>
      </c>
      <c r="H2935" s="79">
        <v>0</v>
      </c>
    </row>
    <row r="2936">
      <c r="A2936" s="72">
        <v>21</v>
      </c>
      <c r="B2936" s="72" t="str">
        <v>진접읍 내각리</v>
      </c>
      <c r="C2936" s="72" t="str">
        <v>상가</v>
      </c>
      <c r="D2936" s="72" t="str">
        <v>2026-07</v>
      </c>
      <c r="E2936" s="72" t="str">
        <v>집계 중</v>
      </c>
      <c r="F2936" s="72" t="str">
        <v>집계 중 월</v>
      </c>
      <c r="G2936" s="74">
        <v>0</v>
      </c>
      <c r="H2936" s="85">
        <v>0</v>
      </c>
    </row>
    <row r="2937">
      <c r="A2937" s="68">
        <v>21</v>
      </c>
      <c r="B2937" s="66" t="str">
        <v>진접읍 내각리</v>
      </c>
      <c r="C2937" s="66" t="str">
        <v>다가구 매매</v>
      </c>
      <c r="D2937" s="66" t="str">
        <v>2025-08</v>
      </c>
      <c r="E2937" s="66" t="str">
        <v>비교 반영</v>
      </c>
      <c r="F2937" s="66" t="str">
        <v>그 외 비교 반영월</v>
      </c>
      <c r="G2937" s="68">
        <v>0</v>
      </c>
      <c r="H2937" s="79">
        <v>0</v>
      </c>
    </row>
    <row r="2938">
      <c r="A2938" s="68">
        <v>21</v>
      </c>
      <c r="B2938" s="66" t="str">
        <v>진접읍 내각리</v>
      </c>
      <c r="C2938" s="66" t="str">
        <v>다가구 매매</v>
      </c>
      <c r="D2938" s="66" t="str">
        <v>2025-09</v>
      </c>
      <c r="E2938" s="66" t="str">
        <v>비교 반영</v>
      </c>
      <c r="F2938" s="66" t="str">
        <v>그 외 비교 반영월</v>
      </c>
      <c r="G2938" s="68">
        <v>0</v>
      </c>
      <c r="H2938" s="79">
        <v>0</v>
      </c>
    </row>
    <row r="2939">
      <c r="A2939" s="68">
        <v>21</v>
      </c>
      <c r="B2939" s="66" t="str">
        <v>진접읍 내각리</v>
      </c>
      <c r="C2939" s="66" t="str">
        <v>다가구 매매</v>
      </c>
      <c r="D2939" s="66" t="str">
        <v>2025-10</v>
      </c>
      <c r="E2939" s="66" t="str">
        <v>비교 반영</v>
      </c>
      <c r="F2939" s="66" t="str">
        <v>그 외 비교 반영월</v>
      </c>
      <c r="G2939" s="68">
        <v>0</v>
      </c>
      <c r="H2939" s="79">
        <v>0</v>
      </c>
    </row>
    <row r="2940">
      <c r="A2940" s="68">
        <v>21</v>
      </c>
      <c r="B2940" s="66" t="str">
        <v>진접읍 내각리</v>
      </c>
      <c r="C2940" s="66" t="str">
        <v>다가구 매매</v>
      </c>
      <c r="D2940" s="66" t="str">
        <v>2025-11</v>
      </c>
      <c r="E2940" s="66" t="str">
        <v>비교 반영</v>
      </c>
      <c r="F2940" s="66" t="str">
        <v>그 외 비교 반영월</v>
      </c>
      <c r="G2940" s="68">
        <v>0</v>
      </c>
      <c r="H2940" s="79">
        <v>0</v>
      </c>
    </row>
    <row r="2941">
      <c r="A2941" s="68">
        <v>21</v>
      </c>
      <c r="B2941" s="66" t="str">
        <v>진접읍 내각리</v>
      </c>
      <c r="C2941" s="66" t="str">
        <v>다가구 매매</v>
      </c>
      <c r="D2941" s="66" t="str">
        <v>2025-12</v>
      </c>
      <c r="E2941" s="66" t="str">
        <v>비교 반영</v>
      </c>
      <c r="F2941" s="66" t="str">
        <v>그 외 비교 반영월</v>
      </c>
      <c r="G2941" s="68">
        <v>0</v>
      </c>
      <c r="H2941" s="79">
        <v>0</v>
      </c>
    </row>
    <row r="2942">
      <c r="A2942" s="68">
        <v>21</v>
      </c>
      <c r="B2942" s="66" t="str">
        <v>진접읍 내각리</v>
      </c>
      <c r="C2942" s="66" t="str">
        <v>다가구 매매</v>
      </c>
      <c r="D2942" s="66" t="str">
        <v>2026-01</v>
      </c>
      <c r="E2942" s="66" t="str">
        <v>비교 반영</v>
      </c>
      <c r="F2942" s="66" t="str">
        <v>직전 비교기간</v>
      </c>
      <c r="G2942" s="68">
        <v>1</v>
      </c>
      <c r="H2942" s="79">
        <v>0.038461538461538464</v>
      </c>
    </row>
    <row r="2943">
      <c r="A2943" s="68">
        <v>21</v>
      </c>
      <c r="B2943" s="66" t="str">
        <v>진접읍 내각리</v>
      </c>
      <c r="C2943" s="66" t="str">
        <v>다가구 매매</v>
      </c>
      <c r="D2943" s="66" t="str">
        <v>2026-02</v>
      </c>
      <c r="E2943" s="66" t="str">
        <v>비교 반영</v>
      </c>
      <c r="F2943" s="66" t="str">
        <v>직전 비교기간</v>
      </c>
      <c r="G2943" s="68">
        <v>0</v>
      </c>
      <c r="H2943" s="79">
        <v>0</v>
      </c>
    </row>
    <row r="2944">
      <c r="A2944" s="68">
        <v>21</v>
      </c>
      <c r="B2944" s="66" t="str">
        <v>진접읍 내각리</v>
      </c>
      <c r="C2944" s="66" t="str">
        <v>다가구 매매</v>
      </c>
      <c r="D2944" s="66" t="str">
        <v>2026-03</v>
      </c>
      <c r="E2944" s="66" t="str">
        <v>비교 반영</v>
      </c>
      <c r="F2944" s="66" t="str">
        <v>직전 비교기간</v>
      </c>
      <c r="G2944" s="68">
        <v>0</v>
      </c>
      <c r="H2944" s="79">
        <v>0</v>
      </c>
    </row>
    <row r="2945">
      <c r="A2945" s="68">
        <v>21</v>
      </c>
      <c r="B2945" s="66" t="str">
        <v>진접읍 내각리</v>
      </c>
      <c r="C2945" s="66" t="str">
        <v>다가구 매매</v>
      </c>
      <c r="D2945" s="66" t="str">
        <v>2026-04</v>
      </c>
      <c r="E2945" s="66" t="str">
        <v>비교 반영</v>
      </c>
      <c r="F2945" s="66" t="str">
        <v>최근 비교기간</v>
      </c>
      <c r="G2945" s="68">
        <v>0</v>
      </c>
      <c r="H2945" s="79">
        <v>0</v>
      </c>
    </row>
    <row r="2946">
      <c r="A2946" s="68">
        <v>21</v>
      </c>
      <c r="B2946" s="66" t="str">
        <v>진접읍 내각리</v>
      </c>
      <c r="C2946" s="66" t="str">
        <v>다가구 매매</v>
      </c>
      <c r="D2946" s="66" t="str">
        <v>2026-05</v>
      </c>
      <c r="E2946" s="66" t="str">
        <v>비교 반영</v>
      </c>
      <c r="F2946" s="66" t="str">
        <v>최근 비교기간</v>
      </c>
      <c r="G2946" s="68">
        <v>0</v>
      </c>
      <c r="H2946" s="79">
        <v>0</v>
      </c>
    </row>
    <row r="2947">
      <c r="A2947" s="68">
        <v>21</v>
      </c>
      <c r="B2947" s="66" t="str">
        <v>진접읍 내각리</v>
      </c>
      <c r="C2947" s="66" t="str">
        <v>다가구 매매</v>
      </c>
      <c r="D2947" s="66" t="str">
        <v>2026-06</v>
      </c>
      <c r="E2947" s="66" t="str">
        <v>비교 반영</v>
      </c>
      <c r="F2947" s="66" t="str">
        <v>최근 비교기간</v>
      </c>
      <c r="G2947" s="68">
        <v>1</v>
      </c>
      <c r="H2947" s="79">
        <v>0.02857142857142857</v>
      </c>
    </row>
    <row r="2948">
      <c r="A2948" s="72">
        <v>21</v>
      </c>
      <c r="B2948" s="72" t="str">
        <v>진접읍 내각리</v>
      </c>
      <c r="C2948" s="72" t="str">
        <v>다가구 매매</v>
      </c>
      <c r="D2948" s="72" t="str">
        <v>2026-07</v>
      </c>
      <c r="E2948" s="72" t="str">
        <v>집계 중</v>
      </c>
      <c r="F2948" s="72" t="str">
        <v>집계 중 월</v>
      </c>
      <c r="G2948" s="74">
        <v>0</v>
      </c>
      <c r="H2948" s="85">
        <v>0</v>
      </c>
    </row>
    <row r="2949">
      <c r="A2949" s="68">
        <v>22</v>
      </c>
      <c r="B2949" s="66" t="str">
        <v>화도읍 답내리</v>
      </c>
      <c r="C2949" s="66" t="str">
        <v>아파트 전월세</v>
      </c>
      <c r="D2949" s="66" t="str">
        <v>2025-08</v>
      </c>
      <c r="E2949" s="66" t="str">
        <v>비교 반영</v>
      </c>
      <c r="F2949" s="66" t="str">
        <v>그 외 비교 반영월</v>
      </c>
      <c r="G2949" s="68">
        <v>22</v>
      </c>
      <c r="H2949" s="79">
        <v>0.9166666666666666</v>
      </c>
    </row>
    <row r="2950">
      <c r="A2950" s="68">
        <v>22</v>
      </c>
      <c r="B2950" s="66" t="str">
        <v>화도읍 답내리</v>
      </c>
      <c r="C2950" s="66" t="str">
        <v>아파트 전월세</v>
      </c>
      <c r="D2950" s="66" t="str">
        <v>2025-09</v>
      </c>
      <c r="E2950" s="66" t="str">
        <v>비교 반영</v>
      </c>
      <c r="F2950" s="66" t="str">
        <v>그 외 비교 반영월</v>
      </c>
      <c r="G2950" s="68">
        <v>33</v>
      </c>
      <c r="H2950" s="79">
        <v>0.7021276595744681</v>
      </c>
    </row>
    <row r="2951">
      <c r="A2951" s="68">
        <v>22</v>
      </c>
      <c r="B2951" s="66" t="str">
        <v>화도읍 답내리</v>
      </c>
      <c r="C2951" s="66" t="str">
        <v>아파트 전월세</v>
      </c>
      <c r="D2951" s="66" t="str">
        <v>2025-10</v>
      </c>
      <c r="E2951" s="66" t="str">
        <v>비교 반영</v>
      </c>
      <c r="F2951" s="66" t="str">
        <v>그 외 비교 반영월</v>
      </c>
      <c r="G2951" s="68">
        <v>34</v>
      </c>
      <c r="H2951" s="79">
        <v>0.85</v>
      </c>
    </row>
    <row r="2952">
      <c r="A2952" s="68">
        <v>22</v>
      </c>
      <c r="B2952" s="66" t="str">
        <v>화도읍 답내리</v>
      </c>
      <c r="C2952" s="66" t="str">
        <v>아파트 전월세</v>
      </c>
      <c r="D2952" s="66" t="str">
        <v>2025-11</v>
      </c>
      <c r="E2952" s="66" t="str">
        <v>비교 반영</v>
      </c>
      <c r="F2952" s="66" t="str">
        <v>그 외 비교 반영월</v>
      </c>
      <c r="G2952" s="68">
        <v>28</v>
      </c>
      <c r="H2952" s="79">
        <v>0.9333333333333333</v>
      </c>
    </row>
    <row r="2953">
      <c r="A2953" s="68">
        <v>22</v>
      </c>
      <c r="B2953" s="66" t="str">
        <v>화도읍 답내리</v>
      </c>
      <c r="C2953" s="66" t="str">
        <v>아파트 전월세</v>
      </c>
      <c r="D2953" s="66" t="str">
        <v>2025-12</v>
      </c>
      <c r="E2953" s="66" t="str">
        <v>비교 반영</v>
      </c>
      <c r="F2953" s="66" t="str">
        <v>그 외 비교 반영월</v>
      </c>
      <c r="G2953" s="68">
        <v>27</v>
      </c>
      <c r="H2953" s="79">
        <v>0.7941176470588235</v>
      </c>
    </row>
    <row r="2954">
      <c r="A2954" s="68">
        <v>22</v>
      </c>
      <c r="B2954" s="66" t="str">
        <v>화도읍 답내리</v>
      </c>
      <c r="C2954" s="66" t="str">
        <v>아파트 전월세</v>
      </c>
      <c r="D2954" s="66" t="str">
        <v>2026-01</v>
      </c>
      <c r="E2954" s="66" t="str">
        <v>비교 반영</v>
      </c>
      <c r="F2954" s="66" t="str">
        <v>직전 비교기간</v>
      </c>
      <c r="G2954" s="68">
        <v>30</v>
      </c>
      <c r="H2954" s="79">
        <v>0.6666666666666666</v>
      </c>
    </row>
    <row r="2955">
      <c r="A2955" s="68">
        <v>22</v>
      </c>
      <c r="B2955" s="66" t="str">
        <v>화도읍 답내리</v>
      </c>
      <c r="C2955" s="66" t="str">
        <v>아파트 전월세</v>
      </c>
      <c r="D2955" s="66" t="str">
        <v>2026-02</v>
      </c>
      <c r="E2955" s="66" t="str">
        <v>비교 반영</v>
      </c>
      <c r="F2955" s="66" t="str">
        <v>직전 비교기간</v>
      </c>
      <c r="G2955" s="68">
        <v>25</v>
      </c>
      <c r="H2955" s="79">
        <v>0.8620689655172413</v>
      </c>
    </row>
    <row r="2956">
      <c r="A2956" s="68">
        <v>22</v>
      </c>
      <c r="B2956" s="66" t="str">
        <v>화도읍 답내리</v>
      </c>
      <c r="C2956" s="66" t="str">
        <v>아파트 전월세</v>
      </c>
      <c r="D2956" s="66" t="str">
        <v>2026-03</v>
      </c>
      <c r="E2956" s="66" t="str">
        <v>비교 반영</v>
      </c>
      <c r="F2956" s="66" t="str">
        <v>직전 비교기간</v>
      </c>
      <c r="G2956" s="68">
        <v>31</v>
      </c>
      <c r="H2956" s="79">
        <v>0.9117647058823529</v>
      </c>
    </row>
    <row r="2957">
      <c r="A2957" s="68">
        <v>22</v>
      </c>
      <c r="B2957" s="66" t="str">
        <v>화도읍 답내리</v>
      </c>
      <c r="C2957" s="66" t="str">
        <v>아파트 전월세</v>
      </c>
      <c r="D2957" s="66" t="str">
        <v>2026-04</v>
      </c>
      <c r="E2957" s="66" t="str">
        <v>비교 반영</v>
      </c>
      <c r="F2957" s="66" t="str">
        <v>최근 비교기간</v>
      </c>
      <c r="G2957" s="68">
        <v>28</v>
      </c>
      <c r="H2957" s="79">
        <v>0.9032258064516129</v>
      </c>
    </row>
    <row r="2958">
      <c r="A2958" s="68">
        <v>22</v>
      </c>
      <c r="B2958" s="66" t="str">
        <v>화도읍 답내리</v>
      </c>
      <c r="C2958" s="66" t="str">
        <v>아파트 전월세</v>
      </c>
      <c r="D2958" s="66" t="str">
        <v>2026-05</v>
      </c>
      <c r="E2958" s="66" t="str">
        <v>비교 반영</v>
      </c>
      <c r="F2958" s="66" t="str">
        <v>최근 비교기간</v>
      </c>
      <c r="G2958" s="68">
        <v>25</v>
      </c>
      <c r="H2958" s="79">
        <v>0.8620689655172413</v>
      </c>
    </row>
    <row r="2959">
      <c r="A2959" s="68">
        <v>22</v>
      </c>
      <c r="B2959" s="66" t="str">
        <v>화도읍 답내리</v>
      </c>
      <c r="C2959" s="66" t="str">
        <v>아파트 전월세</v>
      </c>
      <c r="D2959" s="66" t="str">
        <v>2026-06</v>
      </c>
      <c r="E2959" s="66" t="str">
        <v>비교 반영</v>
      </c>
      <c r="F2959" s="66" t="str">
        <v>최근 비교기간</v>
      </c>
      <c r="G2959" s="68">
        <v>23</v>
      </c>
      <c r="H2959" s="79">
        <v>0.7931034482758621</v>
      </c>
    </row>
    <row r="2960">
      <c r="A2960" s="72">
        <v>22</v>
      </c>
      <c r="B2960" s="72" t="str">
        <v>화도읍 답내리</v>
      </c>
      <c r="C2960" s="72" t="str">
        <v>아파트 전월세</v>
      </c>
      <c r="D2960" s="72" t="str">
        <v>2026-07</v>
      </c>
      <c r="E2960" s="72" t="str">
        <v>집계 중</v>
      </c>
      <c r="F2960" s="72" t="str">
        <v>집계 중 월</v>
      </c>
      <c r="G2960" s="74">
        <v>23</v>
      </c>
      <c r="H2960" s="85">
        <v>0.6052631578947368</v>
      </c>
    </row>
    <row r="2961">
      <c r="A2961" s="68">
        <v>22</v>
      </c>
      <c r="B2961" s="66" t="str">
        <v>화도읍 답내리</v>
      </c>
      <c r="C2961" s="66" t="str">
        <v>토지</v>
      </c>
      <c r="D2961" s="66" t="str">
        <v>2025-08</v>
      </c>
      <c r="E2961" s="66" t="str">
        <v>비교 반영</v>
      </c>
      <c r="F2961" s="66" t="str">
        <v>그 외 비교 반영월</v>
      </c>
      <c r="G2961" s="68">
        <v>2</v>
      </c>
      <c r="H2961" s="79">
        <v>0.08333333333333333</v>
      </c>
    </row>
    <row r="2962">
      <c r="A2962" s="68">
        <v>22</v>
      </c>
      <c r="B2962" s="66" t="str">
        <v>화도읍 답내리</v>
      </c>
      <c r="C2962" s="66" t="str">
        <v>토지</v>
      </c>
      <c r="D2962" s="66" t="str">
        <v>2025-09</v>
      </c>
      <c r="E2962" s="66" t="str">
        <v>비교 반영</v>
      </c>
      <c r="F2962" s="66" t="str">
        <v>그 외 비교 반영월</v>
      </c>
      <c r="G2962" s="68">
        <v>13</v>
      </c>
      <c r="H2962" s="79">
        <v>0.2765957446808511</v>
      </c>
    </row>
    <row r="2963">
      <c r="A2963" s="68">
        <v>22</v>
      </c>
      <c r="B2963" s="66" t="str">
        <v>화도읍 답내리</v>
      </c>
      <c r="C2963" s="66" t="str">
        <v>토지</v>
      </c>
      <c r="D2963" s="66" t="str">
        <v>2025-10</v>
      </c>
      <c r="E2963" s="66" t="str">
        <v>비교 반영</v>
      </c>
      <c r="F2963" s="66" t="str">
        <v>그 외 비교 반영월</v>
      </c>
      <c r="G2963" s="68">
        <v>3</v>
      </c>
      <c r="H2963" s="79">
        <v>0.075</v>
      </c>
    </row>
    <row r="2964">
      <c r="A2964" s="68">
        <v>22</v>
      </c>
      <c r="B2964" s="66" t="str">
        <v>화도읍 답내리</v>
      </c>
      <c r="C2964" s="66" t="str">
        <v>토지</v>
      </c>
      <c r="D2964" s="66" t="str">
        <v>2025-11</v>
      </c>
      <c r="E2964" s="66" t="str">
        <v>비교 반영</v>
      </c>
      <c r="F2964" s="66" t="str">
        <v>그 외 비교 반영월</v>
      </c>
      <c r="G2964" s="68">
        <v>0</v>
      </c>
      <c r="H2964" s="79">
        <v>0</v>
      </c>
    </row>
    <row r="2965">
      <c r="A2965" s="68">
        <v>22</v>
      </c>
      <c r="B2965" s="66" t="str">
        <v>화도읍 답내리</v>
      </c>
      <c r="C2965" s="66" t="str">
        <v>토지</v>
      </c>
      <c r="D2965" s="66" t="str">
        <v>2025-12</v>
      </c>
      <c r="E2965" s="66" t="str">
        <v>비교 반영</v>
      </c>
      <c r="F2965" s="66" t="str">
        <v>그 외 비교 반영월</v>
      </c>
      <c r="G2965" s="68">
        <v>5</v>
      </c>
      <c r="H2965" s="79">
        <v>0.14705882352941177</v>
      </c>
    </row>
    <row r="2966">
      <c r="A2966" s="68">
        <v>22</v>
      </c>
      <c r="B2966" s="66" t="str">
        <v>화도읍 답내리</v>
      </c>
      <c r="C2966" s="66" t="str">
        <v>토지</v>
      </c>
      <c r="D2966" s="66" t="str">
        <v>2026-01</v>
      </c>
      <c r="E2966" s="66" t="str">
        <v>비교 반영</v>
      </c>
      <c r="F2966" s="66" t="str">
        <v>직전 비교기간</v>
      </c>
      <c r="G2966" s="68">
        <v>11</v>
      </c>
      <c r="H2966" s="79">
        <v>0.24444444444444444</v>
      </c>
    </row>
    <row r="2967">
      <c r="A2967" s="68">
        <v>22</v>
      </c>
      <c r="B2967" s="66" t="str">
        <v>화도읍 답내리</v>
      </c>
      <c r="C2967" s="66" t="str">
        <v>토지</v>
      </c>
      <c r="D2967" s="66" t="str">
        <v>2026-02</v>
      </c>
      <c r="E2967" s="66" t="str">
        <v>비교 반영</v>
      </c>
      <c r="F2967" s="66" t="str">
        <v>직전 비교기간</v>
      </c>
      <c r="G2967" s="68">
        <v>2</v>
      </c>
      <c r="H2967" s="79">
        <v>0.06896551724137931</v>
      </c>
    </row>
    <row r="2968">
      <c r="A2968" s="68">
        <v>22</v>
      </c>
      <c r="B2968" s="66" t="str">
        <v>화도읍 답내리</v>
      </c>
      <c r="C2968" s="66" t="str">
        <v>토지</v>
      </c>
      <c r="D2968" s="66" t="str">
        <v>2026-03</v>
      </c>
      <c r="E2968" s="66" t="str">
        <v>비교 반영</v>
      </c>
      <c r="F2968" s="66" t="str">
        <v>직전 비교기간</v>
      </c>
      <c r="G2968" s="68">
        <v>0</v>
      </c>
      <c r="H2968" s="79">
        <v>0</v>
      </c>
    </row>
    <row r="2969">
      <c r="A2969" s="68">
        <v>22</v>
      </c>
      <c r="B2969" s="66" t="str">
        <v>화도읍 답내리</v>
      </c>
      <c r="C2969" s="66" t="str">
        <v>토지</v>
      </c>
      <c r="D2969" s="66" t="str">
        <v>2026-04</v>
      </c>
      <c r="E2969" s="66" t="str">
        <v>비교 반영</v>
      </c>
      <c r="F2969" s="66" t="str">
        <v>최근 비교기간</v>
      </c>
      <c r="G2969" s="68">
        <v>1</v>
      </c>
      <c r="H2969" s="79">
        <v>0.03225806451612903</v>
      </c>
    </row>
    <row r="2970">
      <c r="A2970" s="68">
        <v>22</v>
      </c>
      <c r="B2970" s="66" t="str">
        <v>화도읍 답내리</v>
      </c>
      <c r="C2970" s="66" t="str">
        <v>토지</v>
      </c>
      <c r="D2970" s="66" t="str">
        <v>2026-05</v>
      </c>
      <c r="E2970" s="66" t="str">
        <v>비교 반영</v>
      </c>
      <c r="F2970" s="66" t="str">
        <v>최근 비교기간</v>
      </c>
      <c r="G2970" s="68">
        <v>0</v>
      </c>
      <c r="H2970" s="79">
        <v>0</v>
      </c>
    </row>
    <row r="2971">
      <c r="A2971" s="68">
        <v>22</v>
      </c>
      <c r="B2971" s="66" t="str">
        <v>화도읍 답내리</v>
      </c>
      <c r="C2971" s="66" t="str">
        <v>토지</v>
      </c>
      <c r="D2971" s="66" t="str">
        <v>2026-06</v>
      </c>
      <c r="E2971" s="66" t="str">
        <v>비교 반영</v>
      </c>
      <c r="F2971" s="66" t="str">
        <v>최근 비교기간</v>
      </c>
      <c r="G2971" s="68">
        <v>3</v>
      </c>
      <c r="H2971" s="79">
        <v>0.10344827586206896</v>
      </c>
    </row>
    <row r="2972">
      <c r="A2972" s="72">
        <v>22</v>
      </c>
      <c r="B2972" s="72" t="str">
        <v>화도읍 답내리</v>
      </c>
      <c r="C2972" s="72" t="str">
        <v>토지</v>
      </c>
      <c r="D2972" s="72" t="str">
        <v>2026-07</v>
      </c>
      <c r="E2972" s="72" t="str">
        <v>집계 중</v>
      </c>
      <c r="F2972" s="72" t="str">
        <v>집계 중 월</v>
      </c>
      <c r="G2972" s="74">
        <v>14</v>
      </c>
      <c r="H2972" s="85">
        <v>0.3684210526315789</v>
      </c>
    </row>
    <row r="2973">
      <c r="A2973" s="68">
        <v>22</v>
      </c>
      <c r="B2973" s="66" t="str">
        <v>화도읍 답내리</v>
      </c>
      <c r="C2973" s="66" t="str">
        <v>다세대 전월세</v>
      </c>
      <c r="D2973" s="66" t="str">
        <v>2025-08</v>
      </c>
      <c r="E2973" s="66" t="str">
        <v>비교 반영</v>
      </c>
      <c r="F2973" s="66" t="str">
        <v>그 외 비교 반영월</v>
      </c>
      <c r="G2973" s="68">
        <v>0</v>
      </c>
      <c r="H2973" s="79">
        <v>0</v>
      </c>
    </row>
    <row r="2974">
      <c r="A2974" s="68">
        <v>22</v>
      </c>
      <c r="B2974" s="66" t="str">
        <v>화도읍 답내리</v>
      </c>
      <c r="C2974" s="66" t="str">
        <v>다세대 전월세</v>
      </c>
      <c r="D2974" s="66" t="str">
        <v>2025-09</v>
      </c>
      <c r="E2974" s="66" t="str">
        <v>비교 반영</v>
      </c>
      <c r="F2974" s="66" t="str">
        <v>그 외 비교 반영월</v>
      </c>
      <c r="G2974" s="68">
        <v>0</v>
      </c>
      <c r="H2974" s="79">
        <v>0</v>
      </c>
    </row>
    <row r="2975">
      <c r="A2975" s="68">
        <v>22</v>
      </c>
      <c r="B2975" s="66" t="str">
        <v>화도읍 답내리</v>
      </c>
      <c r="C2975" s="66" t="str">
        <v>다세대 전월세</v>
      </c>
      <c r="D2975" s="66" t="str">
        <v>2025-10</v>
      </c>
      <c r="E2975" s="66" t="str">
        <v>비교 반영</v>
      </c>
      <c r="F2975" s="66" t="str">
        <v>그 외 비교 반영월</v>
      </c>
      <c r="G2975" s="68">
        <v>3</v>
      </c>
      <c r="H2975" s="79">
        <v>0.075</v>
      </c>
    </row>
    <row r="2976">
      <c r="A2976" s="68">
        <v>22</v>
      </c>
      <c r="B2976" s="66" t="str">
        <v>화도읍 답내리</v>
      </c>
      <c r="C2976" s="66" t="str">
        <v>다세대 전월세</v>
      </c>
      <c r="D2976" s="66" t="str">
        <v>2025-11</v>
      </c>
      <c r="E2976" s="66" t="str">
        <v>비교 반영</v>
      </c>
      <c r="F2976" s="66" t="str">
        <v>그 외 비교 반영월</v>
      </c>
      <c r="G2976" s="68">
        <v>1</v>
      </c>
      <c r="H2976" s="79">
        <v>0.03333333333333333</v>
      </c>
    </row>
    <row r="2977">
      <c r="A2977" s="68">
        <v>22</v>
      </c>
      <c r="B2977" s="66" t="str">
        <v>화도읍 답내리</v>
      </c>
      <c r="C2977" s="66" t="str">
        <v>다세대 전월세</v>
      </c>
      <c r="D2977" s="66" t="str">
        <v>2025-12</v>
      </c>
      <c r="E2977" s="66" t="str">
        <v>비교 반영</v>
      </c>
      <c r="F2977" s="66" t="str">
        <v>그 외 비교 반영월</v>
      </c>
      <c r="G2977" s="68">
        <v>1</v>
      </c>
      <c r="H2977" s="79">
        <v>0.029411764705882353</v>
      </c>
    </row>
    <row r="2978">
      <c r="A2978" s="68">
        <v>22</v>
      </c>
      <c r="B2978" s="66" t="str">
        <v>화도읍 답내리</v>
      </c>
      <c r="C2978" s="66" t="str">
        <v>다세대 전월세</v>
      </c>
      <c r="D2978" s="66" t="str">
        <v>2026-01</v>
      </c>
      <c r="E2978" s="66" t="str">
        <v>비교 반영</v>
      </c>
      <c r="F2978" s="66" t="str">
        <v>직전 비교기간</v>
      </c>
      <c r="G2978" s="68">
        <v>2</v>
      </c>
      <c r="H2978" s="79">
        <v>0.044444444444444446</v>
      </c>
    </row>
    <row r="2979">
      <c r="A2979" s="68">
        <v>22</v>
      </c>
      <c r="B2979" s="66" t="str">
        <v>화도읍 답내리</v>
      </c>
      <c r="C2979" s="66" t="str">
        <v>다세대 전월세</v>
      </c>
      <c r="D2979" s="66" t="str">
        <v>2026-02</v>
      </c>
      <c r="E2979" s="66" t="str">
        <v>비교 반영</v>
      </c>
      <c r="F2979" s="66" t="str">
        <v>직전 비교기간</v>
      </c>
      <c r="G2979" s="68">
        <v>1</v>
      </c>
      <c r="H2979" s="79">
        <v>0.034482758620689655</v>
      </c>
    </row>
    <row r="2980">
      <c r="A2980" s="68">
        <v>22</v>
      </c>
      <c r="B2980" s="66" t="str">
        <v>화도읍 답내리</v>
      </c>
      <c r="C2980" s="66" t="str">
        <v>다세대 전월세</v>
      </c>
      <c r="D2980" s="66" t="str">
        <v>2026-03</v>
      </c>
      <c r="E2980" s="66" t="str">
        <v>비교 반영</v>
      </c>
      <c r="F2980" s="66" t="str">
        <v>직전 비교기간</v>
      </c>
      <c r="G2980" s="68">
        <v>2</v>
      </c>
      <c r="H2980" s="79">
        <v>0.058823529411764705</v>
      </c>
    </row>
    <row r="2981">
      <c r="A2981" s="68">
        <v>22</v>
      </c>
      <c r="B2981" s="66" t="str">
        <v>화도읍 답내리</v>
      </c>
      <c r="C2981" s="66" t="str">
        <v>다세대 전월세</v>
      </c>
      <c r="D2981" s="66" t="str">
        <v>2026-04</v>
      </c>
      <c r="E2981" s="66" t="str">
        <v>비교 반영</v>
      </c>
      <c r="F2981" s="66" t="str">
        <v>최근 비교기간</v>
      </c>
      <c r="G2981" s="68">
        <v>1</v>
      </c>
      <c r="H2981" s="79">
        <v>0.03225806451612903</v>
      </c>
    </row>
    <row r="2982">
      <c r="A2982" s="68">
        <v>22</v>
      </c>
      <c r="B2982" s="66" t="str">
        <v>화도읍 답내리</v>
      </c>
      <c r="C2982" s="66" t="str">
        <v>다세대 전월세</v>
      </c>
      <c r="D2982" s="66" t="str">
        <v>2026-05</v>
      </c>
      <c r="E2982" s="66" t="str">
        <v>비교 반영</v>
      </c>
      <c r="F2982" s="66" t="str">
        <v>최근 비교기간</v>
      </c>
      <c r="G2982" s="68">
        <v>1</v>
      </c>
      <c r="H2982" s="79">
        <v>0.034482758620689655</v>
      </c>
    </row>
    <row r="2983">
      <c r="A2983" s="68">
        <v>22</v>
      </c>
      <c r="B2983" s="66" t="str">
        <v>화도읍 답내리</v>
      </c>
      <c r="C2983" s="66" t="str">
        <v>다세대 전월세</v>
      </c>
      <c r="D2983" s="66" t="str">
        <v>2026-06</v>
      </c>
      <c r="E2983" s="66" t="str">
        <v>비교 반영</v>
      </c>
      <c r="F2983" s="66" t="str">
        <v>최근 비교기간</v>
      </c>
      <c r="G2983" s="68">
        <v>0</v>
      </c>
      <c r="H2983" s="79">
        <v>0</v>
      </c>
    </row>
    <row r="2984">
      <c r="A2984" s="72">
        <v>22</v>
      </c>
      <c r="B2984" s="72" t="str">
        <v>화도읍 답내리</v>
      </c>
      <c r="C2984" s="72" t="str">
        <v>다세대 전월세</v>
      </c>
      <c r="D2984" s="72" t="str">
        <v>2026-07</v>
      </c>
      <c r="E2984" s="72" t="str">
        <v>집계 중</v>
      </c>
      <c r="F2984" s="72" t="str">
        <v>집계 중 월</v>
      </c>
      <c r="G2984" s="74">
        <v>0</v>
      </c>
      <c r="H2984" s="85">
        <v>0</v>
      </c>
    </row>
    <row r="2985">
      <c r="A2985" s="68">
        <v>22</v>
      </c>
      <c r="B2985" s="66" t="str">
        <v>화도읍 답내리</v>
      </c>
      <c r="C2985" s="66" t="str">
        <v>다가구 전월세</v>
      </c>
      <c r="D2985" s="66" t="str">
        <v>2025-08</v>
      </c>
      <c r="E2985" s="66" t="str">
        <v>비교 반영</v>
      </c>
      <c r="F2985" s="66" t="str">
        <v>그 외 비교 반영월</v>
      </c>
      <c r="G2985" s="68">
        <v>0</v>
      </c>
      <c r="H2985" s="79">
        <v>0</v>
      </c>
    </row>
    <row r="2986">
      <c r="A2986" s="68">
        <v>22</v>
      </c>
      <c r="B2986" s="66" t="str">
        <v>화도읍 답내리</v>
      </c>
      <c r="C2986" s="66" t="str">
        <v>다가구 전월세</v>
      </c>
      <c r="D2986" s="66" t="str">
        <v>2025-09</v>
      </c>
      <c r="E2986" s="66" t="str">
        <v>비교 반영</v>
      </c>
      <c r="F2986" s="66" t="str">
        <v>그 외 비교 반영월</v>
      </c>
      <c r="G2986" s="68">
        <v>0</v>
      </c>
      <c r="H2986" s="79">
        <v>0</v>
      </c>
    </row>
    <row r="2987">
      <c r="A2987" s="68">
        <v>22</v>
      </c>
      <c r="B2987" s="66" t="str">
        <v>화도읍 답내리</v>
      </c>
      <c r="C2987" s="66" t="str">
        <v>다가구 전월세</v>
      </c>
      <c r="D2987" s="66" t="str">
        <v>2025-10</v>
      </c>
      <c r="E2987" s="66" t="str">
        <v>비교 반영</v>
      </c>
      <c r="F2987" s="66" t="str">
        <v>그 외 비교 반영월</v>
      </c>
      <c r="G2987" s="68">
        <v>0</v>
      </c>
      <c r="H2987" s="79">
        <v>0</v>
      </c>
    </row>
    <row r="2988">
      <c r="A2988" s="68">
        <v>22</v>
      </c>
      <c r="B2988" s="66" t="str">
        <v>화도읍 답내리</v>
      </c>
      <c r="C2988" s="66" t="str">
        <v>다가구 전월세</v>
      </c>
      <c r="D2988" s="66" t="str">
        <v>2025-11</v>
      </c>
      <c r="E2988" s="66" t="str">
        <v>비교 반영</v>
      </c>
      <c r="F2988" s="66" t="str">
        <v>그 외 비교 반영월</v>
      </c>
      <c r="G2988" s="68">
        <v>1</v>
      </c>
      <c r="H2988" s="79">
        <v>0.03333333333333333</v>
      </c>
    </row>
    <row r="2989">
      <c r="A2989" s="68">
        <v>22</v>
      </c>
      <c r="B2989" s="66" t="str">
        <v>화도읍 답내리</v>
      </c>
      <c r="C2989" s="66" t="str">
        <v>다가구 전월세</v>
      </c>
      <c r="D2989" s="66" t="str">
        <v>2025-12</v>
      </c>
      <c r="E2989" s="66" t="str">
        <v>비교 반영</v>
      </c>
      <c r="F2989" s="66" t="str">
        <v>그 외 비교 반영월</v>
      </c>
      <c r="G2989" s="68">
        <v>1</v>
      </c>
      <c r="H2989" s="79">
        <v>0.029411764705882353</v>
      </c>
    </row>
    <row r="2990">
      <c r="A2990" s="68">
        <v>22</v>
      </c>
      <c r="B2990" s="66" t="str">
        <v>화도읍 답내리</v>
      </c>
      <c r="C2990" s="66" t="str">
        <v>다가구 전월세</v>
      </c>
      <c r="D2990" s="66" t="str">
        <v>2026-01</v>
      </c>
      <c r="E2990" s="66" t="str">
        <v>비교 반영</v>
      </c>
      <c r="F2990" s="66" t="str">
        <v>직전 비교기간</v>
      </c>
      <c r="G2990" s="68">
        <v>1</v>
      </c>
      <c r="H2990" s="79">
        <v>0.022222222222222223</v>
      </c>
    </row>
    <row r="2991">
      <c r="A2991" s="68">
        <v>22</v>
      </c>
      <c r="B2991" s="66" t="str">
        <v>화도읍 답내리</v>
      </c>
      <c r="C2991" s="66" t="str">
        <v>다가구 전월세</v>
      </c>
      <c r="D2991" s="66" t="str">
        <v>2026-02</v>
      </c>
      <c r="E2991" s="66" t="str">
        <v>비교 반영</v>
      </c>
      <c r="F2991" s="66" t="str">
        <v>직전 비교기간</v>
      </c>
      <c r="G2991" s="68">
        <v>0</v>
      </c>
      <c r="H2991" s="79">
        <v>0</v>
      </c>
    </row>
    <row r="2992">
      <c r="A2992" s="68">
        <v>22</v>
      </c>
      <c r="B2992" s="66" t="str">
        <v>화도읍 답내리</v>
      </c>
      <c r="C2992" s="66" t="str">
        <v>다가구 전월세</v>
      </c>
      <c r="D2992" s="66" t="str">
        <v>2026-03</v>
      </c>
      <c r="E2992" s="66" t="str">
        <v>비교 반영</v>
      </c>
      <c r="F2992" s="66" t="str">
        <v>직전 비교기간</v>
      </c>
      <c r="G2992" s="68">
        <v>0</v>
      </c>
      <c r="H2992" s="79">
        <v>0</v>
      </c>
    </row>
    <row r="2993">
      <c r="A2993" s="68">
        <v>22</v>
      </c>
      <c r="B2993" s="66" t="str">
        <v>화도읍 답내리</v>
      </c>
      <c r="C2993" s="66" t="str">
        <v>다가구 전월세</v>
      </c>
      <c r="D2993" s="66" t="str">
        <v>2026-04</v>
      </c>
      <c r="E2993" s="66" t="str">
        <v>비교 반영</v>
      </c>
      <c r="F2993" s="66" t="str">
        <v>최근 비교기간</v>
      </c>
      <c r="G2993" s="68">
        <v>0</v>
      </c>
      <c r="H2993" s="79">
        <v>0</v>
      </c>
    </row>
    <row r="2994">
      <c r="A2994" s="68">
        <v>22</v>
      </c>
      <c r="B2994" s="66" t="str">
        <v>화도읍 답내리</v>
      </c>
      <c r="C2994" s="66" t="str">
        <v>다가구 전월세</v>
      </c>
      <c r="D2994" s="66" t="str">
        <v>2026-05</v>
      </c>
      <c r="E2994" s="66" t="str">
        <v>비교 반영</v>
      </c>
      <c r="F2994" s="66" t="str">
        <v>최근 비교기간</v>
      </c>
      <c r="G2994" s="68">
        <v>1</v>
      </c>
      <c r="H2994" s="79">
        <v>0.034482758620689655</v>
      </c>
    </row>
    <row r="2995">
      <c r="A2995" s="68">
        <v>22</v>
      </c>
      <c r="B2995" s="66" t="str">
        <v>화도읍 답내리</v>
      </c>
      <c r="C2995" s="66" t="str">
        <v>다가구 전월세</v>
      </c>
      <c r="D2995" s="66" t="str">
        <v>2026-06</v>
      </c>
      <c r="E2995" s="66" t="str">
        <v>비교 반영</v>
      </c>
      <c r="F2995" s="66" t="str">
        <v>최근 비교기간</v>
      </c>
      <c r="G2995" s="68">
        <v>1</v>
      </c>
      <c r="H2995" s="79">
        <v>0.034482758620689655</v>
      </c>
    </row>
    <row r="2996">
      <c r="A2996" s="72">
        <v>22</v>
      </c>
      <c r="B2996" s="72" t="str">
        <v>화도읍 답내리</v>
      </c>
      <c r="C2996" s="72" t="str">
        <v>다가구 전월세</v>
      </c>
      <c r="D2996" s="72" t="str">
        <v>2026-07</v>
      </c>
      <c r="E2996" s="72" t="str">
        <v>집계 중</v>
      </c>
      <c r="F2996" s="72" t="str">
        <v>집계 중 월</v>
      </c>
      <c r="G2996" s="74">
        <v>0</v>
      </c>
      <c r="H2996" s="85">
        <v>0</v>
      </c>
    </row>
    <row r="2997">
      <c r="A2997" s="68">
        <v>22</v>
      </c>
      <c r="B2997" s="66" t="str">
        <v>화도읍 답내리</v>
      </c>
      <c r="C2997" s="66" t="str">
        <v>아파트 매매</v>
      </c>
      <c r="D2997" s="66" t="str">
        <v>2025-08</v>
      </c>
      <c r="E2997" s="66" t="str">
        <v>비교 반영</v>
      </c>
      <c r="F2997" s="66" t="str">
        <v>그 외 비교 반영월</v>
      </c>
      <c r="G2997" s="68">
        <v>0</v>
      </c>
      <c r="H2997" s="79">
        <v>0</v>
      </c>
    </row>
    <row r="2998">
      <c r="A2998" s="68">
        <v>22</v>
      </c>
      <c r="B2998" s="66" t="str">
        <v>화도읍 답내리</v>
      </c>
      <c r="C2998" s="66" t="str">
        <v>아파트 매매</v>
      </c>
      <c r="D2998" s="66" t="str">
        <v>2025-09</v>
      </c>
      <c r="E2998" s="66" t="str">
        <v>비교 반영</v>
      </c>
      <c r="F2998" s="66" t="str">
        <v>그 외 비교 반영월</v>
      </c>
      <c r="G2998" s="68">
        <v>0</v>
      </c>
      <c r="H2998" s="79">
        <v>0</v>
      </c>
    </row>
    <row r="2999">
      <c r="A2999" s="68">
        <v>22</v>
      </c>
      <c r="B2999" s="66" t="str">
        <v>화도읍 답내리</v>
      </c>
      <c r="C2999" s="66" t="str">
        <v>아파트 매매</v>
      </c>
      <c r="D2999" s="66" t="str">
        <v>2025-10</v>
      </c>
      <c r="E2999" s="66" t="str">
        <v>비교 반영</v>
      </c>
      <c r="F2999" s="66" t="str">
        <v>그 외 비교 반영월</v>
      </c>
      <c r="G2999" s="68">
        <v>0</v>
      </c>
      <c r="H2999" s="79">
        <v>0</v>
      </c>
    </row>
    <row r="3000">
      <c r="A3000" s="68">
        <v>22</v>
      </c>
      <c r="B3000" s="66" t="str">
        <v>화도읍 답내리</v>
      </c>
      <c r="C3000" s="66" t="str">
        <v>아파트 매매</v>
      </c>
      <c r="D3000" s="66" t="str">
        <v>2025-11</v>
      </c>
      <c r="E3000" s="66" t="str">
        <v>비교 반영</v>
      </c>
      <c r="F3000" s="66" t="str">
        <v>그 외 비교 반영월</v>
      </c>
      <c r="G3000" s="68">
        <v>0</v>
      </c>
      <c r="H3000" s="79">
        <v>0</v>
      </c>
    </row>
    <row r="3001">
      <c r="A3001" s="68">
        <v>22</v>
      </c>
      <c r="B3001" s="66" t="str">
        <v>화도읍 답내리</v>
      </c>
      <c r="C3001" s="66" t="str">
        <v>아파트 매매</v>
      </c>
      <c r="D3001" s="66" t="str">
        <v>2025-12</v>
      </c>
      <c r="E3001" s="66" t="str">
        <v>비교 반영</v>
      </c>
      <c r="F3001" s="66" t="str">
        <v>그 외 비교 반영월</v>
      </c>
      <c r="G3001" s="68">
        <v>0</v>
      </c>
      <c r="H3001" s="79">
        <v>0</v>
      </c>
    </row>
    <row r="3002">
      <c r="A3002" s="68">
        <v>22</v>
      </c>
      <c r="B3002" s="66" t="str">
        <v>화도읍 답내리</v>
      </c>
      <c r="C3002" s="66" t="str">
        <v>아파트 매매</v>
      </c>
      <c r="D3002" s="66" t="str">
        <v>2026-01</v>
      </c>
      <c r="E3002" s="66" t="str">
        <v>비교 반영</v>
      </c>
      <c r="F3002" s="66" t="str">
        <v>직전 비교기간</v>
      </c>
      <c r="G3002" s="68">
        <v>1</v>
      </c>
      <c r="H3002" s="79">
        <v>0.022222222222222223</v>
      </c>
    </row>
    <row r="3003">
      <c r="A3003" s="68">
        <v>22</v>
      </c>
      <c r="B3003" s="66" t="str">
        <v>화도읍 답내리</v>
      </c>
      <c r="C3003" s="66" t="str">
        <v>아파트 매매</v>
      </c>
      <c r="D3003" s="66" t="str">
        <v>2026-02</v>
      </c>
      <c r="E3003" s="66" t="str">
        <v>비교 반영</v>
      </c>
      <c r="F3003" s="66" t="str">
        <v>직전 비교기간</v>
      </c>
      <c r="G3003" s="68">
        <v>1</v>
      </c>
      <c r="H3003" s="79">
        <v>0.034482758620689655</v>
      </c>
    </row>
    <row r="3004">
      <c r="A3004" s="68">
        <v>22</v>
      </c>
      <c r="B3004" s="66" t="str">
        <v>화도읍 답내리</v>
      </c>
      <c r="C3004" s="66" t="str">
        <v>아파트 매매</v>
      </c>
      <c r="D3004" s="66" t="str">
        <v>2026-03</v>
      </c>
      <c r="E3004" s="66" t="str">
        <v>비교 반영</v>
      </c>
      <c r="F3004" s="66" t="str">
        <v>직전 비교기간</v>
      </c>
      <c r="G3004" s="68">
        <v>0</v>
      </c>
      <c r="H3004" s="79">
        <v>0</v>
      </c>
    </row>
    <row r="3005">
      <c r="A3005" s="68">
        <v>22</v>
      </c>
      <c r="B3005" s="66" t="str">
        <v>화도읍 답내리</v>
      </c>
      <c r="C3005" s="66" t="str">
        <v>아파트 매매</v>
      </c>
      <c r="D3005" s="66" t="str">
        <v>2026-04</v>
      </c>
      <c r="E3005" s="66" t="str">
        <v>비교 반영</v>
      </c>
      <c r="F3005" s="66" t="str">
        <v>최근 비교기간</v>
      </c>
      <c r="G3005" s="68">
        <v>0</v>
      </c>
      <c r="H3005" s="79">
        <v>0</v>
      </c>
    </row>
    <row r="3006">
      <c r="A3006" s="68">
        <v>22</v>
      </c>
      <c r="B3006" s="66" t="str">
        <v>화도읍 답내리</v>
      </c>
      <c r="C3006" s="66" t="str">
        <v>아파트 매매</v>
      </c>
      <c r="D3006" s="66" t="str">
        <v>2026-05</v>
      </c>
      <c r="E3006" s="66" t="str">
        <v>비교 반영</v>
      </c>
      <c r="F3006" s="66" t="str">
        <v>최근 비교기간</v>
      </c>
      <c r="G3006" s="68">
        <v>2</v>
      </c>
      <c r="H3006" s="79">
        <v>0.06896551724137931</v>
      </c>
    </row>
    <row r="3007">
      <c r="A3007" s="68">
        <v>22</v>
      </c>
      <c r="B3007" s="66" t="str">
        <v>화도읍 답내리</v>
      </c>
      <c r="C3007" s="66" t="str">
        <v>아파트 매매</v>
      </c>
      <c r="D3007" s="66" t="str">
        <v>2026-06</v>
      </c>
      <c r="E3007" s="66" t="str">
        <v>비교 반영</v>
      </c>
      <c r="F3007" s="66" t="str">
        <v>최근 비교기간</v>
      </c>
      <c r="G3007" s="68">
        <v>0</v>
      </c>
      <c r="H3007" s="79">
        <v>0</v>
      </c>
    </row>
    <row r="3008">
      <c r="A3008" s="72">
        <v>22</v>
      </c>
      <c r="B3008" s="72" t="str">
        <v>화도읍 답내리</v>
      </c>
      <c r="C3008" s="72" t="str">
        <v>아파트 매매</v>
      </c>
      <c r="D3008" s="72" t="str">
        <v>2026-07</v>
      </c>
      <c r="E3008" s="72" t="str">
        <v>집계 중</v>
      </c>
      <c r="F3008" s="72" t="str">
        <v>집계 중 월</v>
      </c>
      <c r="G3008" s="74">
        <v>1</v>
      </c>
      <c r="H3008" s="85">
        <v>0.02631578947368421</v>
      </c>
    </row>
    <row r="3009">
      <c r="A3009" s="68">
        <v>22</v>
      </c>
      <c r="B3009" s="66" t="str">
        <v>화도읍 답내리</v>
      </c>
      <c r="C3009" s="66" t="str">
        <v>다세대 매매</v>
      </c>
      <c r="D3009" s="66" t="str">
        <v>2025-08</v>
      </c>
      <c r="E3009" s="66" t="str">
        <v>비교 반영</v>
      </c>
      <c r="F3009" s="66" t="str">
        <v>그 외 비교 반영월</v>
      </c>
      <c r="G3009" s="68">
        <v>0</v>
      </c>
      <c r="H3009" s="79">
        <v>0</v>
      </c>
    </row>
    <row r="3010">
      <c r="A3010" s="68">
        <v>22</v>
      </c>
      <c r="B3010" s="66" t="str">
        <v>화도읍 답내리</v>
      </c>
      <c r="C3010" s="66" t="str">
        <v>다세대 매매</v>
      </c>
      <c r="D3010" s="66" t="str">
        <v>2025-09</v>
      </c>
      <c r="E3010" s="66" t="str">
        <v>비교 반영</v>
      </c>
      <c r="F3010" s="66" t="str">
        <v>그 외 비교 반영월</v>
      </c>
      <c r="G3010" s="68">
        <v>0</v>
      </c>
      <c r="H3010" s="79">
        <v>0</v>
      </c>
    </row>
    <row r="3011">
      <c r="A3011" s="68">
        <v>22</v>
      </c>
      <c r="B3011" s="66" t="str">
        <v>화도읍 답내리</v>
      </c>
      <c r="C3011" s="66" t="str">
        <v>다세대 매매</v>
      </c>
      <c r="D3011" s="66" t="str">
        <v>2025-10</v>
      </c>
      <c r="E3011" s="66" t="str">
        <v>비교 반영</v>
      </c>
      <c r="F3011" s="66" t="str">
        <v>그 외 비교 반영월</v>
      </c>
      <c r="G3011" s="68">
        <v>0</v>
      </c>
      <c r="H3011" s="79">
        <v>0</v>
      </c>
    </row>
    <row r="3012">
      <c r="A3012" s="68">
        <v>22</v>
      </c>
      <c r="B3012" s="66" t="str">
        <v>화도읍 답내리</v>
      </c>
      <c r="C3012" s="66" t="str">
        <v>다세대 매매</v>
      </c>
      <c r="D3012" s="66" t="str">
        <v>2025-11</v>
      </c>
      <c r="E3012" s="66" t="str">
        <v>비교 반영</v>
      </c>
      <c r="F3012" s="66" t="str">
        <v>그 외 비교 반영월</v>
      </c>
      <c r="G3012" s="68">
        <v>0</v>
      </c>
      <c r="H3012" s="79">
        <v>0</v>
      </c>
    </row>
    <row r="3013">
      <c r="A3013" s="68">
        <v>22</v>
      </c>
      <c r="B3013" s="66" t="str">
        <v>화도읍 답내리</v>
      </c>
      <c r="C3013" s="66" t="str">
        <v>다세대 매매</v>
      </c>
      <c r="D3013" s="66" t="str">
        <v>2025-12</v>
      </c>
      <c r="E3013" s="66" t="str">
        <v>비교 반영</v>
      </c>
      <c r="F3013" s="66" t="str">
        <v>그 외 비교 반영월</v>
      </c>
      <c r="G3013" s="68">
        <v>0</v>
      </c>
      <c r="H3013" s="79">
        <v>0</v>
      </c>
    </row>
    <row r="3014">
      <c r="A3014" s="68">
        <v>22</v>
      </c>
      <c r="B3014" s="66" t="str">
        <v>화도읍 답내리</v>
      </c>
      <c r="C3014" s="66" t="str">
        <v>다세대 매매</v>
      </c>
      <c r="D3014" s="66" t="str">
        <v>2026-01</v>
      </c>
      <c r="E3014" s="66" t="str">
        <v>비교 반영</v>
      </c>
      <c r="F3014" s="66" t="str">
        <v>직전 비교기간</v>
      </c>
      <c r="G3014" s="68">
        <v>0</v>
      </c>
      <c r="H3014" s="79">
        <v>0</v>
      </c>
    </row>
    <row r="3015">
      <c r="A3015" s="68">
        <v>22</v>
      </c>
      <c r="B3015" s="66" t="str">
        <v>화도읍 답내리</v>
      </c>
      <c r="C3015" s="66" t="str">
        <v>다세대 매매</v>
      </c>
      <c r="D3015" s="66" t="str">
        <v>2026-02</v>
      </c>
      <c r="E3015" s="66" t="str">
        <v>비교 반영</v>
      </c>
      <c r="F3015" s="66" t="str">
        <v>직전 비교기간</v>
      </c>
      <c r="G3015" s="68">
        <v>0</v>
      </c>
      <c r="H3015" s="79">
        <v>0</v>
      </c>
    </row>
    <row r="3016">
      <c r="A3016" s="68">
        <v>22</v>
      </c>
      <c r="B3016" s="66" t="str">
        <v>화도읍 답내리</v>
      </c>
      <c r="C3016" s="66" t="str">
        <v>다세대 매매</v>
      </c>
      <c r="D3016" s="66" t="str">
        <v>2026-03</v>
      </c>
      <c r="E3016" s="66" t="str">
        <v>비교 반영</v>
      </c>
      <c r="F3016" s="66" t="str">
        <v>직전 비교기간</v>
      </c>
      <c r="G3016" s="68">
        <v>1</v>
      </c>
      <c r="H3016" s="79">
        <v>0.029411764705882353</v>
      </c>
    </row>
    <row r="3017">
      <c r="A3017" s="68">
        <v>22</v>
      </c>
      <c r="B3017" s="66" t="str">
        <v>화도읍 답내리</v>
      </c>
      <c r="C3017" s="66" t="str">
        <v>다세대 매매</v>
      </c>
      <c r="D3017" s="66" t="str">
        <v>2026-04</v>
      </c>
      <c r="E3017" s="66" t="str">
        <v>비교 반영</v>
      </c>
      <c r="F3017" s="66" t="str">
        <v>최근 비교기간</v>
      </c>
      <c r="G3017" s="68">
        <v>1</v>
      </c>
      <c r="H3017" s="79">
        <v>0.03225806451612903</v>
      </c>
    </row>
    <row r="3018">
      <c r="A3018" s="68">
        <v>22</v>
      </c>
      <c r="B3018" s="66" t="str">
        <v>화도읍 답내리</v>
      </c>
      <c r="C3018" s="66" t="str">
        <v>다세대 매매</v>
      </c>
      <c r="D3018" s="66" t="str">
        <v>2026-05</v>
      </c>
      <c r="E3018" s="66" t="str">
        <v>비교 반영</v>
      </c>
      <c r="F3018" s="66" t="str">
        <v>최근 비교기간</v>
      </c>
      <c r="G3018" s="68">
        <v>0</v>
      </c>
      <c r="H3018" s="79">
        <v>0</v>
      </c>
    </row>
    <row r="3019">
      <c r="A3019" s="68">
        <v>22</v>
      </c>
      <c r="B3019" s="66" t="str">
        <v>화도읍 답내리</v>
      </c>
      <c r="C3019" s="66" t="str">
        <v>다세대 매매</v>
      </c>
      <c r="D3019" s="66" t="str">
        <v>2026-06</v>
      </c>
      <c r="E3019" s="66" t="str">
        <v>비교 반영</v>
      </c>
      <c r="F3019" s="66" t="str">
        <v>최근 비교기간</v>
      </c>
      <c r="G3019" s="68">
        <v>1</v>
      </c>
      <c r="H3019" s="79">
        <v>0.034482758620689655</v>
      </c>
    </row>
    <row r="3020">
      <c r="A3020" s="72">
        <v>22</v>
      </c>
      <c r="B3020" s="72" t="str">
        <v>화도읍 답내리</v>
      </c>
      <c r="C3020" s="72" t="str">
        <v>다세대 매매</v>
      </c>
      <c r="D3020" s="72" t="str">
        <v>2026-07</v>
      </c>
      <c r="E3020" s="72" t="str">
        <v>집계 중</v>
      </c>
      <c r="F3020" s="72" t="str">
        <v>집계 중 월</v>
      </c>
      <c r="G3020" s="74">
        <v>0</v>
      </c>
      <c r="H3020" s="85">
        <v>0</v>
      </c>
    </row>
    <row r="3021">
      <c r="A3021" s="68">
        <v>22</v>
      </c>
      <c r="B3021" s="66" t="str">
        <v>화도읍 답내리</v>
      </c>
      <c r="C3021" s="66" t="str">
        <v>다가구 매매</v>
      </c>
      <c r="D3021" s="66" t="str">
        <v>2025-08</v>
      </c>
      <c r="E3021" s="66" t="str">
        <v>비교 반영</v>
      </c>
      <c r="F3021" s="66" t="str">
        <v>그 외 비교 반영월</v>
      </c>
      <c r="G3021" s="68">
        <v>0</v>
      </c>
      <c r="H3021" s="79">
        <v>0</v>
      </c>
    </row>
    <row r="3022">
      <c r="A3022" s="68">
        <v>22</v>
      </c>
      <c r="B3022" s="66" t="str">
        <v>화도읍 답내리</v>
      </c>
      <c r="C3022" s="66" t="str">
        <v>다가구 매매</v>
      </c>
      <c r="D3022" s="66" t="str">
        <v>2025-09</v>
      </c>
      <c r="E3022" s="66" t="str">
        <v>비교 반영</v>
      </c>
      <c r="F3022" s="66" t="str">
        <v>그 외 비교 반영월</v>
      </c>
      <c r="G3022" s="68">
        <v>0</v>
      </c>
      <c r="H3022" s="79">
        <v>0</v>
      </c>
    </row>
    <row r="3023">
      <c r="A3023" s="68">
        <v>22</v>
      </c>
      <c r="B3023" s="66" t="str">
        <v>화도읍 답내리</v>
      </c>
      <c r="C3023" s="66" t="str">
        <v>다가구 매매</v>
      </c>
      <c r="D3023" s="66" t="str">
        <v>2025-10</v>
      </c>
      <c r="E3023" s="66" t="str">
        <v>비교 반영</v>
      </c>
      <c r="F3023" s="66" t="str">
        <v>그 외 비교 반영월</v>
      </c>
      <c r="G3023" s="68">
        <v>0</v>
      </c>
      <c r="H3023" s="79">
        <v>0</v>
      </c>
    </row>
    <row r="3024">
      <c r="A3024" s="68">
        <v>22</v>
      </c>
      <c r="B3024" s="66" t="str">
        <v>화도읍 답내리</v>
      </c>
      <c r="C3024" s="66" t="str">
        <v>다가구 매매</v>
      </c>
      <c r="D3024" s="66" t="str">
        <v>2025-11</v>
      </c>
      <c r="E3024" s="66" t="str">
        <v>비교 반영</v>
      </c>
      <c r="F3024" s="66" t="str">
        <v>그 외 비교 반영월</v>
      </c>
      <c r="G3024" s="68">
        <v>0</v>
      </c>
      <c r="H3024" s="79">
        <v>0</v>
      </c>
    </row>
    <row r="3025">
      <c r="A3025" s="68">
        <v>22</v>
      </c>
      <c r="B3025" s="66" t="str">
        <v>화도읍 답내리</v>
      </c>
      <c r="C3025" s="66" t="str">
        <v>다가구 매매</v>
      </c>
      <c r="D3025" s="66" t="str">
        <v>2025-12</v>
      </c>
      <c r="E3025" s="66" t="str">
        <v>비교 반영</v>
      </c>
      <c r="F3025" s="66" t="str">
        <v>그 외 비교 반영월</v>
      </c>
      <c r="G3025" s="68">
        <v>0</v>
      </c>
      <c r="H3025" s="79">
        <v>0</v>
      </c>
    </row>
    <row r="3026">
      <c r="A3026" s="68">
        <v>22</v>
      </c>
      <c r="B3026" s="66" t="str">
        <v>화도읍 답내리</v>
      </c>
      <c r="C3026" s="66" t="str">
        <v>다가구 매매</v>
      </c>
      <c r="D3026" s="66" t="str">
        <v>2026-01</v>
      </c>
      <c r="E3026" s="66" t="str">
        <v>비교 반영</v>
      </c>
      <c r="F3026" s="66" t="str">
        <v>직전 비교기간</v>
      </c>
      <c r="G3026" s="68">
        <v>0</v>
      </c>
      <c r="H3026" s="79">
        <v>0</v>
      </c>
    </row>
    <row r="3027">
      <c r="A3027" s="68">
        <v>22</v>
      </c>
      <c r="B3027" s="66" t="str">
        <v>화도읍 답내리</v>
      </c>
      <c r="C3027" s="66" t="str">
        <v>다가구 매매</v>
      </c>
      <c r="D3027" s="66" t="str">
        <v>2026-02</v>
      </c>
      <c r="E3027" s="66" t="str">
        <v>비교 반영</v>
      </c>
      <c r="F3027" s="66" t="str">
        <v>직전 비교기간</v>
      </c>
      <c r="G3027" s="68">
        <v>0</v>
      </c>
      <c r="H3027" s="79">
        <v>0</v>
      </c>
    </row>
    <row r="3028">
      <c r="A3028" s="68">
        <v>22</v>
      </c>
      <c r="B3028" s="66" t="str">
        <v>화도읍 답내리</v>
      </c>
      <c r="C3028" s="66" t="str">
        <v>다가구 매매</v>
      </c>
      <c r="D3028" s="66" t="str">
        <v>2026-03</v>
      </c>
      <c r="E3028" s="66" t="str">
        <v>비교 반영</v>
      </c>
      <c r="F3028" s="66" t="str">
        <v>직전 비교기간</v>
      </c>
      <c r="G3028" s="68">
        <v>0</v>
      </c>
      <c r="H3028" s="79">
        <v>0</v>
      </c>
    </row>
    <row r="3029">
      <c r="A3029" s="68">
        <v>22</v>
      </c>
      <c r="B3029" s="66" t="str">
        <v>화도읍 답내리</v>
      </c>
      <c r="C3029" s="66" t="str">
        <v>다가구 매매</v>
      </c>
      <c r="D3029" s="66" t="str">
        <v>2026-04</v>
      </c>
      <c r="E3029" s="66" t="str">
        <v>비교 반영</v>
      </c>
      <c r="F3029" s="66" t="str">
        <v>최근 비교기간</v>
      </c>
      <c r="G3029" s="68">
        <v>0</v>
      </c>
      <c r="H3029" s="79">
        <v>0</v>
      </c>
    </row>
    <row r="3030">
      <c r="A3030" s="68">
        <v>22</v>
      </c>
      <c r="B3030" s="66" t="str">
        <v>화도읍 답내리</v>
      </c>
      <c r="C3030" s="66" t="str">
        <v>다가구 매매</v>
      </c>
      <c r="D3030" s="66" t="str">
        <v>2026-05</v>
      </c>
      <c r="E3030" s="66" t="str">
        <v>비교 반영</v>
      </c>
      <c r="F3030" s="66" t="str">
        <v>최근 비교기간</v>
      </c>
      <c r="G3030" s="68">
        <v>0</v>
      </c>
      <c r="H3030" s="79">
        <v>0</v>
      </c>
    </row>
    <row r="3031">
      <c r="A3031" s="68">
        <v>22</v>
      </c>
      <c r="B3031" s="66" t="str">
        <v>화도읍 답내리</v>
      </c>
      <c r="C3031" s="66" t="str">
        <v>다가구 매매</v>
      </c>
      <c r="D3031" s="66" t="str">
        <v>2026-06</v>
      </c>
      <c r="E3031" s="66" t="str">
        <v>비교 반영</v>
      </c>
      <c r="F3031" s="66" t="str">
        <v>최근 비교기간</v>
      </c>
      <c r="G3031" s="68">
        <v>1</v>
      </c>
      <c r="H3031" s="79">
        <v>0.034482758620689655</v>
      </c>
    </row>
    <row r="3032">
      <c r="A3032" s="72">
        <v>22</v>
      </c>
      <c r="B3032" s="72" t="str">
        <v>화도읍 답내리</v>
      </c>
      <c r="C3032" s="72" t="str">
        <v>다가구 매매</v>
      </c>
      <c r="D3032" s="72" t="str">
        <v>2026-07</v>
      </c>
      <c r="E3032" s="72" t="str">
        <v>집계 중</v>
      </c>
      <c r="F3032" s="72" t="str">
        <v>집계 중 월</v>
      </c>
      <c r="G3032" s="74">
        <v>0</v>
      </c>
      <c r="H3032" s="85">
        <v>0</v>
      </c>
    </row>
    <row r="3033">
      <c r="A3033" s="68">
        <v>22</v>
      </c>
      <c r="B3033" s="66" t="str">
        <v>화도읍 답내리</v>
      </c>
      <c r="C3033" s="66" t="str">
        <v>상가</v>
      </c>
      <c r="D3033" s="66" t="str">
        <v>2025-08</v>
      </c>
      <c r="E3033" s="66" t="str">
        <v>비교 반영</v>
      </c>
      <c r="F3033" s="66" t="str">
        <v>그 외 비교 반영월</v>
      </c>
      <c r="G3033" s="68">
        <v>0</v>
      </c>
      <c r="H3033" s="79">
        <v>0</v>
      </c>
    </row>
    <row r="3034">
      <c r="A3034" s="68">
        <v>22</v>
      </c>
      <c r="B3034" s="66" t="str">
        <v>화도읍 답내리</v>
      </c>
      <c r="C3034" s="66" t="str">
        <v>상가</v>
      </c>
      <c r="D3034" s="66" t="str">
        <v>2025-09</v>
      </c>
      <c r="E3034" s="66" t="str">
        <v>비교 반영</v>
      </c>
      <c r="F3034" s="66" t="str">
        <v>그 외 비교 반영월</v>
      </c>
      <c r="G3034" s="68">
        <v>1</v>
      </c>
      <c r="H3034" s="79">
        <v>0.02127659574468085</v>
      </c>
    </row>
    <row r="3035">
      <c r="A3035" s="68">
        <v>22</v>
      </c>
      <c r="B3035" s="66" t="str">
        <v>화도읍 답내리</v>
      </c>
      <c r="C3035" s="66" t="str">
        <v>상가</v>
      </c>
      <c r="D3035" s="66" t="str">
        <v>2025-10</v>
      </c>
      <c r="E3035" s="66" t="str">
        <v>비교 반영</v>
      </c>
      <c r="F3035" s="66" t="str">
        <v>그 외 비교 반영월</v>
      </c>
      <c r="G3035" s="68">
        <v>0</v>
      </c>
      <c r="H3035" s="79">
        <v>0</v>
      </c>
    </row>
    <row r="3036">
      <c r="A3036" s="68">
        <v>22</v>
      </c>
      <c r="B3036" s="66" t="str">
        <v>화도읍 답내리</v>
      </c>
      <c r="C3036" s="66" t="str">
        <v>상가</v>
      </c>
      <c r="D3036" s="66" t="str">
        <v>2025-11</v>
      </c>
      <c r="E3036" s="66" t="str">
        <v>비교 반영</v>
      </c>
      <c r="F3036" s="66" t="str">
        <v>그 외 비교 반영월</v>
      </c>
      <c r="G3036" s="68">
        <v>0</v>
      </c>
      <c r="H3036" s="79">
        <v>0</v>
      </c>
    </row>
    <row r="3037">
      <c r="A3037" s="68">
        <v>22</v>
      </c>
      <c r="B3037" s="66" t="str">
        <v>화도읍 답내리</v>
      </c>
      <c r="C3037" s="66" t="str">
        <v>상가</v>
      </c>
      <c r="D3037" s="66" t="str">
        <v>2025-12</v>
      </c>
      <c r="E3037" s="66" t="str">
        <v>비교 반영</v>
      </c>
      <c r="F3037" s="66" t="str">
        <v>그 외 비교 반영월</v>
      </c>
      <c r="G3037" s="68">
        <v>0</v>
      </c>
      <c r="H3037" s="79">
        <v>0</v>
      </c>
    </row>
    <row r="3038">
      <c r="A3038" s="68">
        <v>22</v>
      </c>
      <c r="B3038" s="66" t="str">
        <v>화도읍 답내리</v>
      </c>
      <c r="C3038" s="66" t="str">
        <v>상가</v>
      </c>
      <c r="D3038" s="66" t="str">
        <v>2026-01</v>
      </c>
      <c r="E3038" s="66" t="str">
        <v>비교 반영</v>
      </c>
      <c r="F3038" s="66" t="str">
        <v>직전 비교기간</v>
      </c>
      <c r="G3038" s="68">
        <v>0</v>
      </c>
      <c r="H3038" s="79">
        <v>0</v>
      </c>
    </row>
    <row r="3039">
      <c r="A3039" s="68">
        <v>22</v>
      </c>
      <c r="B3039" s="66" t="str">
        <v>화도읍 답내리</v>
      </c>
      <c r="C3039" s="66" t="str">
        <v>상가</v>
      </c>
      <c r="D3039" s="66" t="str">
        <v>2026-02</v>
      </c>
      <c r="E3039" s="66" t="str">
        <v>비교 반영</v>
      </c>
      <c r="F3039" s="66" t="str">
        <v>직전 비교기간</v>
      </c>
      <c r="G3039" s="68">
        <v>0</v>
      </c>
      <c r="H3039" s="79">
        <v>0</v>
      </c>
    </row>
    <row r="3040">
      <c r="A3040" s="68">
        <v>22</v>
      </c>
      <c r="B3040" s="66" t="str">
        <v>화도읍 답내리</v>
      </c>
      <c r="C3040" s="66" t="str">
        <v>상가</v>
      </c>
      <c r="D3040" s="66" t="str">
        <v>2026-03</v>
      </c>
      <c r="E3040" s="66" t="str">
        <v>비교 반영</v>
      </c>
      <c r="F3040" s="66" t="str">
        <v>직전 비교기간</v>
      </c>
      <c r="G3040" s="68">
        <v>0</v>
      </c>
      <c r="H3040" s="79">
        <v>0</v>
      </c>
    </row>
    <row r="3041">
      <c r="A3041" s="68">
        <v>22</v>
      </c>
      <c r="B3041" s="66" t="str">
        <v>화도읍 답내리</v>
      </c>
      <c r="C3041" s="66" t="str">
        <v>상가</v>
      </c>
      <c r="D3041" s="66" t="str">
        <v>2026-04</v>
      </c>
      <c r="E3041" s="66" t="str">
        <v>비교 반영</v>
      </c>
      <c r="F3041" s="66" t="str">
        <v>최근 비교기간</v>
      </c>
      <c r="G3041" s="68">
        <v>0</v>
      </c>
      <c r="H3041" s="79">
        <v>0</v>
      </c>
    </row>
    <row r="3042">
      <c r="A3042" s="68">
        <v>22</v>
      </c>
      <c r="B3042" s="66" t="str">
        <v>화도읍 답내리</v>
      </c>
      <c r="C3042" s="66" t="str">
        <v>상가</v>
      </c>
      <c r="D3042" s="66" t="str">
        <v>2026-05</v>
      </c>
      <c r="E3042" s="66" t="str">
        <v>비교 반영</v>
      </c>
      <c r="F3042" s="66" t="str">
        <v>최근 비교기간</v>
      </c>
      <c r="G3042" s="68">
        <v>0</v>
      </c>
      <c r="H3042" s="79">
        <v>0</v>
      </c>
    </row>
    <row r="3043">
      <c r="A3043" s="68">
        <v>22</v>
      </c>
      <c r="B3043" s="66" t="str">
        <v>화도읍 답내리</v>
      </c>
      <c r="C3043" s="66" t="str">
        <v>상가</v>
      </c>
      <c r="D3043" s="66" t="str">
        <v>2026-06</v>
      </c>
      <c r="E3043" s="66" t="str">
        <v>비교 반영</v>
      </c>
      <c r="F3043" s="66" t="str">
        <v>최근 비교기간</v>
      </c>
      <c r="G3043" s="68">
        <v>0</v>
      </c>
      <c r="H3043" s="79">
        <v>0</v>
      </c>
    </row>
    <row r="3044">
      <c r="A3044" s="72">
        <v>22</v>
      </c>
      <c r="B3044" s="72" t="str">
        <v>화도읍 답내리</v>
      </c>
      <c r="C3044" s="72" t="str">
        <v>상가</v>
      </c>
      <c r="D3044" s="72" t="str">
        <v>2026-07</v>
      </c>
      <c r="E3044" s="72" t="str">
        <v>집계 중</v>
      </c>
      <c r="F3044" s="72" t="str">
        <v>집계 중 월</v>
      </c>
      <c r="G3044" s="74">
        <v>0</v>
      </c>
      <c r="H3044" s="85">
        <v>0</v>
      </c>
    </row>
    <row r="3045">
      <c r="A3045" s="68">
        <v>23</v>
      </c>
      <c r="B3045" s="66" t="str">
        <v>진접읍 연평리</v>
      </c>
      <c r="C3045" s="66" t="str">
        <v>토지</v>
      </c>
      <c r="D3045" s="66" t="str">
        <v>2025-08</v>
      </c>
      <c r="E3045" s="66" t="str">
        <v>비교 반영</v>
      </c>
      <c r="F3045" s="66" t="str">
        <v>그 외 비교 반영월</v>
      </c>
      <c r="G3045" s="68">
        <v>0</v>
      </c>
      <c r="H3045" s="79">
        <v>0</v>
      </c>
    </row>
    <row r="3046">
      <c r="A3046" s="68">
        <v>23</v>
      </c>
      <c r="B3046" s="66" t="str">
        <v>진접읍 연평리</v>
      </c>
      <c r="C3046" s="66" t="str">
        <v>토지</v>
      </c>
      <c r="D3046" s="66" t="str">
        <v>2025-09</v>
      </c>
      <c r="E3046" s="66" t="str">
        <v>비교 반영</v>
      </c>
      <c r="F3046" s="66" t="str">
        <v>그 외 비교 반영월</v>
      </c>
      <c r="G3046" s="68">
        <v>1</v>
      </c>
      <c r="H3046" s="79">
        <v>0.1</v>
      </c>
    </row>
    <row r="3047">
      <c r="A3047" s="68">
        <v>23</v>
      </c>
      <c r="B3047" s="66" t="str">
        <v>진접읍 연평리</v>
      </c>
      <c r="C3047" s="66" t="str">
        <v>토지</v>
      </c>
      <c r="D3047" s="66" t="str">
        <v>2025-10</v>
      </c>
      <c r="E3047" s="66" t="str">
        <v>비교 반영</v>
      </c>
      <c r="F3047" s="66" t="str">
        <v>그 외 비교 반영월</v>
      </c>
      <c r="G3047" s="68">
        <v>2</v>
      </c>
      <c r="H3047" s="79">
        <v>0.2857142857142857</v>
      </c>
    </row>
    <row r="3048">
      <c r="A3048" s="68">
        <v>23</v>
      </c>
      <c r="B3048" s="66" t="str">
        <v>진접읍 연평리</v>
      </c>
      <c r="C3048" s="66" t="str">
        <v>토지</v>
      </c>
      <c r="D3048" s="66" t="str">
        <v>2025-11</v>
      </c>
      <c r="E3048" s="66" t="str">
        <v>비교 반영</v>
      </c>
      <c r="F3048" s="66" t="str">
        <v>그 외 비교 반영월</v>
      </c>
      <c r="G3048" s="68">
        <v>0</v>
      </c>
      <c r="H3048" s="79">
        <v>0</v>
      </c>
    </row>
    <row r="3049">
      <c r="A3049" s="68">
        <v>23</v>
      </c>
      <c r="B3049" s="66" t="str">
        <v>진접읍 연평리</v>
      </c>
      <c r="C3049" s="66" t="str">
        <v>토지</v>
      </c>
      <c r="D3049" s="66" t="str">
        <v>2025-12</v>
      </c>
      <c r="E3049" s="66" t="str">
        <v>비교 반영</v>
      </c>
      <c r="F3049" s="66" t="str">
        <v>그 외 비교 반영월</v>
      </c>
      <c r="G3049" s="68">
        <v>5</v>
      </c>
      <c r="H3049" s="79">
        <v>0.3125</v>
      </c>
    </row>
    <row r="3050">
      <c r="A3050" s="68">
        <v>23</v>
      </c>
      <c r="B3050" s="66" t="str">
        <v>진접읍 연평리</v>
      </c>
      <c r="C3050" s="66" t="str">
        <v>토지</v>
      </c>
      <c r="D3050" s="66" t="str">
        <v>2026-01</v>
      </c>
      <c r="E3050" s="66" t="str">
        <v>비교 반영</v>
      </c>
      <c r="F3050" s="66" t="str">
        <v>직전 비교기간</v>
      </c>
      <c r="G3050" s="68">
        <v>6</v>
      </c>
      <c r="H3050" s="79">
        <v>0.46153846153846156</v>
      </c>
    </row>
    <row r="3051">
      <c r="A3051" s="68">
        <v>23</v>
      </c>
      <c r="B3051" s="66" t="str">
        <v>진접읍 연평리</v>
      </c>
      <c r="C3051" s="66" t="str">
        <v>토지</v>
      </c>
      <c r="D3051" s="66" t="str">
        <v>2026-02</v>
      </c>
      <c r="E3051" s="66" t="str">
        <v>비교 반영</v>
      </c>
      <c r="F3051" s="66" t="str">
        <v>직전 비교기간</v>
      </c>
      <c r="G3051" s="68">
        <v>1</v>
      </c>
      <c r="H3051" s="79">
        <v>0.08333333333333333</v>
      </c>
    </row>
    <row r="3052">
      <c r="A3052" s="68">
        <v>23</v>
      </c>
      <c r="B3052" s="66" t="str">
        <v>진접읍 연평리</v>
      </c>
      <c r="C3052" s="66" t="str">
        <v>토지</v>
      </c>
      <c r="D3052" s="66" t="str">
        <v>2026-03</v>
      </c>
      <c r="E3052" s="66" t="str">
        <v>비교 반영</v>
      </c>
      <c r="F3052" s="66" t="str">
        <v>직전 비교기간</v>
      </c>
      <c r="G3052" s="68">
        <v>0</v>
      </c>
      <c r="H3052" s="79">
        <v>0</v>
      </c>
    </row>
    <row r="3053">
      <c r="A3053" s="68">
        <v>23</v>
      </c>
      <c r="B3053" s="66" t="str">
        <v>진접읍 연평리</v>
      </c>
      <c r="C3053" s="66" t="str">
        <v>토지</v>
      </c>
      <c r="D3053" s="66" t="str">
        <v>2026-04</v>
      </c>
      <c r="E3053" s="66" t="str">
        <v>비교 반영</v>
      </c>
      <c r="F3053" s="66" t="str">
        <v>최근 비교기간</v>
      </c>
      <c r="G3053" s="68">
        <v>0</v>
      </c>
      <c r="H3053" s="79">
        <v>0</v>
      </c>
    </row>
    <row r="3054">
      <c r="A3054" s="68">
        <v>23</v>
      </c>
      <c r="B3054" s="66" t="str">
        <v>진접읍 연평리</v>
      </c>
      <c r="C3054" s="66" t="str">
        <v>토지</v>
      </c>
      <c r="D3054" s="66" t="str">
        <v>2026-05</v>
      </c>
      <c r="E3054" s="66" t="str">
        <v>비교 반영</v>
      </c>
      <c r="F3054" s="66" t="str">
        <v>최근 비교기간</v>
      </c>
      <c r="G3054" s="68">
        <v>1</v>
      </c>
      <c r="H3054" s="79">
        <v>0.125</v>
      </c>
    </row>
    <row r="3055">
      <c r="A3055" s="68">
        <v>23</v>
      </c>
      <c r="B3055" s="66" t="str">
        <v>진접읍 연평리</v>
      </c>
      <c r="C3055" s="66" t="str">
        <v>토지</v>
      </c>
      <c r="D3055" s="66" t="str">
        <v>2026-06</v>
      </c>
      <c r="E3055" s="66" t="str">
        <v>비교 반영</v>
      </c>
      <c r="F3055" s="66" t="str">
        <v>최근 비교기간</v>
      </c>
      <c r="G3055" s="68">
        <v>49</v>
      </c>
      <c r="H3055" s="79">
        <v>0.7777777777777778</v>
      </c>
    </row>
    <row r="3056">
      <c r="A3056" s="72">
        <v>23</v>
      </c>
      <c r="B3056" s="72" t="str">
        <v>진접읍 연평리</v>
      </c>
      <c r="C3056" s="72" t="str">
        <v>토지</v>
      </c>
      <c r="D3056" s="72" t="str">
        <v>2026-07</v>
      </c>
      <c r="E3056" s="72" t="str">
        <v>집계 중</v>
      </c>
      <c r="F3056" s="72" t="str">
        <v>집계 중 월</v>
      </c>
      <c r="G3056" s="74">
        <v>1</v>
      </c>
      <c r="H3056" s="85">
        <v>0.125</v>
      </c>
    </row>
    <row r="3057">
      <c r="A3057" s="68">
        <v>23</v>
      </c>
      <c r="B3057" s="66" t="str">
        <v>진접읍 연평리</v>
      </c>
      <c r="C3057" s="66" t="str">
        <v>다세대 전월세</v>
      </c>
      <c r="D3057" s="66" t="str">
        <v>2025-08</v>
      </c>
      <c r="E3057" s="66" t="str">
        <v>비교 반영</v>
      </c>
      <c r="F3057" s="66" t="str">
        <v>그 외 비교 반영월</v>
      </c>
      <c r="G3057" s="68">
        <v>4</v>
      </c>
      <c r="H3057" s="79">
        <v>0.3076923076923077</v>
      </c>
    </row>
    <row r="3058">
      <c r="A3058" s="68">
        <v>23</v>
      </c>
      <c r="B3058" s="66" t="str">
        <v>진접읍 연평리</v>
      </c>
      <c r="C3058" s="66" t="str">
        <v>다세대 전월세</v>
      </c>
      <c r="D3058" s="66" t="str">
        <v>2025-09</v>
      </c>
      <c r="E3058" s="66" t="str">
        <v>비교 반영</v>
      </c>
      <c r="F3058" s="66" t="str">
        <v>그 외 비교 반영월</v>
      </c>
      <c r="G3058" s="68">
        <v>3</v>
      </c>
      <c r="H3058" s="79">
        <v>0.3</v>
      </c>
    </row>
    <row r="3059">
      <c r="A3059" s="68">
        <v>23</v>
      </c>
      <c r="B3059" s="66" t="str">
        <v>진접읍 연평리</v>
      </c>
      <c r="C3059" s="66" t="str">
        <v>다세대 전월세</v>
      </c>
      <c r="D3059" s="66" t="str">
        <v>2025-10</v>
      </c>
      <c r="E3059" s="66" t="str">
        <v>비교 반영</v>
      </c>
      <c r="F3059" s="66" t="str">
        <v>그 외 비교 반영월</v>
      </c>
      <c r="G3059" s="68">
        <v>2</v>
      </c>
      <c r="H3059" s="79">
        <v>0.2857142857142857</v>
      </c>
    </row>
    <row r="3060">
      <c r="A3060" s="68">
        <v>23</v>
      </c>
      <c r="B3060" s="66" t="str">
        <v>진접읍 연평리</v>
      </c>
      <c r="C3060" s="66" t="str">
        <v>다세대 전월세</v>
      </c>
      <c r="D3060" s="66" t="str">
        <v>2025-11</v>
      </c>
      <c r="E3060" s="66" t="str">
        <v>비교 반영</v>
      </c>
      <c r="F3060" s="66" t="str">
        <v>그 외 비교 반영월</v>
      </c>
      <c r="G3060" s="68">
        <v>2</v>
      </c>
      <c r="H3060" s="79">
        <v>0.2857142857142857</v>
      </c>
    </row>
    <row r="3061">
      <c r="A3061" s="68">
        <v>23</v>
      </c>
      <c r="B3061" s="66" t="str">
        <v>진접읍 연평리</v>
      </c>
      <c r="C3061" s="66" t="str">
        <v>다세대 전월세</v>
      </c>
      <c r="D3061" s="66" t="str">
        <v>2025-12</v>
      </c>
      <c r="E3061" s="66" t="str">
        <v>비교 반영</v>
      </c>
      <c r="F3061" s="66" t="str">
        <v>그 외 비교 반영월</v>
      </c>
      <c r="G3061" s="68">
        <v>1</v>
      </c>
      <c r="H3061" s="79">
        <v>0.0625</v>
      </c>
    </row>
    <row r="3062">
      <c r="A3062" s="68">
        <v>23</v>
      </c>
      <c r="B3062" s="66" t="str">
        <v>진접읍 연평리</v>
      </c>
      <c r="C3062" s="66" t="str">
        <v>다세대 전월세</v>
      </c>
      <c r="D3062" s="66" t="str">
        <v>2026-01</v>
      </c>
      <c r="E3062" s="66" t="str">
        <v>비교 반영</v>
      </c>
      <c r="F3062" s="66" t="str">
        <v>직전 비교기간</v>
      </c>
      <c r="G3062" s="68">
        <v>4</v>
      </c>
      <c r="H3062" s="79">
        <v>0.3076923076923077</v>
      </c>
    </row>
    <row r="3063">
      <c r="A3063" s="68">
        <v>23</v>
      </c>
      <c r="B3063" s="66" t="str">
        <v>진접읍 연평리</v>
      </c>
      <c r="C3063" s="66" t="str">
        <v>다세대 전월세</v>
      </c>
      <c r="D3063" s="66" t="str">
        <v>2026-02</v>
      </c>
      <c r="E3063" s="66" t="str">
        <v>비교 반영</v>
      </c>
      <c r="F3063" s="66" t="str">
        <v>직전 비교기간</v>
      </c>
      <c r="G3063" s="68">
        <v>5</v>
      </c>
      <c r="H3063" s="79">
        <v>0.4166666666666667</v>
      </c>
    </row>
    <row r="3064">
      <c r="A3064" s="68">
        <v>23</v>
      </c>
      <c r="B3064" s="66" t="str">
        <v>진접읍 연평리</v>
      </c>
      <c r="C3064" s="66" t="str">
        <v>다세대 전월세</v>
      </c>
      <c r="D3064" s="66" t="str">
        <v>2026-03</v>
      </c>
      <c r="E3064" s="66" t="str">
        <v>비교 반영</v>
      </c>
      <c r="F3064" s="66" t="str">
        <v>직전 비교기간</v>
      </c>
      <c r="G3064" s="68">
        <v>3</v>
      </c>
      <c r="H3064" s="79">
        <v>0.3333333333333333</v>
      </c>
    </row>
    <row r="3065">
      <c r="A3065" s="68">
        <v>23</v>
      </c>
      <c r="B3065" s="66" t="str">
        <v>진접읍 연평리</v>
      </c>
      <c r="C3065" s="66" t="str">
        <v>다세대 전월세</v>
      </c>
      <c r="D3065" s="66" t="str">
        <v>2026-04</v>
      </c>
      <c r="E3065" s="66" t="str">
        <v>비교 반영</v>
      </c>
      <c r="F3065" s="66" t="str">
        <v>최근 비교기간</v>
      </c>
      <c r="G3065" s="68">
        <v>2</v>
      </c>
      <c r="H3065" s="79">
        <v>0.25</v>
      </c>
    </row>
    <row r="3066">
      <c r="A3066" s="68">
        <v>23</v>
      </c>
      <c r="B3066" s="66" t="str">
        <v>진접읍 연평리</v>
      </c>
      <c r="C3066" s="66" t="str">
        <v>다세대 전월세</v>
      </c>
      <c r="D3066" s="66" t="str">
        <v>2026-05</v>
      </c>
      <c r="E3066" s="66" t="str">
        <v>비교 반영</v>
      </c>
      <c r="F3066" s="66" t="str">
        <v>최근 비교기간</v>
      </c>
      <c r="G3066" s="68">
        <v>1</v>
      </c>
      <c r="H3066" s="79">
        <v>0.125</v>
      </c>
    </row>
    <row r="3067">
      <c r="A3067" s="68">
        <v>23</v>
      </c>
      <c r="B3067" s="66" t="str">
        <v>진접읍 연평리</v>
      </c>
      <c r="C3067" s="66" t="str">
        <v>다세대 전월세</v>
      </c>
      <c r="D3067" s="66" t="str">
        <v>2026-06</v>
      </c>
      <c r="E3067" s="66" t="str">
        <v>비교 반영</v>
      </c>
      <c r="F3067" s="66" t="str">
        <v>최근 비교기간</v>
      </c>
      <c r="G3067" s="68">
        <v>5</v>
      </c>
      <c r="H3067" s="79">
        <v>0.07936507936507936</v>
      </c>
    </row>
    <row r="3068">
      <c r="A3068" s="72">
        <v>23</v>
      </c>
      <c r="B3068" s="72" t="str">
        <v>진접읍 연평리</v>
      </c>
      <c r="C3068" s="72" t="str">
        <v>다세대 전월세</v>
      </c>
      <c r="D3068" s="72" t="str">
        <v>2026-07</v>
      </c>
      <c r="E3068" s="72" t="str">
        <v>집계 중</v>
      </c>
      <c r="F3068" s="72" t="str">
        <v>집계 중 월</v>
      </c>
      <c r="G3068" s="74">
        <v>1</v>
      </c>
      <c r="H3068" s="85">
        <v>0.125</v>
      </c>
    </row>
    <row r="3069">
      <c r="A3069" s="68">
        <v>23</v>
      </c>
      <c r="B3069" s="66" t="str">
        <v>진접읍 연평리</v>
      </c>
      <c r="C3069" s="66" t="str">
        <v>다가구 전월세</v>
      </c>
      <c r="D3069" s="66" t="str">
        <v>2025-08</v>
      </c>
      <c r="E3069" s="66" t="str">
        <v>비교 반영</v>
      </c>
      <c r="F3069" s="66" t="str">
        <v>그 외 비교 반영월</v>
      </c>
      <c r="G3069" s="68">
        <v>0</v>
      </c>
      <c r="H3069" s="79">
        <v>0</v>
      </c>
    </row>
    <row r="3070">
      <c r="A3070" s="68">
        <v>23</v>
      </c>
      <c r="B3070" s="66" t="str">
        <v>진접읍 연평리</v>
      </c>
      <c r="C3070" s="66" t="str">
        <v>다가구 전월세</v>
      </c>
      <c r="D3070" s="66" t="str">
        <v>2025-09</v>
      </c>
      <c r="E3070" s="66" t="str">
        <v>비교 반영</v>
      </c>
      <c r="F3070" s="66" t="str">
        <v>그 외 비교 반영월</v>
      </c>
      <c r="G3070" s="68">
        <v>2</v>
      </c>
      <c r="H3070" s="79">
        <v>0.2</v>
      </c>
    </row>
    <row r="3071">
      <c r="A3071" s="68">
        <v>23</v>
      </c>
      <c r="B3071" s="66" t="str">
        <v>진접읍 연평리</v>
      </c>
      <c r="C3071" s="66" t="str">
        <v>다가구 전월세</v>
      </c>
      <c r="D3071" s="66" t="str">
        <v>2025-10</v>
      </c>
      <c r="E3071" s="66" t="str">
        <v>비교 반영</v>
      </c>
      <c r="F3071" s="66" t="str">
        <v>그 외 비교 반영월</v>
      </c>
      <c r="G3071" s="68">
        <v>1</v>
      </c>
      <c r="H3071" s="79">
        <v>0.14285714285714285</v>
      </c>
    </row>
    <row r="3072">
      <c r="A3072" s="68">
        <v>23</v>
      </c>
      <c r="B3072" s="66" t="str">
        <v>진접읍 연평리</v>
      </c>
      <c r="C3072" s="66" t="str">
        <v>다가구 전월세</v>
      </c>
      <c r="D3072" s="66" t="str">
        <v>2025-11</v>
      </c>
      <c r="E3072" s="66" t="str">
        <v>비교 반영</v>
      </c>
      <c r="F3072" s="66" t="str">
        <v>그 외 비교 반영월</v>
      </c>
      <c r="G3072" s="68">
        <v>1</v>
      </c>
      <c r="H3072" s="79">
        <v>0.14285714285714285</v>
      </c>
    </row>
    <row r="3073">
      <c r="A3073" s="68">
        <v>23</v>
      </c>
      <c r="B3073" s="66" t="str">
        <v>진접읍 연평리</v>
      </c>
      <c r="C3073" s="66" t="str">
        <v>다가구 전월세</v>
      </c>
      <c r="D3073" s="66" t="str">
        <v>2025-12</v>
      </c>
      <c r="E3073" s="66" t="str">
        <v>비교 반영</v>
      </c>
      <c r="F3073" s="66" t="str">
        <v>그 외 비교 반영월</v>
      </c>
      <c r="G3073" s="68">
        <v>2</v>
      </c>
      <c r="H3073" s="79">
        <v>0.125</v>
      </c>
    </row>
    <row r="3074">
      <c r="A3074" s="68">
        <v>23</v>
      </c>
      <c r="B3074" s="66" t="str">
        <v>진접읍 연평리</v>
      </c>
      <c r="C3074" s="66" t="str">
        <v>다가구 전월세</v>
      </c>
      <c r="D3074" s="66" t="str">
        <v>2026-01</v>
      </c>
      <c r="E3074" s="66" t="str">
        <v>비교 반영</v>
      </c>
      <c r="F3074" s="66" t="str">
        <v>직전 비교기간</v>
      </c>
      <c r="G3074" s="68">
        <v>1</v>
      </c>
      <c r="H3074" s="79">
        <v>0.07692307692307693</v>
      </c>
    </row>
    <row r="3075">
      <c r="A3075" s="68">
        <v>23</v>
      </c>
      <c r="B3075" s="66" t="str">
        <v>진접읍 연평리</v>
      </c>
      <c r="C3075" s="66" t="str">
        <v>다가구 전월세</v>
      </c>
      <c r="D3075" s="66" t="str">
        <v>2026-02</v>
      </c>
      <c r="E3075" s="66" t="str">
        <v>비교 반영</v>
      </c>
      <c r="F3075" s="66" t="str">
        <v>직전 비교기간</v>
      </c>
      <c r="G3075" s="68">
        <v>0</v>
      </c>
      <c r="H3075" s="79">
        <v>0</v>
      </c>
    </row>
    <row r="3076">
      <c r="A3076" s="68">
        <v>23</v>
      </c>
      <c r="B3076" s="66" t="str">
        <v>진접읍 연평리</v>
      </c>
      <c r="C3076" s="66" t="str">
        <v>다가구 전월세</v>
      </c>
      <c r="D3076" s="66" t="str">
        <v>2026-03</v>
      </c>
      <c r="E3076" s="66" t="str">
        <v>비교 반영</v>
      </c>
      <c r="F3076" s="66" t="str">
        <v>직전 비교기간</v>
      </c>
      <c r="G3076" s="68">
        <v>1</v>
      </c>
      <c r="H3076" s="79">
        <v>0.1111111111111111</v>
      </c>
    </row>
    <row r="3077">
      <c r="A3077" s="68">
        <v>23</v>
      </c>
      <c r="B3077" s="66" t="str">
        <v>진접읍 연평리</v>
      </c>
      <c r="C3077" s="66" t="str">
        <v>다가구 전월세</v>
      </c>
      <c r="D3077" s="66" t="str">
        <v>2026-04</v>
      </c>
      <c r="E3077" s="66" t="str">
        <v>비교 반영</v>
      </c>
      <c r="F3077" s="66" t="str">
        <v>최근 비교기간</v>
      </c>
      <c r="G3077" s="68">
        <v>2</v>
      </c>
      <c r="H3077" s="79">
        <v>0.25</v>
      </c>
    </row>
    <row r="3078">
      <c r="A3078" s="68">
        <v>23</v>
      </c>
      <c r="B3078" s="66" t="str">
        <v>진접읍 연평리</v>
      </c>
      <c r="C3078" s="66" t="str">
        <v>다가구 전월세</v>
      </c>
      <c r="D3078" s="66" t="str">
        <v>2026-05</v>
      </c>
      <c r="E3078" s="66" t="str">
        <v>비교 반영</v>
      </c>
      <c r="F3078" s="66" t="str">
        <v>최근 비교기간</v>
      </c>
      <c r="G3078" s="68">
        <v>1</v>
      </c>
      <c r="H3078" s="79">
        <v>0.125</v>
      </c>
    </row>
    <row r="3079">
      <c r="A3079" s="68">
        <v>23</v>
      </c>
      <c r="B3079" s="66" t="str">
        <v>진접읍 연평리</v>
      </c>
      <c r="C3079" s="66" t="str">
        <v>다가구 전월세</v>
      </c>
      <c r="D3079" s="66" t="str">
        <v>2026-06</v>
      </c>
      <c r="E3079" s="66" t="str">
        <v>비교 반영</v>
      </c>
      <c r="F3079" s="66" t="str">
        <v>최근 비교기간</v>
      </c>
      <c r="G3079" s="68">
        <v>4</v>
      </c>
      <c r="H3079" s="79">
        <v>0.06349206349206349</v>
      </c>
    </row>
    <row r="3080">
      <c r="A3080" s="72">
        <v>23</v>
      </c>
      <c r="B3080" s="72" t="str">
        <v>진접읍 연평리</v>
      </c>
      <c r="C3080" s="72" t="str">
        <v>다가구 전월세</v>
      </c>
      <c r="D3080" s="72" t="str">
        <v>2026-07</v>
      </c>
      <c r="E3080" s="72" t="str">
        <v>집계 중</v>
      </c>
      <c r="F3080" s="72" t="str">
        <v>집계 중 월</v>
      </c>
      <c r="G3080" s="74">
        <v>3</v>
      </c>
      <c r="H3080" s="85">
        <v>0.375</v>
      </c>
    </row>
    <row r="3081">
      <c r="A3081" s="68">
        <v>23</v>
      </c>
      <c r="B3081" s="66" t="str">
        <v>진접읍 연평리</v>
      </c>
      <c r="C3081" s="66" t="str">
        <v>아파트 매매</v>
      </c>
      <c r="D3081" s="66" t="str">
        <v>2025-08</v>
      </c>
      <c r="E3081" s="66" t="str">
        <v>비교 반영</v>
      </c>
      <c r="F3081" s="66" t="str">
        <v>그 외 비교 반영월</v>
      </c>
      <c r="G3081" s="68">
        <v>3</v>
      </c>
      <c r="H3081" s="79">
        <v>0.23076923076923078</v>
      </c>
    </row>
    <row r="3082">
      <c r="A3082" s="68">
        <v>23</v>
      </c>
      <c r="B3082" s="66" t="str">
        <v>진접읍 연평리</v>
      </c>
      <c r="C3082" s="66" t="str">
        <v>아파트 매매</v>
      </c>
      <c r="D3082" s="66" t="str">
        <v>2025-09</v>
      </c>
      <c r="E3082" s="66" t="str">
        <v>비교 반영</v>
      </c>
      <c r="F3082" s="66" t="str">
        <v>그 외 비교 반영월</v>
      </c>
      <c r="G3082" s="68">
        <v>4</v>
      </c>
      <c r="H3082" s="79">
        <v>0.4</v>
      </c>
    </row>
    <row r="3083">
      <c r="A3083" s="68">
        <v>23</v>
      </c>
      <c r="B3083" s="66" t="str">
        <v>진접읍 연평리</v>
      </c>
      <c r="C3083" s="66" t="str">
        <v>아파트 매매</v>
      </c>
      <c r="D3083" s="66" t="str">
        <v>2025-10</v>
      </c>
      <c r="E3083" s="66" t="str">
        <v>비교 반영</v>
      </c>
      <c r="F3083" s="66" t="str">
        <v>그 외 비교 반영월</v>
      </c>
      <c r="G3083" s="68">
        <v>1</v>
      </c>
      <c r="H3083" s="79">
        <v>0.14285714285714285</v>
      </c>
    </row>
    <row r="3084">
      <c r="A3084" s="68">
        <v>23</v>
      </c>
      <c r="B3084" s="66" t="str">
        <v>진접읍 연평리</v>
      </c>
      <c r="C3084" s="66" t="str">
        <v>아파트 매매</v>
      </c>
      <c r="D3084" s="66" t="str">
        <v>2025-11</v>
      </c>
      <c r="E3084" s="66" t="str">
        <v>비교 반영</v>
      </c>
      <c r="F3084" s="66" t="str">
        <v>그 외 비교 반영월</v>
      </c>
      <c r="G3084" s="68">
        <v>0</v>
      </c>
      <c r="H3084" s="79">
        <v>0</v>
      </c>
    </row>
    <row r="3085">
      <c r="A3085" s="68">
        <v>23</v>
      </c>
      <c r="B3085" s="66" t="str">
        <v>진접읍 연평리</v>
      </c>
      <c r="C3085" s="66" t="str">
        <v>아파트 매매</v>
      </c>
      <c r="D3085" s="66" t="str">
        <v>2025-12</v>
      </c>
      <c r="E3085" s="66" t="str">
        <v>비교 반영</v>
      </c>
      <c r="F3085" s="66" t="str">
        <v>그 외 비교 반영월</v>
      </c>
      <c r="G3085" s="68">
        <v>1</v>
      </c>
      <c r="H3085" s="79">
        <v>0.0625</v>
      </c>
    </row>
    <row r="3086">
      <c r="A3086" s="68">
        <v>23</v>
      </c>
      <c r="B3086" s="66" t="str">
        <v>진접읍 연평리</v>
      </c>
      <c r="C3086" s="66" t="str">
        <v>아파트 매매</v>
      </c>
      <c r="D3086" s="66" t="str">
        <v>2026-01</v>
      </c>
      <c r="E3086" s="66" t="str">
        <v>비교 반영</v>
      </c>
      <c r="F3086" s="66" t="str">
        <v>직전 비교기간</v>
      </c>
      <c r="G3086" s="68">
        <v>1</v>
      </c>
      <c r="H3086" s="79">
        <v>0.07692307692307693</v>
      </c>
    </row>
    <row r="3087">
      <c r="A3087" s="68">
        <v>23</v>
      </c>
      <c r="B3087" s="66" t="str">
        <v>진접읍 연평리</v>
      </c>
      <c r="C3087" s="66" t="str">
        <v>아파트 매매</v>
      </c>
      <c r="D3087" s="66" t="str">
        <v>2026-02</v>
      </c>
      <c r="E3087" s="66" t="str">
        <v>비교 반영</v>
      </c>
      <c r="F3087" s="66" t="str">
        <v>직전 비교기간</v>
      </c>
      <c r="G3087" s="68">
        <v>1</v>
      </c>
      <c r="H3087" s="79">
        <v>0.08333333333333333</v>
      </c>
    </row>
    <row r="3088">
      <c r="A3088" s="68">
        <v>23</v>
      </c>
      <c r="B3088" s="66" t="str">
        <v>진접읍 연평리</v>
      </c>
      <c r="C3088" s="66" t="str">
        <v>아파트 매매</v>
      </c>
      <c r="D3088" s="66" t="str">
        <v>2026-03</v>
      </c>
      <c r="E3088" s="66" t="str">
        <v>비교 반영</v>
      </c>
      <c r="F3088" s="66" t="str">
        <v>직전 비교기간</v>
      </c>
      <c r="G3088" s="68">
        <v>2</v>
      </c>
      <c r="H3088" s="79">
        <v>0.2222222222222222</v>
      </c>
    </row>
    <row r="3089">
      <c r="A3089" s="68">
        <v>23</v>
      </c>
      <c r="B3089" s="66" t="str">
        <v>진접읍 연평리</v>
      </c>
      <c r="C3089" s="66" t="str">
        <v>아파트 매매</v>
      </c>
      <c r="D3089" s="66" t="str">
        <v>2026-04</v>
      </c>
      <c r="E3089" s="66" t="str">
        <v>비교 반영</v>
      </c>
      <c r="F3089" s="66" t="str">
        <v>최근 비교기간</v>
      </c>
      <c r="G3089" s="68">
        <v>1</v>
      </c>
      <c r="H3089" s="79">
        <v>0.125</v>
      </c>
    </row>
    <row r="3090">
      <c r="A3090" s="68">
        <v>23</v>
      </c>
      <c r="B3090" s="66" t="str">
        <v>진접읍 연평리</v>
      </c>
      <c r="C3090" s="66" t="str">
        <v>아파트 매매</v>
      </c>
      <c r="D3090" s="66" t="str">
        <v>2026-05</v>
      </c>
      <c r="E3090" s="66" t="str">
        <v>비교 반영</v>
      </c>
      <c r="F3090" s="66" t="str">
        <v>최근 비교기간</v>
      </c>
      <c r="G3090" s="68">
        <v>4</v>
      </c>
      <c r="H3090" s="79">
        <v>0.5</v>
      </c>
    </row>
    <row r="3091">
      <c r="A3091" s="68">
        <v>23</v>
      </c>
      <c r="B3091" s="66" t="str">
        <v>진접읍 연평리</v>
      </c>
      <c r="C3091" s="66" t="str">
        <v>아파트 매매</v>
      </c>
      <c r="D3091" s="66" t="str">
        <v>2026-06</v>
      </c>
      <c r="E3091" s="66" t="str">
        <v>비교 반영</v>
      </c>
      <c r="F3091" s="66" t="str">
        <v>최근 비교기간</v>
      </c>
      <c r="G3091" s="68">
        <v>1</v>
      </c>
      <c r="H3091" s="79">
        <v>0.015873015873015872</v>
      </c>
    </row>
    <row r="3092">
      <c r="A3092" s="72">
        <v>23</v>
      </c>
      <c r="B3092" s="72" t="str">
        <v>진접읍 연평리</v>
      </c>
      <c r="C3092" s="72" t="str">
        <v>아파트 매매</v>
      </c>
      <c r="D3092" s="72" t="str">
        <v>2026-07</v>
      </c>
      <c r="E3092" s="72" t="str">
        <v>집계 중</v>
      </c>
      <c r="F3092" s="72" t="str">
        <v>집계 중 월</v>
      </c>
      <c r="G3092" s="74">
        <v>1</v>
      </c>
      <c r="H3092" s="85">
        <v>0.125</v>
      </c>
    </row>
    <row r="3093">
      <c r="A3093" s="68">
        <v>23</v>
      </c>
      <c r="B3093" s="66" t="str">
        <v>진접읍 연평리</v>
      </c>
      <c r="C3093" s="66" t="str">
        <v>다세대 매매</v>
      </c>
      <c r="D3093" s="66" t="str">
        <v>2025-08</v>
      </c>
      <c r="E3093" s="66" t="str">
        <v>비교 반영</v>
      </c>
      <c r="F3093" s="66" t="str">
        <v>그 외 비교 반영월</v>
      </c>
      <c r="G3093" s="68">
        <v>0</v>
      </c>
      <c r="H3093" s="79">
        <v>0</v>
      </c>
    </row>
    <row r="3094">
      <c r="A3094" s="68">
        <v>23</v>
      </c>
      <c r="B3094" s="66" t="str">
        <v>진접읍 연평리</v>
      </c>
      <c r="C3094" s="66" t="str">
        <v>다세대 매매</v>
      </c>
      <c r="D3094" s="66" t="str">
        <v>2025-09</v>
      </c>
      <c r="E3094" s="66" t="str">
        <v>비교 반영</v>
      </c>
      <c r="F3094" s="66" t="str">
        <v>그 외 비교 반영월</v>
      </c>
      <c r="G3094" s="68">
        <v>0</v>
      </c>
      <c r="H3094" s="79">
        <v>0</v>
      </c>
    </row>
    <row r="3095">
      <c r="A3095" s="68">
        <v>23</v>
      </c>
      <c r="B3095" s="66" t="str">
        <v>진접읍 연평리</v>
      </c>
      <c r="C3095" s="66" t="str">
        <v>다세대 매매</v>
      </c>
      <c r="D3095" s="66" t="str">
        <v>2025-10</v>
      </c>
      <c r="E3095" s="66" t="str">
        <v>비교 반영</v>
      </c>
      <c r="F3095" s="66" t="str">
        <v>그 외 비교 반영월</v>
      </c>
      <c r="G3095" s="68">
        <v>1</v>
      </c>
      <c r="H3095" s="79">
        <v>0.14285714285714285</v>
      </c>
    </row>
    <row r="3096">
      <c r="A3096" s="68">
        <v>23</v>
      </c>
      <c r="B3096" s="66" t="str">
        <v>진접읍 연평리</v>
      </c>
      <c r="C3096" s="66" t="str">
        <v>다세대 매매</v>
      </c>
      <c r="D3096" s="66" t="str">
        <v>2025-11</v>
      </c>
      <c r="E3096" s="66" t="str">
        <v>비교 반영</v>
      </c>
      <c r="F3096" s="66" t="str">
        <v>그 외 비교 반영월</v>
      </c>
      <c r="G3096" s="68">
        <v>2</v>
      </c>
      <c r="H3096" s="79">
        <v>0.2857142857142857</v>
      </c>
    </row>
    <row r="3097">
      <c r="A3097" s="68">
        <v>23</v>
      </c>
      <c r="B3097" s="66" t="str">
        <v>진접읍 연평리</v>
      </c>
      <c r="C3097" s="66" t="str">
        <v>다세대 매매</v>
      </c>
      <c r="D3097" s="66" t="str">
        <v>2025-12</v>
      </c>
      <c r="E3097" s="66" t="str">
        <v>비교 반영</v>
      </c>
      <c r="F3097" s="66" t="str">
        <v>그 외 비교 반영월</v>
      </c>
      <c r="G3097" s="68">
        <v>1</v>
      </c>
      <c r="H3097" s="79">
        <v>0.0625</v>
      </c>
    </row>
    <row r="3098">
      <c r="A3098" s="68">
        <v>23</v>
      </c>
      <c r="B3098" s="66" t="str">
        <v>진접읍 연평리</v>
      </c>
      <c r="C3098" s="66" t="str">
        <v>다세대 매매</v>
      </c>
      <c r="D3098" s="66" t="str">
        <v>2026-01</v>
      </c>
      <c r="E3098" s="66" t="str">
        <v>비교 반영</v>
      </c>
      <c r="F3098" s="66" t="str">
        <v>직전 비교기간</v>
      </c>
      <c r="G3098" s="68">
        <v>0</v>
      </c>
      <c r="H3098" s="79">
        <v>0</v>
      </c>
    </row>
    <row r="3099">
      <c r="A3099" s="68">
        <v>23</v>
      </c>
      <c r="B3099" s="66" t="str">
        <v>진접읍 연평리</v>
      </c>
      <c r="C3099" s="66" t="str">
        <v>다세대 매매</v>
      </c>
      <c r="D3099" s="66" t="str">
        <v>2026-02</v>
      </c>
      <c r="E3099" s="66" t="str">
        <v>비교 반영</v>
      </c>
      <c r="F3099" s="66" t="str">
        <v>직전 비교기간</v>
      </c>
      <c r="G3099" s="68">
        <v>0</v>
      </c>
      <c r="H3099" s="79">
        <v>0</v>
      </c>
    </row>
    <row r="3100">
      <c r="A3100" s="68">
        <v>23</v>
      </c>
      <c r="B3100" s="66" t="str">
        <v>진접읍 연평리</v>
      </c>
      <c r="C3100" s="66" t="str">
        <v>다세대 매매</v>
      </c>
      <c r="D3100" s="66" t="str">
        <v>2026-03</v>
      </c>
      <c r="E3100" s="66" t="str">
        <v>비교 반영</v>
      </c>
      <c r="F3100" s="66" t="str">
        <v>직전 비교기간</v>
      </c>
      <c r="G3100" s="68">
        <v>1</v>
      </c>
      <c r="H3100" s="79">
        <v>0.1111111111111111</v>
      </c>
    </row>
    <row r="3101">
      <c r="A3101" s="68">
        <v>23</v>
      </c>
      <c r="B3101" s="66" t="str">
        <v>진접읍 연평리</v>
      </c>
      <c r="C3101" s="66" t="str">
        <v>다세대 매매</v>
      </c>
      <c r="D3101" s="66" t="str">
        <v>2026-04</v>
      </c>
      <c r="E3101" s="66" t="str">
        <v>비교 반영</v>
      </c>
      <c r="F3101" s="66" t="str">
        <v>최근 비교기간</v>
      </c>
      <c r="G3101" s="68">
        <v>1</v>
      </c>
      <c r="H3101" s="79">
        <v>0.125</v>
      </c>
    </row>
    <row r="3102">
      <c r="A3102" s="68">
        <v>23</v>
      </c>
      <c r="B3102" s="66" t="str">
        <v>진접읍 연평리</v>
      </c>
      <c r="C3102" s="66" t="str">
        <v>다세대 매매</v>
      </c>
      <c r="D3102" s="66" t="str">
        <v>2026-05</v>
      </c>
      <c r="E3102" s="66" t="str">
        <v>비교 반영</v>
      </c>
      <c r="F3102" s="66" t="str">
        <v>최근 비교기간</v>
      </c>
      <c r="G3102" s="68">
        <v>1</v>
      </c>
      <c r="H3102" s="79">
        <v>0.125</v>
      </c>
    </row>
    <row r="3103">
      <c r="A3103" s="68">
        <v>23</v>
      </c>
      <c r="B3103" s="66" t="str">
        <v>진접읍 연평리</v>
      </c>
      <c r="C3103" s="66" t="str">
        <v>다세대 매매</v>
      </c>
      <c r="D3103" s="66" t="str">
        <v>2026-06</v>
      </c>
      <c r="E3103" s="66" t="str">
        <v>비교 반영</v>
      </c>
      <c r="F3103" s="66" t="str">
        <v>최근 비교기간</v>
      </c>
      <c r="G3103" s="68">
        <v>2</v>
      </c>
      <c r="H3103" s="79">
        <v>0.031746031746031744</v>
      </c>
    </row>
    <row r="3104">
      <c r="A3104" s="72">
        <v>23</v>
      </c>
      <c r="B3104" s="72" t="str">
        <v>진접읍 연평리</v>
      </c>
      <c r="C3104" s="72" t="str">
        <v>다세대 매매</v>
      </c>
      <c r="D3104" s="72" t="str">
        <v>2026-07</v>
      </c>
      <c r="E3104" s="72" t="str">
        <v>집계 중</v>
      </c>
      <c r="F3104" s="72" t="str">
        <v>집계 중 월</v>
      </c>
      <c r="G3104" s="74">
        <v>0</v>
      </c>
      <c r="H3104" s="85">
        <v>0</v>
      </c>
    </row>
    <row r="3105">
      <c r="A3105" s="68">
        <v>23</v>
      </c>
      <c r="B3105" s="66" t="str">
        <v>진접읍 연평리</v>
      </c>
      <c r="C3105" s="66" t="str">
        <v>아파트 전월세</v>
      </c>
      <c r="D3105" s="66" t="str">
        <v>2025-08</v>
      </c>
      <c r="E3105" s="66" t="str">
        <v>비교 반영</v>
      </c>
      <c r="F3105" s="66" t="str">
        <v>그 외 비교 반영월</v>
      </c>
      <c r="G3105" s="68">
        <v>5</v>
      </c>
      <c r="H3105" s="79">
        <v>0.38461538461538464</v>
      </c>
    </row>
    <row r="3106">
      <c r="A3106" s="68">
        <v>23</v>
      </c>
      <c r="B3106" s="66" t="str">
        <v>진접읍 연평리</v>
      </c>
      <c r="C3106" s="66" t="str">
        <v>아파트 전월세</v>
      </c>
      <c r="D3106" s="66" t="str">
        <v>2025-09</v>
      </c>
      <c r="E3106" s="66" t="str">
        <v>비교 반영</v>
      </c>
      <c r="F3106" s="66" t="str">
        <v>그 외 비교 반영월</v>
      </c>
      <c r="G3106" s="68">
        <v>0</v>
      </c>
      <c r="H3106" s="79">
        <v>0</v>
      </c>
    </row>
    <row r="3107">
      <c r="A3107" s="68">
        <v>23</v>
      </c>
      <c r="B3107" s="66" t="str">
        <v>진접읍 연평리</v>
      </c>
      <c r="C3107" s="66" t="str">
        <v>아파트 전월세</v>
      </c>
      <c r="D3107" s="66" t="str">
        <v>2025-10</v>
      </c>
      <c r="E3107" s="66" t="str">
        <v>비교 반영</v>
      </c>
      <c r="F3107" s="66" t="str">
        <v>그 외 비교 반영월</v>
      </c>
      <c r="G3107" s="68">
        <v>0</v>
      </c>
      <c r="H3107" s="79">
        <v>0</v>
      </c>
    </row>
    <row r="3108">
      <c r="A3108" s="68">
        <v>23</v>
      </c>
      <c r="B3108" s="66" t="str">
        <v>진접읍 연평리</v>
      </c>
      <c r="C3108" s="66" t="str">
        <v>아파트 전월세</v>
      </c>
      <c r="D3108" s="66" t="str">
        <v>2025-11</v>
      </c>
      <c r="E3108" s="66" t="str">
        <v>비교 반영</v>
      </c>
      <c r="F3108" s="66" t="str">
        <v>그 외 비교 반영월</v>
      </c>
      <c r="G3108" s="68">
        <v>2</v>
      </c>
      <c r="H3108" s="79">
        <v>0.2857142857142857</v>
      </c>
    </row>
    <row r="3109">
      <c r="A3109" s="68">
        <v>23</v>
      </c>
      <c r="B3109" s="66" t="str">
        <v>진접읍 연평리</v>
      </c>
      <c r="C3109" s="66" t="str">
        <v>아파트 전월세</v>
      </c>
      <c r="D3109" s="66" t="str">
        <v>2025-12</v>
      </c>
      <c r="E3109" s="66" t="str">
        <v>비교 반영</v>
      </c>
      <c r="F3109" s="66" t="str">
        <v>그 외 비교 반영월</v>
      </c>
      <c r="G3109" s="68">
        <v>4</v>
      </c>
      <c r="H3109" s="79">
        <v>0.25</v>
      </c>
    </row>
    <row r="3110">
      <c r="A3110" s="68">
        <v>23</v>
      </c>
      <c r="B3110" s="66" t="str">
        <v>진접읍 연평리</v>
      </c>
      <c r="C3110" s="66" t="str">
        <v>아파트 전월세</v>
      </c>
      <c r="D3110" s="66" t="str">
        <v>2026-01</v>
      </c>
      <c r="E3110" s="66" t="str">
        <v>비교 반영</v>
      </c>
      <c r="F3110" s="66" t="str">
        <v>직전 비교기간</v>
      </c>
      <c r="G3110" s="68">
        <v>0</v>
      </c>
      <c r="H3110" s="79">
        <v>0</v>
      </c>
    </row>
    <row r="3111">
      <c r="A3111" s="68">
        <v>23</v>
      </c>
      <c r="B3111" s="66" t="str">
        <v>진접읍 연평리</v>
      </c>
      <c r="C3111" s="66" t="str">
        <v>아파트 전월세</v>
      </c>
      <c r="D3111" s="66" t="str">
        <v>2026-02</v>
      </c>
      <c r="E3111" s="66" t="str">
        <v>비교 반영</v>
      </c>
      <c r="F3111" s="66" t="str">
        <v>직전 비교기간</v>
      </c>
      <c r="G3111" s="68">
        <v>3</v>
      </c>
      <c r="H3111" s="79">
        <v>0.25</v>
      </c>
    </row>
    <row r="3112">
      <c r="A3112" s="68">
        <v>23</v>
      </c>
      <c r="B3112" s="66" t="str">
        <v>진접읍 연평리</v>
      </c>
      <c r="C3112" s="66" t="str">
        <v>아파트 전월세</v>
      </c>
      <c r="D3112" s="66" t="str">
        <v>2026-03</v>
      </c>
      <c r="E3112" s="66" t="str">
        <v>비교 반영</v>
      </c>
      <c r="F3112" s="66" t="str">
        <v>직전 비교기간</v>
      </c>
      <c r="G3112" s="68">
        <v>2</v>
      </c>
      <c r="H3112" s="79">
        <v>0.2222222222222222</v>
      </c>
    </row>
    <row r="3113">
      <c r="A3113" s="68">
        <v>23</v>
      </c>
      <c r="B3113" s="66" t="str">
        <v>진접읍 연평리</v>
      </c>
      <c r="C3113" s="66" t="str">
        <v>아파트 전월세</v>
      </c>
      <c r="D3113" s="66" t="str">
        <v>2026-04</v>
      </c>
      <c r="E3113" s="66" t="str">
        <v>비교 반영</v>
      </c>
      <c r="F3113" s="66" t="str">
        <v>최근 비교기간</v>
      </c>
      <c r="G3113" s="68">
        <v>2</v>
      </c>
      <c r="H3113" s="79">
        <v>0.25</v>
      </c>
    </row>
    <row r="3114">
      <c r="A3114" s="68">
        <v>23</v>
      </c>
      <c r="B3114" s="66" t="str">
        <v>진접읍 연평리</v>
      </c>
      <c r="C3114" s="66" t="str">
        <v>아파트 전월세</v>
      </c>
      <c r="D3114" s="66" t="str">
        <v>2026-05</v>
      </c>
      <c r="E3114" s="66" t="str">
        <v>비교 반영</v>
      </c>
      <c r="F3114" s="66" t="str">
        <v>최근 비교기간</v>
      </c>
      <c r="G3114" s="68">
        <v>0</v>
      </c>
      <c r="H3114" s="79">
        <v>0</v>
      </c>
    </row>
    <row r="3115">
      <c r="A3115" s="68">
        <v>23</v>
      </c>
      <c r="B3115" s="66" t="str">
        <v>진접읍 연평리</v>
      </c>
      <c r="C3115" s="66" t="str">
        <v>아파트 전월세</v>
      </c>
      <c r="D3115" s="66" t="str">
        <v>2026-06</v>
      </c>
      <c r="E3115" s="66" t="str">
        <v>비교 반영</v>
      </c>
      <c r="F3115" s="66" t="str">
        <v>최근 비교기간</v>
      </c>
      <c r="G3115" s="68">
        <v>1</v>
      </c>
      <c r="H3115" s="79">
        <v>0.015873015873015872</v>
      </c>
    </row>
    <row r="3116">
      <c r="A3116" s="72">
        <v>23</v>
      </c>
      <c r="B3116" s="72" t="str">
        <v>진접읍 연평리</v>
      </c>
      <c r="C3116" s="72" t="str">
        <v>아파트 전월세</v>
      </c>
      <c r="D3116" s="72" t="str">
        <v>2026-07</v>
      </c>
      <c r="E3116" s="72" t="str">
        <v>집계 중</v>
      </c>
      <c r="F3116" s="72" t="str">
        <v>집계 중 월</v>
      </c>
      <c r="G3116" s="74">
        <v>2</v>
      </c>
      <c r="H3116" s="85">
        <v>0.25</v>
      </c>
    </row>
    <row r="3117">
      <c r="A3117" s="68">
        <v>23</v>
      </c>
      <c r="B3117" s="66" t="str">
        <v>진접읍 연평리</v>
      </c>
      <c r="C3117" s="66" t="str">
        <v>상가</v>
      </c>
      <c r="D3117" s="66" t="str">
        <v>2025-08</v>
      </c>
      <c r="E3117" s="66" t="str">
        <v>비교 반영</v>
      </c>
      <c r="F3117" s="66" t="str">
        <v>그 외 비교 반영월</v>
      </c>
      <c r="G3117" s="68">
        <v>1</v>
      </c>
      <c r="H3117" s="79">
        <v>0.07692307692307693</v>
      </c>
    </row>
    <row r="3118">
      <c r="A3118" s="68">
        <v>23</v>
      </c>
      <c r="B3118" s="66" t="str">
        <v>진접읍 연평리</v>
      </c>
      <c r="C3118" s="66" t="str">
        <v>상가</v>
      </c>
      <c r="D3118" s="66" t="str">
        <v>2025-09</v>
      </c>
      <c r="E3118" s="66" t="str">
        <v>비교 반영</v>
      </c>
      <c r="F3118" s="66" t="str">
        <v>그 외 비교 반영월</v>
      </c>
      <c r="G3118" s="68">
        <v>0</v>
      </c>
      <c r="H3118" s="79">
        <v>0</v>
      </c>
    </row>
    <row r="3119">
      <c r="A3119" s="68">
        <v>23</v>
      </c>
      <c r="B3119" s="66" t="str">
        <v>진접읍 연평리</v>
      </c>
      <c r="C3119" s="66" t="str">
        <v>상가</v>
      </c>
      <c r="D3119" s="66" t="str">
        <v>2025-10</v>
      </c>
      <c r="E3119" s="66" t="str">
        <v>비교 반영</v>
      </c>
      <c r="F3119" s="66" t="str">
        <v>그 외 비교 반영월</v>
      </c>
      <c r="G3119" s="68">
        <v>0</v>
      </c>
      <c r="H3119" s="79">
        <v>0</v>
      </c>
    </row>
    <row r="3120">
      <c r="A3120" s="68">
        <v>23</v>
      </c>
      <c r="B3120" s="66" t="str">
        <v>진접읍 연평리</v>
      </c>
      <c r="C3120" s="66" t="str">
        <v>상가</v>
      </c>
      <c r="D3120" s="66" t="str">
        <v>2025-11</v>
      </c>
      <c r="E3120" s="66" t="str">
        <v>비교 반영</v>
      </c>
      <c r="F3120" s="66" t="str">
        <v>그 외 비교 반영월</v>
      </c>
      <c r="G3120" s="68">
        <v>0</v>
      </c>
      <c r="H3120" s="79">
        <v>0</v>
      </c>
    </row>
    <row r="3121">
      <c r="A3121" s="68">
        <v>23</v>
      </c>
      <c r="B3121" s="66" t="str">
        <v>진접읍 연평리</v>
      </c>
      <c r="C3121" s="66" t="str">
        <v>상가</v>
      </c>
      <c r="D3121" s="66" t="str">
        <v>2025-12</v>
      </c>
      <c r="E3121" s="66" t="str">
        <v>비교 반영</v>
      </c>
      <c r="F3121" s="66" t="str">
        <v>그 외 비교 반영월</v>
      </c>
      <c r="G3121" s="68">
        <v>0</v>
      </c>
      <c r="H3121" s="79">
        <v>0</v>
      </c>
    </row>
    <row r="3122">
      <c r="A3122" s="68">
        <v>23</v>
      </c>
      <c r="B3122" s="66" t="str">
        <v>진접읍 연평리</v>
      </c>
      <c r="C3122" s="66" t="str">
        <v>상가</v>
      </c>
      <c r="D3122" s="66" t="str">
        <v>2026-01</v>
      </c>
      <c r="E3122" s="66" t="str">
        <v>비교 반영</v>
      </c>
      <c r="F3122" s="66" t="str">
        <v>직전 비교기간</v>
      </c>
      <c r="G3122" s="68">
        <v>0</v>
      </c>
      <c r="H3122" s="79">
        <v>0</v>
      </c>
    </row>
    <row r="3123">
      <c r="A3123" s="68">
        <v>23</v>
      </c>
      <c r="B3123" s="66" t="str">
        <v>진접읍 연평리</v>
      </c>
      <c r="C3123" s="66" t="str">
        <v>상가</v>
      </c>
      <c r="D3123" s="66" t="str">
        <v>2026-02</v>
      </c>
      <c r="E3123" s="66" t="str">
        <v>비교 반영</v>
      </c>
      <c r="F3123" s="66" t="str">
        <v>직전 비교기간</v>
      </c>
      <c r="G3123" s="68">
        <v>1</v>
      </c>
      <c r="H3123" s="79">
        <v>0.08333333333333333</v>
      </c>
    </row>
    <row r="3124">
      <c r="A3124" s="68">
        <v>23</v>
      </c>
      <c r="B3124" s="66" t="str">
        <v>진접읍 연평리</v>
      </c>
      <c r="C3124" s="66" t="str">
        <v>상가</v>
      </c>
      <c r="D3124" s="66" t="str">
        <v>2026-03</v>
      </c>
      <c r="E3124" s="66" t="str">
        <v>비교 반영</v>
      </c>
      <c r="F3124" s="66" t="str">
        <v>직전 비교기간</v>
      </c>
      <c r="G3124" s="68">
        <v>0</v>
      </c>
      <c r="H3124" s="79">
        <v>0</v>
      </c>
    </row>
    <row r="3125">
      <c r="A3125" s="68">
        <v>23</v>
      </c>
      <c r="B3125" s="66" t="str">
        <v>진접읍 연평리</v>
      </c>
      <c r="C3125" s="66" t="str">
        <v>상가</v>
      </c>
      <c r="D3125" s="66" t="str">
        <v>2026-04</v>
      </c>
      <c r="E3125" s="66" t="str">
        <v>비교 반영</v>
      </c>
      <c r="F3125" s="66" t="str">
        <v>최근 비교기간</v>
      </c>
      <c r="G3125" s="68">
        <v>0</v>
      </c>
      <c r="H3125" s="79">
        <v>0</v>
      </c>
    </row>
    <row r="3126">
      <c r="A3126" s="68">
        <v>23</v>
      </c>
      <c r="B3126" s="66" t="str">
        <v>진접읍 연평리</v>
      </c>
      <c r="C3126" s="66" t="str">
        <v>상가</v>
      </c>
      <c r="D3126" s="66" t="str">
        <v>2026-05</v>
      </c>
      <c r="E3126" s="66" t="str">
        <v>비교 반영</v>
      </c>
      <c r="F3126" s="66" t="str">
        <v>최근 비교기간</v>
      </c>
      <c r="G3126" s="68">
        <v>0</v>
      </c>
      <c r="H3126" s="79">
        <v>0</v>
      </c>
    </row>
    <row r="3127">
      <c r="A3127" s="68">
        <v>23</v>
      </c>
      <c r="B3127" s="66" t="str">
        <v>진접읍 연평리</v>
      </c>
      <c r="C3127" s="66" t="str">
        <v>상가</v>
      </c>
      <c r="D3127" s="66" t="str">
        <v>2026-06</v>
      </c>
      <c r="E3127" s="66" t="str">
        <v>비교 반영</v>
      </c>
      <c r="F3127" s="66" t="str">
        <v>최근 비교기간</v>
      </c>
      <c r="G3127" s="68">
        <v>1</v>
      </c>
      <c r="H3127" s="79">
        <v>0.015873015873015872</v>
      </c>
    </row>
    <row r="3128">
      <c r="A3128" s="72">
        <v>23</v>
      </c>
      <c r="B3128" s="72" t="str">
        <v>진접읍 연평리</v>
      </c>
      <c r="C3128" s="72" t="str">
        <v>상가</v>
      </c>
      <c r="D3128" s="72" t="str">
        <v>2026-07</v>
      </c>
      <c r="E3128" s="72" t="str">
        <v>집계 중</v>
      </c>
      <c r="F3128" s="72" t="str">
        <v>집계 중 월</v>
      </c>
      <c r="G3128" s="74">
        <v>0</v>
      </c>
      <c r="H3128" s="85">
        <v>0</v>
      </c>
    </row>
    <row r="3129">
      <c r="A3129" s="68">
        <v>23</v>
      </c>
      <c r="B3129" s="66" t="str">
        <v>진접읍 연평리</v>
      </c>
      <c r="C3129" s="66" t="str">
        <v>오피스텔 전월세</v>
      </c>
      <c r="D3129" s="66" t="str">
        <v>2025-08</v>
      </c>
      <c r="E3129" s="66" t="str">
        <v>비교 반영</v>
      </c>
      <c r="F3129" s="66" t="str">
        <v>그 외 비교 반영월</v>
      </c>
      <c r="G3129" s="68">
        <v>0</v>
      </c>
      <c r="H3129" s="79">
        <v>0</v>
      </c>
    </row>
    <row r="3130">
      <c r="A3130" s="68">
        <v>23</v>
      </c>
      <c r="B3130" s="66" t="str">
        <v>진접읍 연평리</v>
      </c>
      <c r="C3130" s="66" t="str">
        <v>오피스텔 전월세</v>
      </c>
      <c r="D3130" s="66" t="str">
        <v>2025-09</v>
      </c>
      <c r="E3130" s="66" t="str">
        <v>비교 반영</v>
      </c>
      <c r="F3130" s="66" t="str">
        <v>그 외 비교 반영월</v>
      </c>
      <c r="G3130" s="68">
        <v>0</v>
      </c>
      <c r="H3130" s="79">
        <v>0</v>
      </c>
    </row>
    <row r="3131">
      <c r="A3131" s="68">
        <v>23</v>
      </c>
      <c r="B3131" s="66" t="str">
        <v>진접읍 연평리</v>
      </c>
      <c r="C3131" s="66" t="str">
        <v>오피스텔 전월세</v>
      </c>
      <c r="D3131" s="66" t="str">
        <v>2025-10</v>
      </c>
      <c r="E3131" s="66" t="str">
        <v>비교 반영</v>
      </c>
      <c r="F3131" s="66" t="str">
        <v>그 외 비교 반영월</v>
      </c>
      <c r="G3131" s="68">
        <v>0</v>
      </c>
      <c r="H3131" s="79">
        <v>0</v>
      </c>
    </row>
    <row r="3132">
      <c r="A3132" s="68">
        <v>23</v>
      </c>
      <c r="B3132" s="66" t="str">
        <v>진접읍 연평리</v>
      </c>
      <c r="C3132" s="66" t="str">
        <v>오피스텔 전월세</v>
      </c>
      <c r="D3132" s="66" t="str">
        <v>2025-11</v>
      </c>
      <c r="E3132" s="66" t="str">
        <v>비교 반영</v>
      </c>
      <c r="F3132" s="66" t="str">
        <v>그 외 비교 반영월</v>
      </c>
      <c r="G3132" s="68">
        <v>0</v>
      </c>
      <c r="H3132" s="79">
        <v>0</v>
      </c>
    </row>
    <row r="3133">
      <c r="A3133" s="68">
        <v>23</v>
      </c>
      <c r="B3133" s="66" t="str">
        <v>진접읍 연평리</v>
      </c>
      <c r="C3133" s="66" t="str">
        <v>오피스텔 전월세</v>
      </c>
      <c r="D3133" s="66" t="str">
        <v>2025-12</v>
      </c>
      <c r="E3133" s="66" t="str">
        <v>비교 반영</v>
      </c>
      <c r="F3133" s="66" t="str">
        <v>그 외 비교 반영월</v>
      </c>
      <c r="G3133" s="68">
        <v>2</v>
      </c>
      <c r="H3133" s="79">
        <v>0.125</v>
      </c>
    </row>
    <row r="3134">
      <c r="A3134" s="68">
        <v>23</v>
      </c>
      <c r="B3134" s="66" t="str">
        <v>진접읍 연평리</v>
      </c>
      <c r="C3134" s="66" t="str">
        <v>오피스텔 전월세</v>
      </c>
      <c r="D3134" s="66" t="str">
        <v>2026-01</v>
      </c>
      <c r="E3134" s="66" t="str">
        <v>비교 반영</v>
      </c>
      <c r="F3134" s="66" t="str">
        <v>직전 비교기간</v>
      </c>
      <c r="G3134" s="68">
        <v>1</v>
      </c>
      <c r="H3134" s="79">
        <v>0.07692307692307693</v>
      </c>
    </row>
    <row r="3135">
      <c r="A3135" s="68">
        <v>23</v>
      </c>
      <c r="B3135" s="66" t="str">
        <v>진접읍 연평리</v>
      </c>
      <c r="C3135" s="66" t="str">
        <v>오피스텔 전월세</v>
      </c>
      <c r="D3135" s="66" t="str">
        <v>2026-02</v>
      </c>
      <c r="E3135" s="66" t="str">
        <v>비교 반영</v>
      </c>
      <c r="F3135" s="66" t="str">
        <v>직전 비교기간</v>
      </c>
      <c r="G3135" s="68">
        <v>1</v>
      </c>
      <c r="H3135" s="79">
        <v>0.08333333333333333</v>
      </c>
    </row>
    <row r="3136">
      <c r="A3136" s="68">
        <v>23</v>
      </c>
      <c r="B3136" s="66" t="str">
        <v>진접읍 연평리</v>
      </c>
      <c r="C3136" s="66" t="str">
        <v>오피스텔 전월세</v>
      </c>
      <c r="D3136" s="66" t="str">
        <v>2026-03</v>
      </c>
      <c r="E3136" s="66" t="str">
        <v>비교 반영</v>
      </c>
      <c r="F3136" s="66" t="str">
        <v>직전 비교기간</v>
      </c>
      <c r="G3136" s="68">
        <v>0</v>
      </c>
      <c r="H3136" s="79">
        <v>0</v>
      </c>
    </row>
    <row r="3137">
      <c r="A3137" s="68">
        <v>23</v>
      </c>
      <c r="B3137" s="66" t="str">
        <v>진접읍 연평리</v>
      </c>
      <c r="C3137" s="66" t="str">
        <v>오피스텔 전월세</v>
      </c>
      <c r="D3137" s="66" t="str">
        <v>2026-04</v>
      </c>
      <c r="E3137" s="66" t="str">
        <v>비교 반영</v>
      </c>
      <c r="F3137" s="66" t="str">
        <v>최근 비교기간</v>
      </c>
      <c r="G3137" s="68">
        <v>0</v>
      </c>
      <c r="H3137" s="79">
        <v>0</v>
      </c>
    </row>
    <row r="3138">
      <c r="A3138" s="68">
        <v>23</v>
      </c>
      <c r="B3138" s="66" t="str">
        <v>진접읍 연평리</v>
      </c>
      <c r="C3138" s="66" t="str">
        <v>오피스텔 전월세</v>
      </c>
      <c r="D3138" s="66" t="str">
        <v>2026-05</v>
      </c>
      <c r="E3138" s="66" t="str">
        <v>비교 반영</v>
      </c>
      <c r="F3138" s="66" t="str">
        <v>최근 비교기간</v>
      </c>
      <c r="G3138" s="68">
        <v>0</v>
      </c>
      <c r="H3138" s="79">
        <v>0</v>
      </c>
    </row>
    <row r="3139">
      <c r="A3139" s="68">
        <v>23</v>
      </c>
      <c r="B3139" s="66" t="str">
        <v>진접읍 연평리</v>
      </c>
      <c r="C3139" s="66" t="str">
        <v>오피스텔 전월세</v>
      </c>
      <c r="D3139" s="66" t="str">
        <v>2026-06</v>
      </c>
      <c r="E3139" s="66" t="str">
        <v>비교 반영</v>
      </c>
      <c r="F3139" s="66" t="str">
        <v>최근 비교기간</v>
      </c>
      <c r="G3139" s="68">
        <v>0</v>
      </c>
      <c r="H3139" s="79">
        <v>0</v>
      </c>
    </row>
    <row r="3140">
      <c r="A3140" s="72">
        <v>23</v>
      </c>
      <c r="B3140" s="72" t="str">
        <v>진접읍 연평리</v>
      </c>
      <c r="C3140" s="72" t="str">
        <v>오피스텔 전월세</v>
      </c>
      <c r="D3140" s="72" t="str">
        <v>2026-07</v>
      </c>
      <c r="E3140" s="72" t="str">
        <v>집계 중</v>
      </c>
      <c r="F3140" s="72" t="str">
        <v>집계 중 월</v>
      </c>
      <c r="G3140" s="74">
        <v>0</v>
      </c>
      <c r="H3140" s="85">
        <v>0</v>
      </c>
    </row>
    <row r="3141">
      <c r="A3141" s="68">
        <v>24</v>
      </c>
      <c r="B3141" s="66" t="str">
        <v>화도읍 가곡리</v>
      </c>
      <c r="C3141" s="66" t="str">
        <v>토지</v>
      </c>
      <c r="D3141" s="66" t="str">
        <v>2025-08</v>
      </c>
      <c r="E3141" s="66" t="str">
        <v>비교 반영</v>
      </c>
      <c r="F3141" s="66" t="str">
        <v>그 외 비교 반영월</v>
      </c>
      <c r="G3141" s="68">
        <v>4</v>
      </c>
      <c r="H3141" s="79">
        <v>0.16</v>
      </c>
    </row>
    <row r="3142">
      <c r="A3142" s="68">
        <v>24</v>
      </c>
      <c r="B3142" s="66" t="str">
        <v>화도읍 가곡리</v>
      </c>
      <c r="C3142" s="66" t="str">
        <v>토지</v>
      </c>
      <c r="D3142" s="66" t="str">
        <v>2025-09</v>
      </c>
      <c r="E3142" s="66" t="str">
        <v>비교 반영</v>
      </c>
      <c r="F3142" s="66" t="str">
        <v>그 외 비교 반영월</v>
      </c>
      <c r="G3142" s="68">
        <v>11</v>
      </c>
      <c r="H3142" s="79">
        <v>0.22916666666666666</v>
      </c>
    </row>
    <row r="3143">
      <c r="A3143" s="68">
        <v>24</v>
      </c>
      <c r="B3143" s="66" t="str">
        <v>화도읍 가곡리</v>
      </c>
      <c r="C3143" s="66" t="str">
        <v>토지</v>
      </c>
      <c r="D3143" s="66" t="str">
        <v>2025-10</v>
      </c>
      <c r="E3143" s="66" t="str">
        <v>비교 반영</v>
      </c>
      <c r="F3143" s="66" t="str">
        <v>그 외 비교 반영월</v>
      </c>
      <c r="G3143" s="68">
        <v>16</v>
      </c>
      <c r="H3143" s="79">
        <v>0.42105263157894735</v>
      </c>
    </row>
    <row r="3144">
      <c r="A3144" s="68">
        <v>24</v>
      </c>
      <c r="B3144" s="66" t="str">
        <v>화도읍 가곡리</v>
      </c>
      <c r="C3144" s="66" t="str">
        <v>토지</v>
      </c>
      <c r="D3144" s="66" t="str">
        <v>2025-11</v>
      </c>
      <c r="E3144" s="66" t="str">
        <v>비교 반영</v>
      </c>
      <c r="F3144" s="66" t="str">
        <v>그 외 비교 반영월</v>
      </c>
      <c r="G3144" s="68">
        <v>1</v>
      </c>
      <c r="H3144" s="79">
        <v>0.047619047619047616</v>
      </c>
    </row>
    <row r="3145">
      <c r="A3145" s="68">
        <v>24</v>
      </c>
      <c r="B3145" s="66" t="str">
        <v>화도읍 가곡리</v>
      </c>
      <c r="C3145" s="66" t="str">
        <v>토지</v>
      </c>
      <c r="D3145" s="66" t="str">
        <v>2025-12</v>
      </c>
      <c r="E3145" s="66" t="str">
        <v>비교 반영</v>
      </c>
      <c r="F3145" s="66" t="str">
        <v>그 외 비교 반영월</v>
      </c>
      <c r="G3145" s="68">
        <v>17</v>
      </c>
      <c r="H3145" s="79">
        <v>0.5483870967741935</v>
      </c>
    </row>
    <row r="3146">
      <c r="A3146" s="68">
        <v>24</v>
      </c>
      <c r="B3146" s="66" t="str">
        <v>화도읍 가곡리</v>
      </c>
      <c r="C3146" s="66" t="str">
        <v>토지</v>
      </c>
      <c r="D3146" s="66" t="str">
        <v>2026-01</v>
      </c>
      <c r="E3146" s="66" t="str">
        <v>비교 반영</v>
      </c>
      <c r="F3146" s="66" t="str">
        <v>직전 비교기간</v>
      </c>
      <c r="G3146" s="68">
        <v>8</v>
      </c>
      <c r="H3146" s="79">
        <v>0.25</v>
      </c>
    </row>
    <row r="3147">
      <c r="A3147" s="68">
        <v>24</v>
      </c>
      <c r="B3147" s="66" t="str">
        <v>화도읍 가곡리</v>
      </c>
      <c r="C3147" s="66" t="str">
        <v>토지</v>
      </c>
      <c r="D3147" s="66" t="str">
        <v>2026-02</v>
      </c>
      <c r="E3147" s="66" t="str">
        <v>비교 반영</v>
      </c>
      <c r="F3147" s="66" t="str">
        <v>직전 비교기간</v>
      </c>
      <c r="G3147" s="68">
        <v>3</v>
      </c>
      <c r="H3147" s="79">
        <v>0.17647058823529413</v>
      </c>
    </row>
    <row r="3148">
      <c r="A3148" s="68">
        <v>24</v>
      </c>
      <c r="B3148" s="66" t="str">
        <v>화도읍 가곡리</v>
      </c>
      <c r="C3148" s="66" t="str">
        <v>토지</v>
      </c>
      <c r="D3148" s="66" t="str">
        <v>2026-03</v>
      </c>
      <c r="E3148" s="66" t="str">
        <v>비교 반영</v>
      </c>
      <c r="F3148" s="66" t="str">
        <v>직전 비교기간</v>
      </c>
      <c r="G3148" s="68">
        <v>3</v>
      </c>
      <c r="H3148" s="79">
        <v>0.0967741935483871</v>
      </c>
    </row>
    <row r="3149">
      <c r="A3149" s="68">
        <v>24</v>
      </c>
      <c r="B3149" s="66" t="str">
        <v>화도읍 가곡리</v>
      </c>
      <c r="C3149" s="66" t="str">
        <v>토지</v>
      </c>
      <c r="D3149" s="66" t="str">
        <v>2026-04</v>
      </c>
      <c r="E3149" s="66" t="str">
        <v>비교 반영</v>
      </c>
      <c r="F3149" s="66" t="str">
        <v>최근 비교기간</v>
      </c>
      <c r="G3149" s="68">
        <v>10</v>
      </c>
      <c r="H3149" s="79">
        <v>0.3333333333333333</v>
      </c>
    </row>
    <row r="3150">
      <c r="A3150" s="68">
        <v>24</v>
      </c>
      <c r="B3150" s="66" t="str">
        <v>화도읍 가곡리</v>
      </c>
      <c r="C3150" s="66" t="str">
        <v>토지</v>
      </c>
      <c r="D3150" s="66" t="str">
        <v>2026-05</v>
      </c>
      <c r="E3150" s="66" t="str">
        <v>비교 반영</v>
      </c>
      <c r="F3150" s="66" t="str">
        <v>최근 비교기간</v>
      </c>
      <c r="G3150" s="68">
        <v>5</v>
      </c>
      <c r="H3150" s="79">
        <v>0.21739130434782608</v>
      </c>
    </row>
    <row r="3151">
      <c r="A3151" s="68">
        <v>24</v>
      </c>
      <c r="B3151" s="66" t="str">
        <v>화도읍 가곡리</v>
      </c>
      <c r="C3151" s="66" t="str">
        <v>토지</v>
      </c>
      <c r="D3151" s="66" t="str">
        <v>2026-06</v>
      </c>
      <c r="E3151" s="66" t="str">
        <v>비교 반영</v>
      </c>
      <c r="F3151" s="66" t="str">
        <v>최근 비교기간</v>
      </c>
      <c r="G3151" s="68">
        <v>4</v>
      </c>
      <c r="H3151" s="79">
        <v>0.3333333333333333</v>
      </c>
    </row>
    <row r="3152">
      <c r="A3152" s="72">
        <v>24</v>
      </c>
      <c r="B3152" s="72" t="str">
        <v>화도읍 가곡리</v>
      </c>
      <c r="C3152" s="72" t="str">
        <v>토지</v>
      </c>
      <c r="D3152" s="72" t="str">
        <v>2026-07</v>
      </c>
      <c r="E3152" s="72" t="str">
        <v>집계 중</v>
      </c>
      <c r="F3152" s="72" t="str">
        <v>집계 중 월</v>
      </c>
      <c r="G3152" s="74">
        <v>0</v>
      </c>
      <c r="H3152" s="85">
        <v>0</v>
      </c>
    </row>
    <row r="3153">
      <c r="A3153" s="68">
        <v>24</v>
      </c>
      <c r="B3153" s="66" t="str">
        <v>화도읍 가곡리</v>
      </c>
      <c r="C3153" s="66" t="str">
        <v>다세대 전월세</v>
      </c>
      <c r="D3153" s="66" t="str">
        <v>2025-08</v>
      </c>
      <c r="E3153" s="66" t="str">
        <v>비교 반영</v>
      </c>
      <c r="F3153" s="66" t="str">
        <v>그 외 비교 반영월</v>
      </c>
      <c r="G3153" s="68">
        <v>10</v>
      </c>
      <c r="H3153" s="79">
        <v>0.4</v>
      </c>
    </row>
    <row r="3154">
      <c r="A3154" s="68">
        <v>24</v>
      </c>
      <c r="B3154" s="66" t="str">
        <v>화도읍 가곡리</v>
      </c>
      <c r="C3154" s="66" t="str">
        <v>다세대 전월세</v>
      </c>
      <c r="D3154" s="66" t="str">
        <v>2025-09</v>
      </c>
      <c r="E3154" s="66" t="str">
        <v>비교 반영</v>
      </c>
      <c r="F3154" s="66" t="str">
        <v>그 외 비교 반영월</v>
      </c>
      <c r="G3154" s="68">
        <v>23</v>
      </c>
      <c r="H3154" s="79">
        <v>0.4791666666666667</v>
      </c>
    </row>
    <row r="3155">
      <c r="A3155" s="68">
        <v>24</v>
      </c>
      <c r="B3155" s="66" t="str">
        <v>화도읍 가곡리</v>
      </c>
      <c r="C3155" s="66" t="str">
        <v>다세대 전월세</v>
      </c>
      <c r="D3155" s="66" t="str">
        <v>2025-10</v>
      </c>
      <c r="E3155" s="66" t="str">
        <v>비교 반영</v>
      </c>
      <c r="F3155" s="66" t="str">
        <v>그 외 비교 반영월</v>
      </c>
      <c r="G3155" s="68">
        <v>10</v>
      </c>
      <c r="H3155" s="79">
        <v>0.2631578947368421</v>
      </c>
    </row>
    <row r="3156">
      <c r="A3156" s="68">
        <v>24</v>
      </c>
      <c r="B3156" s="66" t="str">
        <v>화도읍 가곡리</v>
      </c>
      <c r="C3156" s="66" t="str">
        <v>다세대 전월세</v>
      </c>
      <c r="D3156" s="66" t="str">
        <v>2025-11</v>
      </c>
      <c r="E3156" s="66" t="str">
        <v>비교 반영</v>
      </c>
      <c r="F3156" s="66" t="str">
        <v>그 외 비교 반영월</v>
      </c>
      <c r="G3156" s="68">
        <v>9</v>
      </c>
      <c r="H3156" s="79">
        <v>0.42857142857142855</v>
      </c>
    </row>
    <row r="3157">
      <c r="A3157" s="68">
        <v>24</v>
      </c>
      <c r="B3157" s="66" t="str">
        <v>화도읍 가곡리</v>
      </c>
      <c r="C3157" s="66" t="str">
        <v>다세대 전월세</v>
      </c>
      <c r="D3157" s="66" t="str">
        <v>2025-12</v>
      </c>
      <c r="E3157" s="66" t="str">
        <v>비교 반영</v>
      </c>
      <c r="F3157" s="66" t="str">
        <v>그 외 비교 반영월</v>
      </c>
      <c r="G3157" s="68">
        <v>6</v>
      </c>
      <c r="H3157" s="79">
        <v>0.1935483870967742</v>
      </c>
    </row>
    <row r="3158">
      <c r="A3158" s="68">
        <v>24</v>
      </c>
      <c r="B3158" s="66" t="str">
        <v>화도읍 가곡리</v>
      </c>
      <c r="C3158" s="66" t="str">
        <v>다세대 전월세</v>
      </c>
      <c r="D3158" s="66" t="str">
        <v>2026-01</v>
      </c>
      <c r="E3158" s="66" t="str">
        <v>비교 반영</v>
      </c>
      <c r="F3158" s="66" t="str">
        <v>직전 비교기간</v>
      </c>
      <c r="G3158" s="68">
        <v>12</v>
      </c>
      <c r="H3158" s="79">
        <v>0.375</v>
      </c>
    </row>
    <row r="3159">
      <c r="A3159" s="68">
        <v>24</v>
      </c>
      <c r="B3159" s="66" t="str">
        <v>화도읍 가곡리</v>
      </c>
      <c r="C3159" s="66" t="str">
        <v>다세대 전월세</v>
      </c>
      <c r="D3159" s="66" t="str">
        <v>2026-02</v>
      </c>
      <c r="E3159" s="66" t="str">
        <v>비교 반영</v>
      </c>
      <c r="F3159" s="66" t="str">
        <v>직전 비교기간</v>
      </c>
      <c r="G3159" s="68">
        <v>4</v>
      </c>
      <c r="H3159" s="79">
        <v>0.23529411764705882</v>
      </c>
    </row>
    <row r="3160">
      <c r="A3160" s="68">
        <v>24</v>
      </c>
      <c r="B3160" s="66" t="str">
        <v>화도읍 가곡리</v>
      </c>
      <c r="C3160" s="66" t="str">
        <v>다세대 전월세</v>
      </c>
      <c r="D3160" s="66" t="str">
        <v>2026-03</v>
      </c>
      <c r="E3160" s="66" t="str">
        <v>비교 반영</v>
      </c>
      <c r="F3160" s="66" t="str">
        <v>직전 비교기간</v>
      </c>
      <c r="G3160" s="68">
        <v>5</v>
      </c>
      <c r="H3160" s="79">
        <v>0.16129032258064516</v>
      </c>
    </row>
    <row r="3161">
      <c r="A3161" s="68">
        <v>24</v>
      </c>
      <c r="B3161" s="66" t="str">
        <v>화도읍 가곡리</v>
      </c>
      <c r="C3161" s="66" t="str">
        <v>다세대 전월세</v>
      </c>
      <c r="D3161" s="66" t="str">
        <v>2026-04</v>
      </c>
      <c r="E3161" s="66" t="str">
        <v>비교 반영</v>
      </c>
      <c r="F3161" s="66" t="str">
        <v>최근 비교기간</v>
      </c>
      <c r="G3161" s="68">
        <v>6</v>
      </c>
      <c r="H3161" s="79">
        <v>0.2</v>
      </c>
    </row>
    <row r="3162">
      <c r="A3162" s="68">
        <v>24</v>
      </c>
      <c r="B3162" s="66" t="str">
        <v>화도읍 가곡리</v>
      </c>
      <c r="C3162" s="66" t="str">
        <v>다세대 전월세</v>
      </c>
      <c r="D3162" s="66" t="str">
        <v>2026-05</v>
      </c>
      <c r="E3162" s="66" t="str">
        <v>비교 반영</v>
      </c>
      <c r="F3162" s="66" t="str">
        <v>최근 비교기간</v>
      </c>
      <c r="G3162" s="68">
        <v>9</v>
      </c>
      <c r="H3162" s="79">
        <v>0.391304347826087</v>
      </c>
    </row>
    <row r="3163">
      <c r="A3163" s="68">
        <v>24</v>
      </c>
      <c r="B3163" s="66" t="str">
        <v>화도읍 가곡리</v>
      </c>
      <c r="C3163" s="66" t="str">
        <v>다세대 전월세</v>
      </c>
      <c r="D3163" s="66" t="str">
        <v>2026-06</v>
      </c>
      <c r="E3163" s="66" t="str">
        <v>비교 반영</v>
      </c>
      <c r="F3163" s="66" t="str">
        <v>최근 비교기간</v>
      </c>
      <c r="G3163" s="68">
        <v>2</v>
      </c>
      <c r="H3163" s="79">
        <v>0.16666666666666666</v>
      </c>
    </row>
    <row r="3164">
      <c r="A3164" s="72">
        <v>24</v>
      </c>
      <c r="B3164" s="72" t="str">
        <v>화도읍 가곡리</v>
      </c>
      <c r="C3164" s="72" t="str">
        <v>다세대 전월세</v>
      </c>
      <c r="D3164" s="72" t="str">
        <v>2026-07</v>
      </c>
      <c r="E3164" s="72" t="str">
        <v>집계 중</v>
      </c>
      <c r="F3164" s="72" t="str">
        <v>집계 중 월</v>
      </c>
      <c r="G3164" s="74">
        <v>5</v>
      </c>
      <c r="H3164" s="85">
        <v>0.29411764705882354</v>
      </c>
    </row>
    <row r="3165">
      <c r="A3165" s="68">
        <v>24</v>
      </c>
      <c r="B3165" s="66" t="str">
        <v>화도읍 가곡리</v>
      </c>
      <c r="C3165" s="66" t="str">
        <v>다세대 매매</v>
      </c>
      <c r="D3165" s="66" t="str">
        <v>2025-08</v>
      </c>
      <c r="E3165" s="66" t="str">
        <v>비교 반영</v>
      </c>
      <c r="F3165" s="66" t="str">
        <v>그 외 비교 반영월</v>
      </c>
      <c r="G3165" s="68">
        <v>5</v>
      </c>
      <c r="H3165" s="79">
        <v>0.2</v>
      </c>
    </row>
    <row r="3166">
      <c r="A3166" s="68">
        <v>24</v>
      </c>
      <c r="B3166" s="66" t="str">
        <v>화도읍 가곡리</v>
      </c>
      <c r="C3166" s="66" t="str">
        <v>다세대 매매</v>
      </c>
      <c r="D3166" s="66" t="str">
        <v>2025-09</v>
      </c>
      <c r="E3166" s="66" t="str">
        <v>비교 반영</v>
      </c>
      <c r="F3166" s="66" t="str">
        <v>그 외 비교 반영월</v>
      </c>
      <c r="G3166" s="68">
        <v>5</v>
      </c>
      <c r="H3166" s="79">
        <v>0.10416666666666667</v>
      </c>
    </row>
    <row r="3167">
      <c r="A3167" s="68">
        <v>24</v>
      </c>
      <c r="B3167" s="66" t="str">
        <v>화도읍 가곡리</v>
      </c>
      <c r="C3167" s="66" t="str">
        <v>다세대 매매</v>
      </c>
      <c r="D3167" s="66" t="str">
        <v>2025-10</v>
      </c>
      <c r="E3167" s="66" t="str">
        <v>비교 반영</v>
      </c>
      <c r="F3167" s="66" t="str">
        <v>그 외 비교 반영월</v>
      </c>
      <c r="G3167" s="68">
        <v>3</v>
      </c>
      <c r="H3167" s="79">
        <v>0.07894736842105263</v>
      </c>
    </row>
    <row r="3168">
      <c r="A3168" s="68">
        <v>24</v>
      </c>
      <c r="B3168" s="66" t="str">
        <v>화도읍 가곡리</v>
      </c>
      <c r="C3168" s="66" t="str">
        <v>다세대 매매</v>
      </c>
      <c r="D3168" s="66" t="str">
        <v>2025-11</v>
      </c>
      <c r="E3168" s="66" t="str">
        <v>비교 반영</v>
      </c>
      <c r="F3168" s="66" t="str">
        <v>그 외 비교 반영월</v>
      </c>
      <c r="G3168" s="68">
        <v>4</v>
      </c>
      <c r="H3168" s="79">
        <v>0.19047619047619047</v>
      </c>
    </row>
    <row r="3169">
      <c r="A3169" s="68">
        <v>24</v>
      </c>
      <c r="B3169" s="66" t="str">
        <v>화도읍 가곡리</v>
      </c>
      <c r="C3169" s="66" t="str">
        <v>다세대 매매</v>
      </c>
      <c r="D3169" s="66" t="str">
        <v>2025-12</v>
      </c>
      <c r="E3169" s="66" t="str">
        <v>비교 반영</v>
      </c>
      <c r="F3169" s="66" t="str">
        <v>그 외 비교 반영월</v>
      </c>
      <c r="G3169" s="68">
        <v>3</v>
      </c>
      <c r="H3169" s="79">
        <v>0.0967741935483871</v>
      </c>
    </row>
    <row r="3170">
      <c r="A3170" s="68">
        <v>24</v>
      </c>
      <c r="B3170" s="66" t="str">
        <v>화도읍 가곡리</v>
      </c>
      <c r="C3170" s="66" t="str">
        <v>다세대 매매</v>
      </c>
      <c r="D3170" s="66" t="str">
        <v>2026-01</v>
      </c>
      <c r="E3170" s="66" t="str">
        <v>비교 반영</v>
      </c>
      <c r="F3170" s="66" t="str">
        <v>직전 비교기간</v>
      </c>
      <c r="G3170" s="68">
        <v>6</v>
      </c>
      <c r="H3170" s="79">
        <v>0.1875</v>
      </c>
    </row>
    <row r="3171">
      <c r="A3171" s="68">
        <v>24</v>
      </c>
      <c r="B3171" s="66" t="str">
        <v>화도읍 가곡리</v>
      </c>
      <c r="C3171" s="66" t="str">
        <v>다세대 매매</v>
      </c>
      <c r="D3171" s="66" t="str">
        <v>2026-02</v>
      </c>
      <c r="E3171" s="66" t="str">
        <v>비교 반영</v>
      </c>
      <c r="F3171" s="66" t="str">
        <v>직전 비교기간</v>
      </c>
      <c r="G3171" s="68">
        <v>5</v>
      </c>
      <c r="H3171" s="79">
        <v>0.29411764705882354</v>
      </c>
    </row>
    <row r="3172">
      <c r="A3172" s="68">
        <v>24</v>
      </c>
      <c r="B3172" s="66" t="str">
        <v>화도읍 가곡리</v>
      </c>
      <c r="C3172" s="66" t="str">
        <v>다세대 매매</v>
      </c>
      <c r="D3172" s="66" t="str">
        <v>2026-03</v>
      </c>
      <c r="E3172" s="66" t="str">
        <v>비교 반영</v>
      </c>
      <c r="F3172" s="66" t="str">
        <v>직전 비교기간</v>
      </c>
      <c r="G3172" s="68">
        <v>10</v>
      </c>
      <c r="H3172" s="79">
        <v>0.3225806451612903</v>
      </c>
    </row>
    <row r="3173">
      <c r="A3173" s="68">
        <v>24</v>
      </c>
      <c r="B3173" s="66" t="str">
        <v>화도읍 가곡리</v>
      </c>
      <c r="C3173" s="66" t="str">
        <v>다세대 매매</v>
      </c>
      <c r="D3173" s="66" t="str">
        <v>2026-04</v>
      </c>
      <c r="E3173" s="66" t="str">
        <v>비교 반영</v>
      </c>
      <c r="F3173" s="66" t="str">
        <v>최근 비교기간</v>
      </c>
      <c r="G3173" s="68">
        <v>9</v>
      </c>
      <c r="H3173" s="79">
        <v>0.3</v>
      </c>
    </row>
    <row r="3174">
      <c r="A3174" s="68">
        <v>24</v>
      </c>
      <c r="B3174" s="66" t="str">
        <v>화도읍 가곡리</v>
      </c>
      <c r="C3174" s="66" t="str">
        <v>다세대 매매</v>
      </c>
      <c r="D3174" s="66" t="str">
        <v>2026-05</v>
      </c>
      <c r="E3174" s="66" t="str">
        <v>비교 반영</v>
      </c>
      <c r="F3174" s="66" t="str">
        <v>최근 비교기간</v>
      </c>
      <c r="G3174" s="68">
        <v>1</v>
      </c>
      <c r="H3174" s="79">
        <v>0.043478260869565216</v>
      </c>
    </row>
    <row r="3175">
      <c r="A3175" s="68">
        <v>24</v>
      </c>
      <c r="B3175" s="66" t="str">
        <v>화도읍 가곡리</v>
      </c>
      <c r="C3175" s="66" t="str">
        <v>다세대 매매</v>
      </c>
      <c r="D3175" s="66" t="str">
        <v>2026-06</v>
      </c>
      <c r="E3175" s="66" t="str">
        <v>비교 반영</v>
      </c>
      <c r="F3175" s="66" t="str">
        <v>최근 비교기간</v>
      </c>
      <c r="G3175" s="68">
        <v>2</v>
      </c>
      <c r="H3175" s="79">
        <v>0.16666666666666666</v>
      </c>
    </row>
    <row r="3176">
      <c r="A3176" s="72">
        <v>24</v>
      </c>
      <c r="B3176" s="72" t="str">
        <v>화도읍 가곡리</v>
      </c>
      <c r="C3176" s="72" t="str">
        <v>다세대 매매</v>
      </c>
      <c r="D3176" s="72" t="str">
        <v>2026-07</v>
      </c>
      <c r="E3176" s="72" t="str">
        <v>집계 중</v>
      </c>
      <c r="F3176" s="72" t="str">
        <v>집계 중 월</v>
      </c>
      <c r="G3176" s="74">
        <v>4</v>
      </c>
      <c r="H3176" s="85">
        <v>0.23529411764705882</v>
      </c>
    </row>
    <row r="3177">
      <c r="A3177" s="68">
        <v>24</v>
      </c>
      <c r="B3177" s="66" t="str">
        <v>화도읍 가곡리</v>
      </c>
      <c r="C3177" s="66" t="str">
        <v>다가구 전월세</v>
      </c>
      <c r="D3177" s="66" t="str">
        <v>2025-08</v>
      </c>
      <c r="E3177" s="66" t="str">
        <v>비교 반영</v>
      </c>
      <c r="F3177" s="66" t="str">
        <v>그 외 비교 반영월</v>
      </c>
      <c r="G3177" s="68">
        <v>3</v>
      </c>
      <c r="H3177" s="79">
        <v>0.12</v>
      </c>
    </row>
    <row r="3178">
      <c r="A3178" s="68">
        <v>24</v>
      </c>
      <c r="B3178" s="66" t="str">
        <v>화도읍 가곡리</v>
      </c>
      <c r="C3178" s="66" t="str">
        <v>다가구 전월세</v>
      </c>
      <c r="D3178" s="66" t="str">
        <v>2025-09</v>
      </c>
      <c r="E3178" s="66" t="str">
        <v>비교 반영</v>
      </c>
      <c r="F3178" s="66" t="str">
        <v>그 외 비교 반영월</v>
      </c>
      <c r="G3178" s="68">
        <v>2</v>
      </c>
      <c r="H3178" s="79">
        <v>0.041666666666666664</v>
      </c>
    </row>
    <row r="3179">
      <c r="A3179" s="68">
        <v>24</v>
      </c>
      <c r="B3179" s="66" t="str">
        <v>화도읍 가곡리</v>
      </c>
      <c r="C3179" s="66" t="str">
        <v>다가구 전월세</v>
      </c>
      <c r="D3179" s="66" t="str">
        <v>2025-10</v>
      </c>
      <c r="E3179" s="66" t="str">
        <v>비교 반영</v>
      </c>
      <c r="F3179" s="66" t="str">
        <v>그 외 비교 반영월</v>
      </c>
      <c r="G3179" s="68">
        <v>6</v>
      </c>
      <c r="H3179" s="79">
        <v>0.15789473684210525</v>
      </c>
    </row>
    <row r="3180">
      <c r="A3180" s="68">
        <v>24</v>
      </c>
      <c r="B3180" s="66" t="str">
        <v>화도읍 가곡리</v>
      </c>
      <c r="C3180" s="66" t="str">
        <v>다가구 전월세</v>
      </c>
      <c r="D3180" s="66" t="str">
        <v>2025-11</v>
      </c>
      <c r="E3180" s="66" t="str">
        <v>비교 반영</v>
      </c>
      <c r="F3180" s="66" t="str">
        <v>그 외 비교 반영월</v>
      </c>
      <c r="G3180" s="68">
        <v>5</v>
      </c>
      <c r="H3180" s="79">
        <v>0.23809523809523808</v>
      </c>
    </row>
    <row r="3181">
      <c r="A3181" s="68">
        <v>24</v>
      </c>
      <c r="B3181" s="66" t="str">
        <v>화도읍 가곡리</v>
      </c>
      <c r="C3181" s="66" t="str">
        <v>다가구 전월세</v>
      </c>
      <c r="D3181" s="66" t="str">
        <v>2025-12</v>
      </c>
      <c r="E3181" s="66" t="str">
        <v>비교 반영</v>
      </c>
      <c r="F3181" s="66" t="str">
        <v>그 외 비교 반영월</v>
      </c>
      <c r="G3181" s="68">
        <v>5</v>
      </c>
      <c r="H3181" s="79">
        <v>0.16129032258064516</v>
      </c>
    </row>
    <row r="3182">
      <c r="A3182" s="68">
        <v>24</v>
      </c>
      <c r="B3182" s="66" t="str">
        <v>화도읍 가곡리</v>
      </c>
      <c r="C3182" s="66" t="str">
        <v>다가구 전월세</v>
      </c>
      <c r="D3182" s="66" t="str">
        <v>2026-01</v>
      </c>
      <c r="E3182" s="66" t="str">
        <v>비교 반영</v>
      </c>
      <c r="F3182" s="66" t="str">
        <v>직전 비교기간</v>
      </c>
      <c r="G3182" s="68">
        <v>4</v>
      </c>
      <c r="H3182" s="79">
        <v>0.125</v>
      </c>
    </row>
    <row r="3183">
      <c r="A3183" s="68">
        <v>24</v>
      </c>
      <c r="B3183" s="66" t="str">
        <v>화도읍 가곡리</v>
      </c>
      <c r="C3183" s="66" t="str">
        <v>다가구 전월세</v>
      </c>
      <c r="D3183" s="66" t="str">
        <v>2026-02</v>
      </c>
      <c r="E3183" s="66" t="str">
        <v>비교 반영</v>
      </c>
      <c r="F3183" s="66" t="str">
        <v>직전 비교기간</v>
      </c>
      <c r="G3183" s="68">
        <v>2</v>
      </c>
      <c r="H3183" s="79">
        <v>0.11764705882352941</v>
      </c>
    </row>
    <row r="3184">
      <c r="A3184" s="68">
        <v>24</v>
      </c>
      <c r="B3184" s="66" t="str">
        <v>화도읍 가곡리</v>
      </c>
      <c r="C3184" s="66" t="str">
        <v>다가구 전월세</v>
      </c>
      <c r="D3184" s="66" t="str">
        <v>2026-03</v>
      </c>
      <c r="E3184" s="66" t="str">
        <v>비교 반영</v>
      </c>
      <c r="F3184" s="66" t="str">
        <v>직전 비교기간</v>
      </c>
      <c r="G3184" s="68">
        <v>10</v>
      </c>
      <c r="H3184" s="79">
        <v>0.3225806451612903</v>
      </c>
    </row>
    <row r="3185">
      <c r="A3185" s="68">
        <v>24</v>
      </c>
      <c r="B3185" s="66" t="str">
        <v>화도읍 가곡리</v>
      </c>
      <c r="C3185" s="66" t="str">
        <v>다가구 전월세</v>
      </c>
      <c r="D3185" s="66" t="str">
        <v>2026-04</v>
      </c>
      <c r="E3185" s="66" t="str">
        <v>비교 반영</v>
      </c>
      <c r="F3185" s="66" t="str">
        <v>최근 비교기간</v>
      </c>
      <c r="G3185" s="68">
        <v>3</v>
      </c>
      <c r="H3185" s="79">
        <v>0.1</v>
      </c>
    </row>
    <row r="3186">
      <c r="A3186" s="68">
        <v>24</v>
      </c>
      <c r="B3186" s="66" t="str">
        <v>화도읍 가곡리</v>
      </c>
      <c r="C3186" s="66" t="str">
        <v>다가구 전월세</v>
      </c>
      <c r="D3186" s="66" t="str">
        <v>2026-05</v>
      </c>
      <c r="E3186" s="66" t="str">
        <v>비교 반영</v>
      </c>
      <c r="F3186" s="66" t="str">
        <v>최근 비교기간</v>
      </c>
      <c r="G3186" s="68">
        <v>4</v>
      </c>
      <c r="H3186" s="79">
        <v>0.17391304347826086</v>
      </c>
    </row>
    <row r="3187">
      <c r="A3187" s="68">
        <v>24</v>
      </c>
      <c r="B3187" s="66" t="str">
        <v>화도읍 가곡리</v>
      </c>
      <c r="C3187" s="66" t="str">
        <v>다가구 전월세</v>
      </c>
      <c r="D3187" s="66" t="str">
        <v>2026-06</v>
      </c>
      <c r="E3187" s="66" t="str">
        <v>비교 반영</v>
      </c>
      <c r="F3187" s="66" t="str">
        <v>최근 비교기간</v>
      </c>
      <c r="G3187" s="68">
        <v>0</v>
      </c>
      <c r="H3187" s="79">
        <v>0</v>
      </c>
    </row>
    <row r="3188">
      <c r="A3188" s="72">
        <v>24</v>
      </c>
      <c r="B3188" s="72" t="str">
        <v>화도읍 가곡리</v>
      </c>
      <c r="C3188" s="72" t="str">
        <v>다가구 전월세</v>
      </c>
      <c r="D3188" s="72" t="str">
        <v>2026-07</v>
      </c>
      <c r="E3188" s="72" t="str">
        <v>집계 중</v>
      </c>
      <c r="F3188" s="72" t="str">
        <v>집계 중 월</v>
      </c>
      <c r="G3188" s="74">
        <v>3</v>
      </c>
      <c r="H3188" s="85">
        <v>0.17647058823529413</v>
      </c>
    </row>
    <row r="3189">
      <c r="A3189" s="68">
        <v>24</v>
      </c>
      <c r="B3189" s="66" t="str">
        <v>화도읍 가곡리</v>
      </c>
      <c r="C3189" s="66" t="str">
        <v>아파트 매매</v>
      </c>
      <c r="D3189" s="66" t="str">
        <v>2025-08</v>
      </c>
      <c r="E3189" s="66" t="str">
        <v>비교 반영</v>
      </c>
      <c r="F3189" s="66" t="str">
        <v>그 외 비교 반영월</v>
      </c>
      <c r="G3189" s="68">
        <v>1</v>
      </c>
      <c r="H3189" s="79">
        <v>0.04</v>
      </c>
    </row>
    <row r="3190">
      <c r="A3190" s="68">
        <v>24</v>
      </c>
      <c r="B3190" s="66" t="str">
        <v>화도읍 가곡리</v>
      </c>
      <c r="C3190" s="66" t="str">
        <v>아파트 매매</v>
      </c>
      <c r="D3190" s="66" t="str">
        <v>2025-09</v>
      </c>
      <c r="E3190" s="66" t="str">
        <v>비교 반영</v>
      </c>
      <c r="F3190" s="66" t="str">
        <v>그 외 비교 반영월</v>
      </c>
      <c r="G3190" s="68">
        <v>0</v>
      </c>
      <c r="H3190" s="79">
        <v>0</v>
      </c>
    </row>
    <row r="3191">
      <c r="A3191" s="68">
        <v>24</v>
      </c>
      <c r="B3191" s="66" t="str">
        <v>화도읍 가곡리</v>
      </c>
      <c r="C3191" s="66" t="str">
        <v>아파트 매매</v>
      </c>
      <c r="D3191" s="66" t="str">
        <v>2025-10</v>
      </c>
      <c r="E3191" s="66" t="str">
        <v>비교 반영</v>
      </c>
      <c r="F3191" s="66" t="str">
        <v>그 외 비교 반영월</v>
      </c>
      <c r="G3191" s="68">
        <v>0</v>
      </c>
      <c r="H3191" s="79">
        <v>0</v>
      </c>
    </row>
    <row r="3192">
      <c r="A3192" s="68">
        <v>24</v>
      </c>
      <c r="B3192" s="66" t="str">
        <v>화도읍 가곡리</v>
      </c>
      <c r="C3192" s="66" t="str">
        <v>아파트 매매</v>
      </c>
      <c r="D3192" s="66" t="str">
        <v>2025-11</v>
      </c>
      <c r="E3192" s="66" t="str">
        <v>비교 반영</v>
      </c>
      <c r="F3192" s="66" t="str">
        <v>그 외 비교 반영월</v>
      </c>
      <c r="G3192" s="68">
        <v>0</v>
      </c>
      <c r="H3192" s="79">
        <v>0</v>
      </c>
    </row>
    <row r="3193">
      <c r="A3193" s="68">
        <v>24</v>
      </c>
      <c r="B3193" s="66" t="str">
        <v>화도읍 가곡리</v>
      </c>
      <c r="C3193" s="66" t="str">
        <v>아파트 매매</v>
      </c>
      <c r="D3193" s="66" t="str">
        <v>2025-12</v>
      </c>
      <c r="E3193" s="66" t="str">
        <v>비교 반영</v>
      </c>
      <c r="F3193" s="66" t="str">
        <v>그 외 비교 반영월</v>
      </c>
      <c r="G3193" s="68">
        <v>0</v>
      </c>
      <c r="H3193" s="79">
        <v>0</v>
      </c>
    </row>
    <row r="3194">
      <c r="A3194" s="68">
        <v>24</v>
      </c>
      <c r="B3194" s="66" t="str">
        <v>화도읍 가곡리</v>
      </c>
      <c r="C3194" s="66" t="str">
        <v>아파트 매매</v>
      </c>
      <c r="D3194" s="66" t="str">
        <v>2026-01</v>
      </c>
      <c r="E3194" s="66" t="str">
        <v>비교 반영</v>
      </c>
      <c r="F3194" s="66" t="str">
        <v>직전 비교기간</v>
      </c>
      <c r="G3194" s="68">
        <v>1</v>
      </c>
      <c r="H3194" s="79">
        <v>0.03125</v>
      </c>
    </row>
    <row r="3195">
      <c r="A3195" s="68">
        <v>24</v>
      </c>
      <c r="B3195" s="66" t="str">
        <v>화도읍 가곡리</v>
      </c>
      <c r="C3195" s="66" t="str">
        <v>아파트 매매</v>
      </c>
      <c r="D3195" s="66" t="str">
        <v>2026-02</v>
      </c>
      <c r="E3195" s="66" t="str">
        <v>비교 반영</v>
      </c>
      <c r="F3195" s="66" t="str">
        <v>직전 비교기간</v>
      </c>
      <c r="G3195" s="68">
        <v>2</v>
      </c>
      <c r="H3195" s="79">
        <v>0.11764705882352941</v>
      </c>
    </row>
    <row r="3196">
      <c r="A3196" s="68">
        <v>24</v>
      </c>
      <c r="B3196" s="66" t="str">
        <v>화도읍 가곡리</v>
      </c>
      <c r="C3196" s="66" t="str">
        <v>아파트 매매</v>
      </c>
      <c r="D3196" s="66" t="str">
        <v>2026-03</v>
      </c>
      <c r="E3196" s="66" t="str">
        <v>비교 반영</v>
      </c>
      <c r="F3196" s="66" t="str">
        <v>직전 비교기간</v>
      </c>
      <c r="G3196" s="68">
        <v>3</v>
      </c>
      <c r="H3196" s="79">
        <v>0.0967741935483871</v>
      </c>
    </row>
    <row r="3197">
      <c r="A3197" s="68">
        <v>24</v>
      </c>
      <c r="B3197" s="66" t="str">
        <v>화도읍 가곡리</v>
      </c>
      <c r="C3197" s="66" t="str">
        <v>아파트 매매</v>
      </c>
      <c r="D3197" s="66" t="str">
        <v>2026-04</v>
      </c>
      <c r="E3197" s="66" t="str">
        <v>비교 반영</v>
      </c>
      <c r="F3197" s="66" t="str">
        <v>최근 비교기간</v>
      </c>
      <c r="G3197" s="68">
        <v>1</v>
      </c>
      <c r="H3197" s="79">
        <v>0.03333333333333333</v>
      </c>
    </row>
    <row r="3198">
      <c r="A3198" s="68">
        <v>24</v>
      </c>
      <c r="B3198" s="66" t="str">
        <v>화도읍 가곡리</v>
      </c>
      <c r="C3198" s="66" t="str">
        <v>아파트 매매</v>
      </c>
      <c r="D3198" s="66" t="str">
        <v>2026-05</v>
      </c>
      <c r="E3198" s="66" t="str">
        <v>비교 반영</v>
      </c>
      <c r="F3198" s="66" t="str">
        <v>최근 비교기간</v>
      </c>
      <c r="G3198" s="68">
        <v>2</v>
      </c>
      <c r="H3198" s="79">
        <v>0.08695652173913043</v>
      </c>
    </row>
    <row r="3199">
      <c r="A3199" s="68">
        <v>24</v>
      </c>
      <c r="B3199" s="66" t="str">
        <v>화도읍 가곡리</v>
      </c>
      <c r="C3199" s="66" t="str">
        <v>아파트 매매</v>
      </c>
      <c r="D3199" s="66" t="str">
        <v>2026-06</v>
      </c>
      <c r="E3199" s="66" t="str">
        <v>비교 반영</v>
      </c>
      <c r="F3199" s="66" t="str">
        <v>최근 비교기간</v>
      </c>
      <c r="G3199" s="68">
        <v>2</v>
      </c>
      <c r="H3199" s="79">
        <v>0.16666666666666666</v>
      </c>
    </row>
    <row r="3200">
      <c r="A3200" s="72">
        <v>24</v>
      </c>
      <c r="B3200" s="72" t="str">
        <v>화도읍 가곡리</v>
      </c>
      <c r="C3200" s="72" t="str">
        <v>아파트 매매</v>
      </c>
      <c r="D3200" s="72" t="str">
        <v>2026-07</v>
      </c>
      <c r="E3200" s="72" t="str">
        <v>집계 중</v>
      </c>
      <c r="F3200" s="72" t="str">
        <v>집계 중 월</v>
      </c>
      <c r="G3200" s="74">
        <v>1</v>
      </c>
      <c r="H3200" s="85">
        <v>0.058823529411764705</v>
      </c>
    </row>
    <row r="3201">
      <c r="A3201" s="68">
        <v>24</v>
      </c>
      <c r="B3201" s="66" t="str">
        <v>화도읍 가곡리</v>
      </c>
      <c r="C3201" s="66" t="str">
        <v>다가구 매매</v>
      </c>
      <c r="D3201" s="66" t="str">
        <v>2025-08</v>
      </c>
      <c r="E3201" s="66" t="str">
        <v>비교 반영</v>
      </c>
      <c r="F3201" s="66" t="str">
        <v>그 외 비교 반영월</v>
      </c>
      <c r="G3201" s="68">
        <v>1</v>
      </c>
      <c r="H3201" s="79">
        <v>0.04</v>
      </c>
    </row>
    <row r="3202">
      <c r="A3202" s="68">
        <v>24</v>
      </c>
      <c r="B3202" s="66" t="str">
        <v>화도읍 가곡리</v>
      </c>
      <c r="C3202" s="66" t="str">
        <v>다가구 매매</v>
      </c>
      <c r="D3202" s="66" t="str">
        <v>2025-09</v>
      </c>
      <c r="E3202" s="66" t="str">
        <v>비교 반영</v>
      </c>
      <c r="F3202" s="66" t="str">
        <v>그 외 비교 반영월</v>
      </c>
      <c r="G3202" s="68">
        <v>3</v>
      </c>
      <c r="H3202" s="79">
        <v>0.0625</v>
      </c>
    </row>
    <row r="3203">
      <c r="A3203" s="68">
        <v>24</v>
      </c>
      <c r="B3203" s="66" t="str">
        <v>화도읍 가곡리</v>
      </c>
      <c r="C3203" s="66" t="str">
        <v>다가구 매매</v>
      </c>
      <c r="D3203" s="66" t="str">
        <v>2025-10</v>
      </c>
      <c r="E3203" s="66" t="str">
        <v>비교 반영</v>
      </c>
      <c r="F3203" s="66" t="str">
        <v>그 외 비교 반영월</v>
      </c>
      <c r="G3203" s="68">
        <v>1</v>
      </c>
      <c r="H3203" s="79">
        <v>0.02631578947368421</v>
      </c>
    </row>
    <row r="3204">
      <c r="A3204" s="68">
        <v>24</v>
      </c>
      <c r="B3204" s="66" t="str">
        <v>화도읍 가곡리</v>
      </c>
      <c r="C3204" s="66" t="str">
        <v>다가구 매매</v>
      </c>
      <c r="D3204" s="66" t="str">
        <v>2025-11</v>
      </c>
      <c r="E3204" s="66" t="str">
        <v>비교 반영</v>
      </c>
      <c r="F3204" s="66" t="str">
        <v>그 외 비교 반영월</v>
      </c>
      <c r="G3204" s="68">
        <v>0</v>
      </c>
      <c r="H3204" s="79">
        <v>0</v>
      </c>
    </row>
    <row r="3205">
      <c r="A3205" s="68">
        <v>24</v>
      </c>
      <c r="B3205" s="66" t="str">
        <v>화도읍 가곡리</v>
      </c>
      <c r="C3205" s="66" t="str">
        <v>다가구 매매</v>
      </c>
      <c r="D3205" s="66" t="str">
        <v>2025-12</v>
      </c>
      <c r="E3205" s="66" t="str">
        <v>비교 반영</v>
      </c>
      <c r="F3205" s="66" t="str">
        <v>그 외 비교 반영월</v>
      </c>
      <c r="G3205" s="68">
        <v>0</v>
      </c>
      <c r="H3205" s="79">
        <v>0</v>
      </c>
    </row>
    <row r="3206">
      <c r="A3206" s="68">
        <v>24</v>
      </c>
      <c r="B3206" s="66" t="str">
        <v>화도읍 가곡리</v>
      </c>
      <c r="C3206" s="66" t="str">
        <v>다가구 매매</v>
      </c>
      <c r="D3206" s="66" t="str">
        <v>2026-01</v>
      </c>
      <c r="E3206" s="66" t="str">
        <v>비교 반영</v>
      </c>
      <c r="F3206" s="66" t="str">
        <v>직전 비교기간</v>
      </c>
      <c r="G3206" s="68">
        <v>1</v>
      </c>
      <c r="H3206" s="79">
        <v>0.03125</v>
      </c>
    </row>
    <row r="3207">
      <c r="A3207" s="68">
        <v>24</v>
      </c>
      <c r="B3207" s="66" t="str">
        <v>화도읍 가곡리</v>
      </c>
      <c r="C3207" s="66" t="str">
        <v>다가구 매매</v>
      </c>
      <c r="D3207" s="66" t="str">
        <v>2026-02</v>
      </c>
      <c r="E3207" s="66" t="str">
        <v>비교 반영</v>
      </c>
      <c r="F3207" s="66" t="str">
        <v>직전 비교기간</v>
      </c>
      <c r="G3207" s="68">
        <v>1</v>
      </c>
      <c r="H3207" s="79">
        <v>0.058823529411764705</v>
      </c>
    </row>
    <row r="3208">
      <c r="A3208" s="68">
        <v>24</v>
      </c>
      <c r="B3208" s="66" t="str">
        <v>화도읍 가곡리</v>
      </c>
      <c r="C3208" s="66" t="str">
        <v>다가구 매매</v>
      </c>
      <c r="D3208" s="66" t="str">
        <v>2026-03</v>
      </c>
      <c r="E3208" s="66" t="str">
        <v>비교 반영</v>
      </c>
      <c r="F3208" s="66" t="str">
        <v>직전 비교기간</v>
      </c>
      <c r="G3208" s="68">
        <v>0</v>
      </c>
      <c r="H3208" s="79">
        <v>0</v>
      </c>
    </row>
    <row r="3209">
      <c r="A3209" s="68">
        <v>24</v>
      </c>
      <c r="B3209" s="66" t="str">
        <v>화도읍 가곡리</v>
      </c>
      <c r="C3209" s="66" t="str">
        <v>다가구 매매</v>
      </c>
      <c r="D3209" s="66" t="str">
        <v>2026-04</v>
      </c>
      <c r="E3209" s="66" t="str">
        <v>비교 반영</v>
      </c>
      <c r="F3209" s="66" t="str">
        <v>최근 비교기간</v>
      </c>
      <c r="G3209" s="68">
        <v>1</v>
      </c>
      <c r="H3209" s="79">
        <v>0.03333333333333333</v>
      </c>
    </row>
    <row r="3210">
      <c r="A3210" s="68">
        <v>24</v>
      </c>
      <c r="B3210" s="66" t="str">
        <v>화도읍 가곡리</v>
      </c>
      <c r="C3210" s="66" t="str">
        <v>다가구 매매</v>
      </c>
      <c r="D3210" s="66" t="str">
        <v>2026-05</v>
      </c>
      <c r="E3210" s="66" t="str">
        <v>비교 반영</v>
      </c>
      <c r="F3210" s="66" t="str">
        <v>최근 비교기간</v>
      </c>
      <c r="G3210" s="68">
        <v>1</v>
      </c>
      <c r="H3210" s="79">
        <v>0.043478260869565216</v>
      </c>
    </row>
    <row r="3211">
      <c r="A3211" s="68">
        <v>24</v>
      </c>
      <c r="B3211" s="66" t="str">
        <v>화도읍 가곡리</v>
      </c>
      <c r="C3211" s="66" t="str">
        <v>다가구 매매</v>
      </c>
      <c r="D3211" s="66" t="str">
        <v>2026-06</v>
      </c>
      <c r="E3211" s="66" t="str">
        <v>비교 반영</v>
      </c>
      <c r="F3211" s="66" t="str">
        <v>최근 비교기간</v>
      </c>
      <c r="G3211" s="68">
        <v>1</v>
      </c>
      <c r="H3211" s="79">
        <v>0.08333333333333333</v>
      </c>
    </row>
    <row r="3212">
      <c r="A3212" s="72">
        <v>24</v>
      </c>
      <c r="B3212" s="72" t="str">
        <v>화도읍 가곡리</v>
      </c>
      <c r="C3212" s="72" t="str">
        <v>다가구 매매</v>
      </c>
      <c r="D3212" s="72" t="str">
        <v>2026-07</v>
      </c>
      <c r="E3212" s="72" t="str">
        <v>집계 중</v>
      </c>
      <c r="F3212" s="72" t="str">
        <v>집계 중 월</v>
      </c>
      <c r="G3212" s="74">
        <v>1</v>
      </c>
      <c r="H3212" s="85">
        <v>0.058823529411764705</v>
      </c>
    </row>
    <row r="3213">
      <c r="A3213" s="68">
        <v>24</v>
      </c>
      <c r="B3213" s="66" t="str">
        <v>화도읍 가곡리</v>
      </c>
      <c r="C3213" s="66" t="str">
        <v>아파트 전월세</v>
      </c>
      <c r="D3213" s="66" t="str">
        <v>2025-08</v>
      </c>
      <c r="E3213" s="66" t="str">
        <v>비교 반영</v>
      </c>
      <c r="F3213" s="66" t="str">
        <v>그 외 비교 반영월</v>
      </c>
      <c r="G3213" s="68">
        <v>1</v>
      </c>
      <c r="H3213" s="79">
        <v>0.04</v>
      </c>
    </row>
    <row r="3214">
      <c r="A3214" s="68">
        <v>24</v>
      </c>
      <c r="B3214" s="66" t="str">
        <v>화도읍 가곡리</v>
      </c>
      <c r="C3214" s="66" t="str">
        <v>아파트 전월세</v>
      </c>
      <c r="D3214" s="66" t="str">
        <v>2025-09</v>
      </c>
      <c r="E3214" s="66" t="str">
        <v>비교 반영</v>
      </c>
      <c r="F3214" s="66" t="str">
        <v>그 외 비교 반영월</v>
      </c>
      <c r="G3214" s="68">
        <v>3</v>
      </c>
      <c r="H3214" s="79">
        <v>0.0625</v>
      </c>
    </row>
    <row r="3215">
      <c r="A3215" s="68">
        <v>24</v>
      </c>
      <c r="B3215" s="66" t="str">
        <v>화도읍 가곡리</v>
      </c>
      <c r="C3215" s="66" t="str">
        <v>아파트 전월세</v>
      </c>
      <c r="D3215" s="66" t="str">
        <v>2025-10</v>
      </c>
      <c r="E3215" s="66" t="str">
        <v>비교 반영</v>
      </c>
      <c r="F3215" s="66" t="str">
        <v>그 외 비교 반영월</v>
      </c>
      <c r="G3215" s="68">
        <v>2</v>
      </c>
      <c r="H3215" s="79">
        <v>0.05263157894736842</v>
      </c>
    </row>
    <row r="3216">
      <c r="A3216" s="68">
        <v>24</v>
      </c>
      <c r="B3216" s="66" t="str">
        <v>화도읍 가곡리</v>
      </c>
      <c r="C3216" s="66" t="str">
        <v>아파트 전월세</v>
      </c>
      <c r="D3216" s="66" t="str">
        <v>2025-11</v>
      </c>
      <c r="E3216" s="66" t="str">
        <v>비교 반영</v>
      </c>
      <c r="F3216" s="66" t="str">
        <v>그 외 비교 반영월</v>
      </c>
      <c r="G3216" s="68">
        <v>1</v>
      </c>
      <c r="H3216" s="79">
        <v>0.047619047619047616</v>
      </c>
    </row>
    <row r="3217">
      <c r="A3217" s="68">
        <v>24</v>
      </c>
      <c r="B3217" s="66" t="str">
        <v>화도읍 가곡리</v>
      </c>
      <c r="C3217" s="66" t="str">
        <v>아파트 전월세</v>
      </c>
      <c r="D3217" s="66" t="str">
        <v>2025-12</v>
      </c>
      <c r="E3217" s="66" t="str">
        <v>비교 반영</v>
      </c>
      <c r="F3217" s="66" t="str">
        <v>그 외 비교 반영월</v>
      </c>
      <c r="G3217" s="68">
        <v>0</v>
      </c>
      <c r="H3217" s="79">
        <v>0</v>
      </c>
    </row>
    <row r="3218">
      <c r="A3218" s="68">
        <v>24</v>
      </c>
      <c r="B3218" s="66" t="str">
        <v>화도읍 가곡리</v>
      </c>
      <c r="C3218" s="66" t="str">
        <v>아파트 전월세</v>
      </c>
      <c r="D3218" s="66" t="str">
        <v>2026-01</v>
      </c>
      <c r="E3218" s="66" t="str">
        <v>비교 반영</v>
      </c>
      <c r="F3218" s="66" t="str">
        <v>직전 비교기간</v>
      </c>
      <c r="G3218" s="68">
        <v>0</v>
      </c>
      <c r="H3218" s="79">
        <v>0</v>
      </c>
    </row>
    <row r="3219">
      <c r="A3219" s="68">
        <v>24</v>
      </c>
      <c r="B3219" s="66" t="str">
        <v>화도읍 가곡리</v>
      </c>
      <c r="C3219" s="66" t="str">
        <v>아파트 전월세</v>
      </c>
      <c r="D3219" s="66" t="str">
        <v>2026-02</v>
      </c>
      <c r="E3219" s="66" t="str">
        <v>비교 반영</v>
      </c>
      <c r="F3219" s="66" t="str">
        <v>직전 비교기간</v>
      </c>
      <c r="G3219" s="68">
        <v>0</v>
      </c>
      <c r="H3219" s="79">
        <v>0</v>
      </c>
    </row>
    <row r="3220">
      <c r="A3220" s="68">
        <v>24</v>
      </c>
      <c r="B3220" s="66" t="str">
        <v>화도읍 가곡리</v>
      </c>
      <c r="C3220" s="66" t="str">
        <v>아파트 전월세</v>
      </c>
      <c r="D3220" s="66" t="str">
        <v>2026-03</v>
      </c>
      <c r="E3220" s="66" t="str">
        <v>비교 반영</v>
      </c>
      <c r="F3220" s="66" t="str">
        <v>직전 비교기간</v>
      </c>
      <c r="G3220" s="68">
        <v>0</v>
      </c>
      <c r="H3220" s="79">
        <v>0</v>
      </c>
    </row>
    <row r="3221">
      <c r="A3221" s="68">
        <v>24</v>
      </c>
      <c r="B3221" s="66" t="str">
        <v>화도읍 가곡리</v>
      </c>
      <c r="C3221" s="66" t="str">
        <v>아파트 전월세</v>
      </c>
      <c r="D3221" s="66" t="str">
        <v>2026-04</v>
      </c>
      <c r="E3221" s="66" t="str">
        <v>비교 반영</v>
      </c>
      <c r="F3221" s="66" t="str">
        <v>최근 비교기간</v>
      </c>
      <c r="G3221" s="68">
        <v>0</v>
      </c>
      <c r="H3221" s="79">
        <v>0</v>
      </c>
    </row>
    <row r="3222">
      <c r="A3222" s="68">
        <v>24</v>
      </c>
      <c r="B3222" s="66" t="str">
        <v>화도읍 가곡리</v>
      </c>
      <c r="C3222" s="66" t="str">
        <v>아파트 전월세</v>
      </c>
      <c r="D3222" s="66" t="str">
        <v>2026-05</v>
      </c>
      <c r="E3222" s="66" t="str">
        <v>비교 반영</v>
      </c>
      <c r="F3222" s="66" t="str">
        <v>최근 비교기간</v>
      </c>
      <c r="G3222" s="68">
        <v>1</v>
      </c>
      <c r="H3222" s="79">
        <v>0.043478260869565216</v>
      </c>
    </row>
    <row r="3223">
      <c r="A3223" s="68">
        <v>24</v>
      </c>
      <c r="B3223" s="66" t="str">
        <v>화도읍 가곡리</v>
      </c>
      <c r="C3223" s="66" t="str">
        <v>아파트 전월세</v>
      </c>
      <c r="D3223" s="66" t="str">
        <v>2026-06</v>
      </c>
      <c r="E3223" s="66" t="str">
        <v>비교 반영</v>
      </c>
      <c r="F3223" s="66" t="str">
        <v>최근 비교기간</v>
      </c>
      <c r="G3223" s="68">
        <v>1</v>
      </c>
      <c r="H3223" s="79">
        <v>0.08333333333333333</v>
      </c>
    </row>
    <row r="3224">
      <c r="A3224" s="72">
        <v>24</v>
      </c>
      <c r="B3224" s="72" t="str">
        <v>화도읍 가곡리</v>
      </c>
      <c r="C3224" s="72" t="str">
        <v>아파트 전월세</v>
      </c>
      <c r="D3224" s="72" t="str">
        <v>2026-07</v>
      </c>
      <c r="E3224" s="72" t="str">
        <v>집계 중</v>
      </c>
      <c r="F3224" s="72" t="str">
        <v>집계 중 월</v>
      </c>
      <c r="G3224" s="74">
        <v>2</v>
      </c>
      <c r="H3224" s="85">
        <v>0.11764705882352941</v>
      </c>
    </row>
    <row r="3225">
      <c r="A3225" s="68">
        <v>24</v>
      </c>
      <c r="B3225" s="66" t="str">
        <v>화도읍 가곡리</v>
      </c>
      <c r="C3225" s="66" t="str">
        <v>상가</v>
      </c>
      <c r="D3225" s="66" t="str">
        <v>2025-08</v>
      </c>
      <c r="E3225" s="66" t="str">
        <v>비교 반영</v>
      </c>
      <c r="F3225" s="66" t="str">
        <v>그 외 비교 반영월</v>
      </c>
      <c r="G3225" s="68">
        <v>0</v>
      </c>
      <c r="H3225" s="79">
        <v>0</v>
      </c>
    </row>
    <row r="3226">
      <c r="A3226" s="68">
        <v>24</v>
      </c>
      <c r="B3226" s="66" t="str">
        <v>화도읍 가곡리</v>
      </c>
      <c r="C3226" s="66" t="str">
        <v>상가</v>
      </c>
      <c r="D3226" s="66" t="str">
        <v>2025-09</v>
      </c>
      <c r="E3226" s="66" t="str">
        <v>비교 반영</v>
      </c>
      <c r="F3226" s="66" t="str">
        <v>그 외 비교 반영월</v>
      </c>
      <c r="G3226" s="68">
        <v>1</v>
      </c>
      <c r="H3226" s="79">
        <v>0.020833333333333332</v>
      </c>
    </row>
    <row r="3227">
      <c r="A3227" s="68">
        <v>24</v>
      </c>
      <c r="B3227" s="66" t="str">
        <v>화도읍 가곡리</v>
      </c>
      <c r="C3227" s="66" t="str">
        <v>상가</v>
      </c>
      <c r="D3227" s="66" t="str">
        <v>2025-10</v>
      </c>
      <c r="E3227" s="66" t="str">
        <v>비교 반영</v>
      </c>
      <c r="F3227" s="66" t="str">
        <v>그 외 비교 반영월</v>
      </c>
      <c r="G3227" s="68">
        <v>0</v>
      </c>
      <c r="H3227" s="79">
        <v>0</v>
      </c>
    </row>
    <row r="3228">
      <c r="A3228" s="68">
        <v>24</v>
      </c>
      <c r="B3228" s="66" t="str">
        <v>화도읍 가곡리</v>
      </c>
      <c r="C3228" s="66" t="str">
        <v>상가</v>
      </c>
      <c r="D3228" s="66" t="str">
        <v>2025-11</v>
      </c>
      <c r="E3228" s="66" t="str">
        <v>비교 반영</v>
      </c>
      <c r="F3228" s="66" t="str">
        <v>그 외 비교 반영월</v>
      </c>
      <c r="G3228" s="68">
        <v>1</v>
      </c>
      <c r="H3228" s="79">
        <v>0.047619047619047616</v>
      </c>
    </row>
    <row r="3229">
      <c r="A3229" s="68">
        <v>24</v>
      </c>
      <c r="B3229" s="66" t="str">
        <v>화도읍 가곡리</v>
      </c>
      <c r="C3229" s="66" t="str">
        <v>상가</v>
      </c>
      <c r="D3229" s="66" t="str">
        <v>2025-12</v>
      </c>
      <c r="E3229" s="66" t="str">
        <v>비교 반영</v>
      </c>
      <c r="F3229" s="66" t="str">
        <v>그 외 비교 반영월</v>
      </c>
      <c r="G3229" s="68">
        <v>0</v>
      </c>
      <c r="H3229" s="79">
        <v>0</v>
      </c>
    </row>
    <row r="3230">
      <c r="A3230" s="68">
        <v>24</v>
      </c>
      <c r="B3230" s="66" t="str">
        <v>화도읍 가곡리</v>
      </c>
      <c r="C3230" s="66" t="str">
        <v>상가</v>
      </c>
      <c r="D3230" s="66" t="str">
        <v>2026-01</v>
      </c>
      <c r="E3230" s="66" t="str">
        <v>비교 반영</v>
      </c>
      <c r="F3230" s="66" t="str">
        <v>직전 비교기간</v>
      </c>
      <c r="G3230" s="68">
        <v>0</v>
      </c>
      <c r="H3230" s="79">
        <v>0</v>
      </c>
    </row>
    <row r="3231">
      <c r="A3231" s="68">
        <v>24</v>
      </c>
      <c r="B3231" s="66" t="str">
        <v>화도읍 가곡리</v>
      </c>
      <c r="C3231" s="66" t="str">
        <v>상가</v>
      </c>
      <c r="D3231" s="66" t="str">
        <v>2026-02</v>
      </c>
      <c r="E3231" s="66" t="str">
        <v>비교 반영</v>
      </c>
      <c r="F3231" s="66" t="str">
        <v>직전 비교기간</v>
      </c>
      <c r="G3231" s="68">
        <v>0</v>
      </c>
      <c r="H3231" s="79">
        <v>0</v>
      </c>
    </row>
    <row r="3232">
      <c r="A3232" s="68">
        <v>24</v>
      </c>
      <c r="B3232" s="66" t="str">
        <v>화도읍 가곡리</v>
      </c>
      <c r="C3232" s="66" t="str">
        <v>상가</v>
      </c>
      <c r="D3232" s="66" t="str">
        <v>2026-03</v>
      </c>
      <c r="E3232" s="66" t="str">
        <v>비교 반영</v>
      </c>
      <c r="F3232" s="66" t="str">
        <v>직전 비교기간</v>
      </c>
      <c r="G3232" s="68">
        <v>0</v>
      </c>
      <c r="H3232" s="79">
        <v>0</v>
      </c>
    </row>
    <row r="3233">
      <c r="A3233" s="68">
        <v>24</v>
      </c>
      <c r="B3233" s="66" t="str">
        <v>화도읍 가곡리</v>
      </c>
      <c r="C3233" s="66" t="str">
        <v>상가</v>
      </c>
      <c r="D3233" s="66" t="str">
        <v>2026-04</v>
      </c>
      <c r="E3233" s="66" t="str">
        <v>비교 반영</v>
      </c>
      <c r="F3233" s="66" t="str">
        <v>최근 비교기간</v>
      </c>
      <c r="G3233" s="68">
        <v>0</v>
      </c>
      <c r="H3233" s="79">
        <v>0</v>
      </c>
    </row>
    <row r="3234">
      <c r="A3234" s="68">
        <v>24</v>
      </c>
      <c r="B3234" s="66" t="str">
        <v>화도읍 가곡리</v>
      </c>
      <c r="C3234" s="66" t="str">
        <v>상가</v>
      </c>
      <c r="D3234" s="66" t="str">
        <v>2026-05</v>
      </c>
      <c r="E3234" s="66" t="str">
        <v>비교 반영</v>
      </c>
      <c r="F3234" s="66" t="str">
        <v>최근 비교기간</v>
      </c>
      <c r="G3234" s="68">
        <v>0</v>
      </c>
      <c r="H3234" s="79">
        <v>0</v>
      </c>
    </row>
    <row r="3235">
      <c r="A3235" s="68">
        <v>24</v>
      </c>
      <c r="B3235" s="66" t="str">
        <v>화도읍 가곡리</v>
      </c>
      <c r="C3235" s="66" t="str">
        <v>상가</v>
      </c>
      <c r="D3235" s="66" t="str">
        <v>2026-06</v>
      </c>
      <c r="E3235" s="66" t="str">
        <v>비교 반영</v>
      </c>
      <c r="F3235" s="66" t="str">
        <v>최근 비교기간</v>
      </c>
      <c r="G3235" s="68">
        <v>0</v>
      </c>
      <c r="H3235" s="79">
        <v>0</v>
      </c>
    </row>
    <row r="3236">
      <c r="A3236" s="72">
        <v>24</v>
      </c>
      <c r="B3236" s="72" t="str">
        <v>화도읍 가곡리</v>
      </c>
      <c r="C3236" s="72" t="str">
        <v>상가</v>
      </c>
      <c r="D3236" s="72" t="str">
        <v>2026-07</v>
      </c>
      <c r="E3236" s="72" t="str">
        <v>집계 중</v>
      </c>
      <c r="F3236" s="72" t="str">
        <v>집계 중 월</v>
      </c>
      <c r="G3236" s="74">
        <v>1</v>
      </c>
      <c r="H3236" s="85">
        <v>0.058823529411764705</v>
      </c>
    </row>
    <row r="3237">
      <c r="A3237" s="68">
        <v>25</v>
      </c>
      <c r="B3237" s="66" t="str">
        <v>화도읍 차산리</v>
      </c>
      <c r="C3237" s="66" t="str">
        <v>토지</v>
      </c>
      <c r="D3237" s="66" t="str">
        <v>2025-08</v>
      </c>
      <c r="E3237" s="66" t="str">
        <v>비교 반영</v>
      </c>
      <c r="F3237" s="66" t="str">
        <v>그 외 비교 반영월</v>
      </c>
      <c r="G3237" s="68">
        <v>13</v>
      </c>
      <c r="H3237" s="79">
        <v>0.5</v>
      </c>
    </row>
    <row r="3238">
      <c r="A3238" s="68">
        <v>25</v>
      </c>
      <c r="B3238" s="66" t="str">
        <v>화도읍 차산리</v>
      </c>
      <c r="C3238" s="66" t="str">
        <v>토지</v>
      </c>
      <c r="D3238" s="66" t="str">
        <v>2025-09</v>
      </c>
      <c r="E3238" s="66" t="str">
        <v>비교 반영</v>
      </c>
      <c r="F3238" s="66" t="str">
        <v>그 외 비교 반영월</v>
      </c>
      <c r="G3238" s="68">
        <v>1</v>
      </c>
      <c r="H3238" s="79">
        <v>0.09090909090909091</v>
      </c>
    </row>
    <row r="3239">
      <c r="A3239" s="68">
        <v>25</v>
      </c>
      <c r="B3239" s="66" t="str">
        <v>화도읍 차산리</v>
      </c>
      <c r="C3239" s="66" t="str">
        <v>토지</v>
      </c>
      <c r="D3239" s="66" t="str">
        <v>2025-10</v>
      </c>
      <c r="E3239" s="66" t="str">
        <v>비교 반영</v>
      </c>
      <c r="F3239" s="66" t="str">
        <v>그 외 비교 반영월</v>
      </c>
      <c r="G3239" s="68">
        <v>1</v>
      </c>
      <c r="H3239" s="79">
        <v>0.05263157894736842</v>
      </c>
    </row>
    <row r="3240">
      <c r="A3240" s="68">
        <v>25</v>
      </c>
      <c r="B3240" s="66" t="str">
        <v>화도읍 차산리</v>
      </c>
      <c r="C3240" s="66" t="str">
        <v>토지</v>
      </c>
      <c r="D3240" s="66" t="str">
        <v>2025-11</v>
      </c>
      <c r="E3240" s="66" t="str">
        <v>비교 반영</v>
      </c>
      <c r="F3240" s="66" t="str">
        <v>그 외 비교 반영월</v>
      </c>
      <c r="G3240" s="68">
        <v>16</v>
      </c>
      <c r="H3240" s="79">
        <v>0.5333333333333333</v>
      </c>
    </row>
    <row r="3241">
      <c r="A3241" s="68">
        <v>25</v>
      </c>
      <c r="B3241" s="66" t="str">
        <v>화도읍 차산리</v>
      </c>
      <c r="C3241" s="66" t="str">
        <v>토지</v>
      </c>
      <c r="D3241" s="66" t="str">
        <v>2025-12</v>
      </c>
      <c r="E3241" s="66" t="str">
        <v>비교 반영</v>
      </c>
      <c r="F3241" s="66" t="str">
        <v>그 외 비교 반영월</v>
      </c>
      <c r="G3241" s="68">
        <v>12</v>
      </c>
      <c r="H3241" s="79">
        <v>0.5</v>
      </c>
    </row>
    <row r="3242">
      <c r="A3242" s="68">
        <v>25</v>
      </c>
      <c r="B3242" s="66" t="str">
        <v>화도읍 차산리</v>
      </c>
      <c r="C3242" s="66" t="str">
        <v>토지</v>
      </c>
      <c r="D3242" s="66" t="str">
        <v>2026-01</v>
      </c>
      <c r="E3242" s="66" t="str">
        <v>비교 반영</v>
      </c>
      <c r="F3242" s="66" t="str">
        <v>직전 비교기간</v>
      </c>
      <c r="G3242" s="68">
        <v>4</v>
      </c>
      <c r="H3242" s="79">
        <v>0.2222222222222222</v>
      </c>
    </row>
    <row r="3243">
      <c r="A3243" s="68">
        <v>25</v>
      </c>
      <c r="B3243" s="66" t="str">
        <v>화도읍 차산리</v>
      </c>
      <c r="C3243" s="66" t="str">
        <v>토지</v>
      </c>
      <c r="D3243" s="66" t="str">
        <v>2026-02</v>
      </c>
      <c r="E3243" s="66" t="str">
        <v>비교 반영</v>
      </c>
      <c r="F3243" s="66" t="str">
        <v>직전 비교기간</v>
      </c>
      <c r="G3243" s="68">
        <v>24</v>
      </c>
      <c r="H3243" s="79">
        <v>0.7058823529411765</v>
      </c>
    </row>
    <row r="3244">
      <c r="A3244" s="68">
        <v>25</v>
      </c>
      <c r="B3244" s="66" t="str">
        <v>화도읍 차산리</v>
      </c>
      <c r="C3244" s="66" t="str">
        <v>토지</v>
      </c>
      <c r="D3244" s="66" t="str">
        <v>2026-03</v>
      </c>
      <c r="E3244" s="66" t="str">
        <v>비교 반영</v>
      </c>
      <c r="F3244" s="66" t="str">
        <v>직전 비교기간</v>
      </c>
      <c r="G3244" s="68">
        <v>9</v>
      </c>
      <c r="H3244" s="79">
        <v>0.5625</v>
      </c>
    </row>
    <row r="3245">
      <c r="A3245" s="68">
        <v>25</v>
      </c>
      <c r="B3245" s="66" t="str">
        <v>화도읍 차산리</v>
      </c>
      <c r="C3245" s="66" t="str">
        <v>토지</v>
      </c>
      <c r="D3245" s="66" t="str">
        <v>2026-04</v>
      </c>
      <c r="E3245" s="66" t="str">
        <v>비교 반영</v>
      </c>
      <c r="F3245" s="66" t="str">
        <v>최근 비교기간</v>
      </c>
      <c r="G3245" s="68">
        <v>2</v>
      </c>
      <c r="H3245" s="79">
        <v>0.16666666666666666</v>
      </c>
    </row>
    <row r="3246">
      <c r="A3246" s="68">
        <v>25</v>
      </c>
      <c r="B3246" s="66" t="str">
        <v>화도읍 차산리</v>
      </c>
      <c r="C3246" s="66" t="str">
        <v>토지</v>
      </c>
      <c r="D3246" s="66" t="str">
        <v>2026-05</v>
      </c>
      <c r="E3246" s="66" t="str">
        <v>비교 반영</v>
      </c>
      <c r="F3246" s="66" t="str">
        <v>최근 비교기간</v>
      </c>
      <c r="G3246" s="68">
        <v>4</v>
      </c>
      <c r="H3246" s="79">
        <v>0.23529411764705882</v>
      </c>
    </row>
    <row r="3247">
      <c r="A3247" s="68">
        <v>25</v>
      </c>
      <c r="B3247" s="66" t="str">
        <v>화도읍 차산리</v>
      </c>
      <c r="C3247" s="66" t="str">
        <v>토지</v>
      </c>
      <c r="D3247" s="66" t="str">
        <v>2026-06</v>
      </c>
      <c r="E3247" s="66" t="str">
        <v>비교 반영</v>
      </c>
      <c r="F3247" s="66" t="str">
        <v>최근 비교기간</v>
      </c>
      <c r="G3247" s="68">
        <v>13</v>
      </c>
      <c r="H3247" s="79">
        <v>0.4482758620689655</v>
      </c>
    </row>
    <row r="3248">
      <c r="A3248" s="72">
        <v>25</v>
      </c>
      <c r="B3248" s="72" t="str">
        <v>화도읍 차산리</v>
      </c>
      <c r="C3248" s="72" t="str">
        <v>토지</v>
      </c>
      <c r="D3248" s="72" t="str">
        <v>2026-07</v>
      </c>
      <c r="E3248" s="72" t="str">
        <v>집계 중</v>
      </c>
      <c r="F3248" s="72" t="str">
        <v>집계 중 월</v>
      </c>
      <c r="G3248" s="74">
        <v>5</v>
      </c>
      <c r="H3248" s="85">
        <v>0.23809523809523808</v>
      </c>
    </row>
    <row r="3249">
      <c r="A3249" s="68">
        <v>25</v>
      </c>
      <c r="B3249" s="66" t="str">
        <v>화도읍 차산리</v>
      </c>
      <c r="C3249" s="66" t="str">
        <v>아파트 매매</v>
      </c>
      <c r="D3249" s="66" t="str">
        <v>2025-08</v>
      </c>
      <c r="E3249" s="66" t="str">
        <v>비교 반영</v>
      </c>
      <c r="F3249" s="66" t="str">
        <v>그 외 비교 반영월</v>
      </c>
      <c r="G3249" s="68">
        <v>2</v>
      </c>
      <c r="H3249" s="79">
        <v>0.07692307692307693</v>
      </c>
    </row>
    <row r="3250">
      <c r="A3250" s="68">
        <v>25</v>
      </c>
      <c r="B3250" s="66" t="str">
        <v>화도읍 차산리</v>
      </c>
      <c r="C3250" s="66" t="str">
        <v>아파트 매매</v>
      </c>
      <c r="D3250" s="66" t="str">
        <v>2025-09</v>
      </c>
      <c r="E3250" s="66" t="str">
        <v>비교 반영</v>
      </c>
      <c r="F3250" s="66" t="str">
        <v>그 외 비교 반영월</v>
      </c>
      <c r="G3250" s="68">
        <v>2</v>
      </c>
      <c r="H3250" s="79">
        <v>0.18181818181818182</v>
      </c>
    </row>
    <row r="3251">
      <c r="A3251" s="68">
        <v>25</v>
      </c>
      <c r="B3251" s="66" t="str">
        <v>화도읍 차산리</v>
      </c>
      <c r="C3251" s="66" t="str">
        <v>아파트 매매</v>
      </c>
      <c r="D3251" s="66" t="str">
        <v>2025-10</v>
      </c>
      <c r="E3251" s="66" t="str">
        <v>비교 반영</v>
      </c>
      <c r="F3251" s="66" t="str">
        <v>그 외 비교 반영월</v>
      </c>
      <c r="G3251" s="68">
        <v>3</v>
      </c>
      <c r="H3251" s="79">
        <v>0.15789473684210525</v>
      </c>
    </row>
    <row r="3252">
      <c r="A3252" s="68">
        <v>25</v>
      </c>
      <c r="B3252" s="66" t="str">
        <v>화도읍 차산리</v>
      </c>
      <c r="C3252" s="66" t="str">
        <v>아파트 매매</v>
      </c>
      <c r="D3252" s="66" t="str">
        <v>2025-11</v>
      </c>
      <c r="E3252" s="66" t="str">
        <v>비교 반영</v>
      </c>
      <c r="F3252" s="66" t="str">
        <v>그 외 비교 반영월</v>
      </c>
      <c r="G3252" s="68">
        <v>2</v>
      </c>
      <c r="H3252" s="79">
        <v>0.06666666666666667</v>
      </c>
    </row>
    <row r="3253">
      <c r="A3253" s="68">
        <v>25</v>
      </c>
      <c r="B3253" s="66" t="str">
        <v>화도읍 차산리</v>
      </c>
      <c r="C3253" s="66" t="str">
        <v>아파트 매매</v>
      </c>
      <c r="D3253" s="66" t="str">
        <v>2025-12</v>
      </c>
      <c r="E3253" s="66" t="str">
        <v>비교 반영</v>
      </c>
      <c r="F3253" s="66" t="str">
        <v>그 외 비교 반영월</v>
      </c>
      <c r="G3253" s="68">
        <v>2</v>
      </c>
      <c r="H3253" s="79">
        <v>0.08333333333333333</v>
      </c>
    </row>
    <row r="3254">
      <c r="A3254" s="68">
        <v>25</v>
      </c>
      <c r="B3254" s="66" t="str">
        <v>화도읍 차산리</v>
      </c>
      <c r="C3254" s="66" t="str">
        <v>아파트 매매</v>
      </c>
      <c r="D3254" s="66" t="str">
        <v>2026-01</v>
      </c>
      <c r="E3254" s="66" t="str">
        <v>비교 반영</v>
      </c>
      <c r="F3254" s="66" t="str">
        <v>직전 비교기간</v>
      </c>
      <c r="G3254" s="68">
        <v>3</v>
      </c>
      <c r="H3254" s="79">
        <v>0.16666666666666666</v>
      </c>
    </row>
    <row r="3255">
      <c r="A3255" s="68">
        <v>25</v>
      </c>
      <c r="B3255" s="66" t="str">
        <v>화도읍 차산리</v>
      </c>
      <c r="C3255" s="66" t="str">
        <v>아파트 매매</v>
      </c>
      <c r="D3255" s="66" t="str">
        <v>2026-02</v>
      </c>
      <c r="E3255" s="66" t="str">
        <v>비교 반영</v>
      </c>
      <c r="F3255" s="66" t="str">
        <v>직전 비교기간</v>
      </c>
      <c r="G3255" s="68">
        <v>1</v>
      </c>
      <c r="H3255" s="79">
        <v>0.029411764705882353</v>
      </c>
    </row>
    <row r="3256">
      <c r="A3256" s="68">
        <v>25</v>
      </c>
      <c r="B3256" s="66" t="str">
        <v>화도읍 차산리</v>
      </c>
      <c r="C3256" s="66" t="str">
        <v>아파트 매매</v>
      </c>
      <c r="D3256" s="66" t="str">
        <v>2026-03</v>
      </c>
      <c r="E3256" s="66" t="str">
        <v>비교 반영</v>
      </c>
      <c r="F3256" s="66" t="str">
        <v>직전 비교기간</v>
      </c>
      <c r="G3256" s="68">
        <v>0</v>
      </c>
      <c r="H3256" s="79">
        <v>0</v>
      </c>
    </row>
    <row r="3257">
      <c r="A3257" s="68">
        <v>25</v>
      </c>
      <c r="B3257" s="66" t="str">
        <v>화도읍 차산리</v>
      </c>
      <c r="C3257" s="66" t="str">
        <v>아파트 매매</v>
      </c>
      <c r="D3257" s="66" t="str">
        <v>2026-04</v>
      </c>
      <c r="E3257" s="66" t="str">
        <v>비교 반영</v>
      </c>
      <c r="F3257" s="66" t="str">
        <v>최근 비교기간</v>
      </c>
      <c r="G3257" s="68">
        <v>3</v>
      </c>
      <c r="H3257" s="79">
        <v>0.25</v>
      </c>
    </row>
    <row r="3258">
      <c r="A3258" s="68">
        <v>25</v>
      </c>
      <c r="B3258" s="66" t="str">
        <v>화도읍 차산리</v>
      </c>
      <c r="C3258" s="66" t="str">
        <v>아파트 매매</v>
      </c>
      <c r="D3258" s="66" t="str">
        <v>2026-05</v>
      </c>
      <c r="E3258" s="66" t="str">
        <v>비교 반영</v>
      </c>
      <c r="F3258" s="66" t="str">
        <v>최근 비교기간</v>
      </c>
      <c r="G3258" s="68">
        <v>5</v>
      </c>
      <c r="H3258" s="79">
        <v>0.29411764705882354</v>
      </c>
    </row>
    <row r="3259">
      <c r="A3259" s="68">
        <v>25</v>
      </c>
      <c r="B3259" s="66" t="str">
        <v>화도읍 차산리</v>
      </c>
      <c r="C3259" s="66" t="str">
        <v>아파트 매매</v>
      </c>
      <c r="D3259" s="66" t="str">
        <v>2026-06</v>
      </c>
      <c r="E3259" s="66" t="str">
        <v>비교 반영</v>
      </c>
      <c r="F3259" s="66" t="str">
        <v>최근 비교기간</v>
      </c>
      <c r="G3259" s="68">
        <v>6</v>
      </c>
      <c r="H3259" s="79">
        <v>0.20689655172413793</v>
      </c>
    </row>
    <row r="3260">
      <c r="A3260" s="72">
        <v>25</v>
      </c>
      <c r="B3260" s="72" t="str">
        <v>화도읍 차산리</v>
      </c>
      <c r="C3260" s="72" t="str">
        <v>아파트 매매</v>
      </c>
      <c r="D3260" s="72" t="str">
        <v>2026-07</v>
      </c>
      <c r="E3260" s="72" t="str">
        <v>집계 중</v>
      </c>
      <c r="F3260" s="72" t="str">
        <v>집계 중 월</v>
      </c>
      <c r="G3260" s="74">
        <v>3</v>
      </c>
      <c r="H3260" s="85">
        <v>0.14285714285714285</v>
      </c>
    </row>
    <row r="3261">
      <c r="A3261" s="68">
        <v>25</v>
      </c>
      <c r="B3261" s="66" t="str">
        <v>화도읍 차산리</v>
      </c>
      <c r="C3261" s="66" t="str">
        <v>다세대 전월세</v>
      </c>
      <c r="D3261" s="66" t="str">
        <v>2025-08</v>
      </c>
      <c r="E3261" s="66" t="str">
        <v>비교 반영</v>
      </c>
      <c r="F3261" s="66" t="str">
        <v>그 외 비교 반영월</v>
      </c>
      <c r="G3261" s="68">
        <v>5</v>
      </c>
      <c r="H3261" s="79">
        <v>0.19230769230769232</v>
      </c>
    </row>
    <row r="3262">
      <c r="A3262" s="68">
        <v>25</v>
      </c>
      <c r="B3262" s="66" t="str">
        <v>화도읍 차산리</v>
      </c>
      <c r="C3262" s="66" t="str">
        <v>다세대 전월세</v>
      </c>
      <c r="D3262" s="66" t="str">
        <v>2025-09</v>
      </c>
      <c r="E3262" s="66" t="str">
        <v>비교 반영</v>
      </c>
      <c r="F3262" s="66" t="str">
        <v>그 외 비교 반영월</v>
      </c>
      <c r="G3262" s="68">
        <v>1</v>
      </c>
      <c r="H3262" s="79">
        <v>0.09090909090909091</v>
      </c>
    </row>
    <row r="3263">
      <c r="A3263" s="68">
        <v>25</v>
      </c>
      <c r="B3263" s="66" t="str">
        <v>화도읍 차산리</v>
      </c>
      <c r="C3263" s="66" t="str">
        <v>다세대 전월세</v>
      </c>
      <c r="D3263" s="66" t="str">
        <v>2025-10</v>
      </c>
      <c r="E3263" s="66" t="str">
        <v>비교 반영</v>
      </c>
      <c r="F3263" s="66" t="str">
        <v>그 외 비교 반영월</v>
      </c>
      <c r="G3263" s="68">
        <v>3</v>
      </c>
      <c r="H3263" s="79">
        <v>0.15789473684210525</v>
      </c>
    </row>
    <row r="3264">
      <c r="A3264" s="68">
        <v>25</v>
      </c>
      <c r="B3264" s="66" t="str">
        <v>화도읍 차산리</v>
      </c>
      <c r="C3264" s="66" t="str">
        <v>다세대 전월세</v>
      </c>
      <c r="D3264" s="66" t="str">
        <v>2025-11</v>
      </c>
      <c r="E3264" s="66" t="str">
        <v>비교 반영</v>
      </c>
      <c r="F3264" s="66" t="str">
        <v>그 외 비교 반영월</v>
      </c>
      <c r="G3264" s="68">
        <v>3</v>
      </c>
      <c r="H3264" s="79">
        <v>0.1</v>
      </c>
    </row>
    <row r="3265">
      <c r="A3265" s="68">
        <v>25</v>
      </c>
      <c r="B3265" s="66" t="str">
        <v>화도읍 차산리</v>
      </c>
      <c r="C3265" s="66" t="str">
        <v>다세대 전월세</v>
      </c>
      <c r="D3265" s="66" t="str">
        <v>2025-12</v>
      </c>
      <c r="E3265" s="66" t="str">
        <v>비교 반영</v>
      </c>
      <c r="F3265" s="66" t="str">
        <v>그 외 비교 반영월</v>
      </c>
      <c r="G3265" s="68">
        <v>6</v>
      </c>
      <c r="H3265" s="79">
        <v>0.25</v>
      </c>
    </row>
    <row r="3266">
      <c r="A3266" s="68">
        <v>25</v>
      </c>
      <c r="B3266" s="66" t="str">
        <v>화도읍 차산리</v>
      </c>
      <c r="C3266" s="66" t="str">
        <v>다세대 전월세</v>
      </c>
      <c r="D3266" s="66" t="str">
        <v>2026-01</v>
      </c>
      <c r="E3266" s="66" t="str">
        <v>비교 반영</v>
      </c>
      <c r="F3266" s="66" t="str">
        <v>직전 비교기간</v>
      </c>
      <c r="G3266" s="68">
        <v>2</v>
      </c>
      <c r="H3266" s="79">
        <v>0.1111111111111111</v>
      </c>
    </row>
    <row r="3267">
      <c r="A3267" s="68">
        <v>25</v>
      </c>
      <c r="B3267" s="66" t="str">
        <v>화도읍 차산리</v>
      </c>
      <c r="C3267" s="66" t="str">
        <v>다세대 전월세</v>
      </c>
      <c r="D3267" s="66" t="str">
        <v>2026-02</v>
      </c>
      <c r="E3267" s="66" t="str">
        <v>비교 반영</v>
      </c>
      <c r="F3267" s="66" t="str">
        <v>직전 비교기간</v>
      </c>
      <c r="G3267" s="68">
        <v>1</v>
      </c>
      <c r="H3267" s="79">
        <v>0.029411764705882353</v>
      </c>
    </row>
    <row r="3268">
      <c r="A3268" s="68">
        <v>25</v>
      </c>
      <c r="B3268" s="66" t="str">
        <v>화도읍 차산리</v>
      </c>
      <c r="C3268" s="66" t="str">
        <v>다세대 전월세</v>
      </c>
      <c r="D3268" s="66" t="str">
        <v>2026-03</v>
      </c>
      <c r="E3268" s="66" t="str">
        <v>비교 반영</v>
      </c>
      <c r="F3268" s="66" t="str">
        <v>직전 비교기간</v>
      </c>
      <c r="G3268" s="68">
        <v>1</v>
      </c>
      <c r="H3268" s="79">
        <v>0.0625</v>
      </c>
    </row>
    <row r="3269">
      <c r="A3269" s="68">
        <v>25</v>
      </c>
      <c r="B3269" s="66" t="str">
        <v>화도읍 차산리</v>
      </c>
      <c r="C3269" s="66" t="str">
        <v>다세대 전월세</v>
      </c>
      <c r="D3269" s="66" t="str">
        <v>2026-04</v>
      </c>
      <c r="E3269" s="66" t="str">
        <v>비교 반영</v>
      </c>
      <c r="F3269" s="66" t="str">
        <v>최근 비교기간</v>
      </c>
      <c r="G3269" s="68">
        <v>2</v>
      </c>
      <c r="H3269" s="79">
        <v>0.16666666666666666</v>
      </c>
    </row>
    <row r="3270">
      <c r="A3270" s="68">
        <v>25</v>
      </c>
      <c r="B3270" s="66" t="str">
        <v>화도읍 차산리</v>
      </c>
      <c r="C3270" s="66" t="str">
        <v>다세대 전월세</v>
      </c>
      <c r="D3270" s="66" t="str">
        <v>2026-05</v>
      </c>
      <c r="E3270" s="66" t="str">
        <v>비교 반영</v>
      </c>
      <c r="F3270" s="66" t="str">
        <v>최근 비교기간</v>
      </c>
      <c r="G3270" s="68">
        <v>2</v>
      </c>
      <c r="H3270" s="79">
        <v>0.11764705882352941</v>
      </c>
    </row>
    <row r="3271">
      <c r="A3271" s="68">
        <v>25</v>
      </c>
      <c r="B3271" s="66" t="str">
        <v>화도읍 차산리</v>
      </c>
      <c r="C3271" s="66" t="str">
        <v>다세대 전월세</v>
      </c>
      <c r="D3271" s="66" t="str">
        <v>2026-06</v>
      </c>
      <c r="E3271" s="66" t="str">
        <v>비교 반영</v>
      </c>
      <c r="F3271" s="66" t="str">
        <v>최근 비교기간</v>
      </c>
      <c r="G3271" s="68">
        <v>5</v>
      </c>
      <c r="H3271" s="79">
        <v>0.1724137931034483</v>
      </c>
    </row>
    <row r="3272">
      <c r="A3272" s="72">
        <v>25</v>
      </c>
      <c r="B3272" s="72" t="str">
        <v>화도읍 차산리</v>
      </c>
      <c r="C3272" s="72" t="str">
        <v>다세대 전월세</v>
      </c>
      <c r="D3272" s="72" t="str">
        <v>2026-07</v>
      </c>
      <c r="E3272" s="72" t="str">
        <v>집계 중</v>
      </c>
      <c r="F3272" s="72" t="str">
        <v>집계 중 월</v>
      </c>
      <c r="G3272" s="74">
        <v>4</v>
      </c>
      <c r="H3272" s="85">
        <v>0.19047619047619047</v>
      </c>
    </row>
    <row r="3273">
      <c r="A3273" s="68">
        <v>25</v>
      </c>
      <c r="B3273" s="66" t="str">
        <v>화도읍 차산리</v>
      </c>
      <c r="C3273" s="66" t="str">
        <v>다세대 매매</v>
      </c>
      <c r="D3273" s="66" t="str">
        <v>2025-08</v>
      </c>
      <c r="E3273" s="66" t="str">
        <v>비교 반영</v>
      </c>
      <c r="F3273" s="66" t="str">
        <v>그 외 비교 반영월</v>
      </c>
      <c r="G3273" s="68">
        <v>2</v>
      </c>
      <c r="H3273" s="79">
        <v>0.07692307692307693</v>
      </c>
    </row>
    <row r="3274">
      <c r="A3274" s="68">
        <v>25</v>
      </c>
      <c r="B3274" s="66" t="str">
        <v>화도읍 차산리</v>
      </c>
      <c r="C3274" s="66" t="str">
        <v>다세대 매매</v>
      </c>
      <c r="D3274" s="66" t="str">
        <v>2025-09</v>
      </c>
      <c r="E3274" s="66" t="str">
        <v>비교 반영</v>
      </c>
      <c r="F3274" s="66" t="str">
        <v>그 외 비교 반영월</v>
      </c>
      <c r="G3274" s="68">
        <v>1</v>
      </c>
      <c r="H3274" s="79">
        <v>0.09090909090909091</v>
      </c>
    </row>
    <row r="3275">
      <c r="A3275" s="68">
        <v>25</v>
      </c>
      <c r="B3275" s="66" t="str">
        <v>화도읍 차산리</v>
      </c>
      <c r="C3275" s="66" t="str">
        <v>다세대 매매</v>
      </c>
      <c r="D3275" s="66" t="str">
        <v>2025-10</v>
      </c>
      <c r="E3275" s="66" t="str">
        <v>비교 반영</v>
      </c>
      <c r="F3275" s="66" t="str">
        <v>그 외 비교 반영월</v>
      </c>
      <c r="G3275" s="68">
        <v>4</v>
      </c>
      <c r="H3275" s="79">
        <v>0.21052631578947367</v>
      </c>
    </row>
    <row r="3276">
      <c r="A3276" s="68">
        <v>25</v>
      </c>
      <c r="B3276" s="66" t="str">
        <v>화도읍 차산리</v>
      </c>
      <c r="C3276" s="66" t="str">
        <v>다세대 매매</v>
      </c>
      <c r="D3276" s="66" t="str">
        <v>2025-11</v>
      </c>
      <c r="E3276" s="66" t="str">
        <v>비교 반영</v>
      </c>
      <c r="F3276" s="66" t="str">
        <v>그 외 비교 반영월</v>
      </c>
      <c r="G3276" s="68">
        <v>2</v>
      </c>
      <c r="H3276" s="79">
        <v>0.06666666666666667</v>
      </c>
    </row>
    <row r="3277">
      <c r="A3277" s="68">
        <v>25</v>
      </c>
      <c r="B3277" s="66" t="str">
        <v>화도읍 차산리</v>
      </c>
      <c r="C3277" s="66" t="str">
        <v>다세대 매매</v>
      </c>
      <c r="D3277" s="66" t="str">
        <v>2025-12</v>
      </c>
      <c r="E3277" s="66" t="str">
        <v>비교 반영</v>
      </c>
      <c r="F3277" s="66" t="str">
        <v>그 외 비교 반영월</v>
      </c>
      <c r="G3277" s="68">
        <v>1</v>
      </c>
      <c r="H3277" s="79">
        <v>0.041666666666666664</v>
      </c>
    </row>
    <row r="3278">
      <c r="A3278" s="68">
        <v>25</v>
      </c>
      <c r="B3278" s="66" t="str">
        <v>화도읍 차산리</v>
      </c>
      <c r="C3278" s="66" t="str">
        <v>다세대 매매</v>
      </c>
      <c r="D3278" s="66" t="str">
        <v>2026-01</v>
      </c>
      <c r="E3278" s="66" t="str">
        <v>비교 반영</v>
      </c>
      <c r="F3278" s="66" t="str">
        <v>직전 비교기간</v>
      </c>
      <c r="G3278" s="68">
        <v>2</v>
      </c>
      <c r="H3278" s="79">
        <v>0.1111111111111111</v>
      </c>
    </row>
    <row r="3279">
      <c r="A3279" s="68">
        <v>25</v>
      </c>
      <c r="B3279" s="66" t="str">
        <v>화도읍 차산리</v>
      </c>
      <c r="C3279" s="66" t="str">
        <v>다세대 매매</v>
      </c>
      <c r="D3279" s="66" t="str">
        <v>2026-02</v>
      </c>
      <c r="E3279" s="66" t="str">
        <v>비교 반영</v>
      </c>
      <c r="F3279" s="66" t="str">
        <v>직전 비교기간</v>
      </c>
      <c r="G3279" s="68">
        <v>2</v>
      </c>
      <c r="H3279" s="79">
        <v>0.058823529411764705</v>
      </c>
    </row>
    <row r="3280">
      <c r="A3280" s="68">
        <v>25</v>
      </c>
      <c r="B3280" s="66" t="str">
        <v>화도읍 차산리</v>
      </c>
      <c r="C3280" s="66" t="str">
        <v>다세대 매매</v>
      </c>
      <c r="D3280" s="66" t="str">
        <v>2026-03</v>
      </c>
      <c r="E3280" s="66" t="str">
        <v>비교 반영</v>
      </c>
      <c r="F3280" s="66" t="str">
        <v>직전 비교기간</v>
      </c>
      <c r="G3280" s="68">
        <v>1</v>
      </c>
      <c r="H3280" s="79">
        <v>0.0625</v>
      </c>
    </row>
    <row r="3281">
      <c r="A3281" s="68">
        <v>25</v>
      </c>
      <c r="B3281" s="66" t="str">
        <v>화도읍 차산리</v>
      </c>
      <c r="C3281" s="66" t="str">
        <v>다세대 매매</v>
      </c>
      <c r="D3281" s="66" t="str">
        <v>2026-04</v>
      </c>
      <c r="E3281" s="66" t="str">
        <v>비교 반영</v>
      </c>
      <c r="F3281" s="66" t="str">
        <v>최근 비교기간</v>
      </c>
      <c r="G3281" s="68">
        <v>2</v>
      </c>
      <c r="H3281" s="79">
        <v>0.16666666666666666</v>
      </c>
    </row>
    <row r="3282">
      <c r="A3282" s="68">
        <v>25</v>
      </c>
      <c r="B3282" s="66" t="str">
        <v>화도읍 차산리</v>
      </c>
      <c r="C3282" s="66" t="str">
        <v>다세대 매매</v>
      </c>
      <c r="D3282" s="66" t="str">
        <v>2026-05</v>
      </c>
      <c r="E3282" s="66" t="str">
        <v>비교 반영</v>
      </c>
      <c r="F3282" s="66" t="str">
        <v>최근 비교기간</v>
      </c>
      <c r="G3282" s="68">
        <v>4</v>
      </c>
      <c r="H3282" s="79">
        <v>0.23529411764705882</v>
      </c>
    </row>
    <row r="3283">
      <c r="A3283" s="68">
        <v>25</v>
      </c>
      <c r="B3283" s="66" t="str">
        <v>화도읍 차산리</v>
      </c>
      <c r="C3283" s="66" t="str">
        <v>다세대 매매</v>
      </c>
      <c r="D3283" s="66" t="str">
        <v>2026-06</v>
      </c>
      <c r="E3283" s="66" t="str">
        <v>비교 반영</v>
      </c>
      <c r="F3283" s="66" t="str">
        <v>최근 비교기간</v>
      </c>
      <c r="G3283" s="68">
        <v>2</v>
      </c>
      <c r="H3283" s="79">
        <v>0.06896551724137931</v>
      </c>
    </row>
    <row r="3284">
      <c r="A3284" s="72">
        <v>25</v>
      </c>
      <c r="B3284" s="72" t="str">
        <v>화도읍 차산리</v>
      </c>
      <c r="C3284" s="72" t="str">
        <v>다세대 매매</v>
      </c>
      <c r="D3284" s="72" t="str">
        <v>2026-07</v>
      </c>
      <c r="E3284" s="72" t="str">
        <v>집계 중</v>
      </c>
      <c r="F3284" s="72" t="str">
        <v>집계 중 월</v>
      </c>
      <c r="G3284" s="74">
        <v>2</v>
      </c>
      <c r="H3284" s="85">
        <v>0.09523809523809523</v>
      </c>
    </row>
    <row r="3285">
      <c r="A3285" s="68">
        <v>25</v>
      </c>
      <c r="B3285" s="66" t="str">
        <v>화도읍 차산리</v>
      </c>
      <c r="C3285" s="66" t="str">
        <v>아파트 전월세</v>
      </c>
      <c r="D3285" s="66" t="str">
        <v>2025-08</v>
      </c>
      <c r="E3285" s="66" t="str">
        <v>비교 반영</v>
      </c>
      <c r="F3285" s="66" t="str">
        <v>그 외 비교 반영월</v>
      </c>
      <c r="G3285" s="68">
        <v>2</v>
      </c>
      <c r="H3285" s="79">
        <v>0.07692307692307693</v>
      </c>
    </row>
    <row r="3286">
      <c r="A3286" s="68">
        <v>25</v>
      </c>
      <c r="B3286" s="66" t="str">
        <v>화도읍 차산리</v>
      </c>
      <c r="C3286" s="66" t="str">
        <v>아파트 전월세</v>
      </c>
      <c r="D3286" s="66" t="str">
        <v>2025-09</v>
      </c>
      <c r="E3286" s="66" t="str">
        <v>비교 반영</v>
      </c>
      <c r="F3286" s="66" t="str">
        <v>그 외 비교 반영월</v>
      </c>
      <c r="G3286" s="68">
        <v>3</v>
      </c>
      <c r="H3286" s="79">
        <v>0.2727272727272727</v>
      </c>
    </row>
    <row r="3287">
      <c r="A3287" s="68">
        <v>25</v>
      </c>
      <c r="B3287" s="66" t="str">
        <v>화도읍 차산리</v>
      </c>
      <c r="C3287" s="66" t="str">
        <v>아파트 전월세</v>
      </c>
      <c r="D3287" s="66" t="str">
        <v>2025-10</v>
      </c>
      <c r="E3287" s="66" t="str">
        <v>비교 반영</v>
      </c>
      <c r="F3287" s="66" t="str">
        <v>그 외 비교 반영월</v>
      </c>
      <c r="G3287" s="68">
        <v>5</v>
      </c>
      <c r="H3287" s="79">
        <v>0.2631578947368421</v>
      </c>
    </row>
    <row r="3288">
      <c r="A3288" s="68">
        <v>25</v>
      </c>
      <c r="B3288" s="66" t="str">
        <v>화도읍 차산리</v>
      </c>
      <c r="C3288" s="66" t="str">
        <v>아파트 전월세</v>
      </c>
      <c r="D3288" s="66" t="str">
        <v>2025-11</v>
      </c>
      <c r="E3288" s="66" t="str">
        <v>비교 반영</v>
      </c>
      <c r="F3288" s="66" t="str">
        <v>그 외 비교 반영월</v>
      </c>
      <c r="G3288" s="68">
        <v>4</v>
      </c>
      <c r="H3288" s="79">
        <v>0.13333333333333333</v>
      </c>
    </row>
    <row r="3289">
      <c r="A3289" s="68">
        <v>25</v>
      </c>
      <c r="B3289" s="66" t="str">
        <v>화도읍 차산리</v>
      </c>
      <c r="C3289" s="66" t="str">
        <v>아파트 전월세</v>
      </c>
      <c r="D3289" s="66" t="str">
        <v>2025-12</v>
      </c>
      <c r="E3289" s="66" t="str">
        <v>비교 반영</v>
      </c>
      <c r="F3289" s="66" t="str">
        <v>그 외 비교 반영월</v>
      </c>
      <c r="G3289" s="68">
        <v>2</v>
      </c>
      <c r="H3289" s="79">
        <v>0.08333333333333333</v>
      </c>
    </row>
    <row r="3290">
      <c r="A3290" s="68">
        <v>25</v>
      </c>
      <c r="B3290" s="66" t="str">
        <v>화도읍 차산리</v>
      </c>
      <c r="C3290" s="66" t="str">
        <v>아파트 전월세</v>
      </c>
      <c r="D3290" s="66" t="str">
        <v>2026-01</v>
      </c>
      <c r="E3290" s="66" t="str">
        <v>비교 반영</v>
      </c>
      <c r="F3290" s="66" t="str">
        <v>직전 비교기간</v>
      </c>
      <c r="G3290" s="68">
        <v>6</v>
      </c>
      <c r="H3290" s="79">
        <v>0.3333333333333333</v>
      </c>
    </row>
    <row r="3291">
      <c r="A3291" s="68">
        <v>25</v>
      </c>
      <c r="B3291" s="66" t="str">
        <v>화도읍 차산리</v>
      </c>
      <c r="C3291" s="66" t="str">
        <v>아파트 전월세</v>
      </c>
      <c r="D3291" s="66" t="str">
        <v>2026-02</v>
      </c>
      <c r="E3291" s="66" t="str">
        <v>비교 반영</v>
      </c>
      <c r="F3291" s="66" t="str">
        <v>직전 비교기간</v>
      </c>
      <c r="G3291" s="68">
        <v>5</v>
      </c>
      <c r="H3291" s="79">
        <v>0.14705882352941177</v>
      </c>
    </row>
    <row r="3292">
      <c r="A3292" s="68">
        <v>25</v>
      </c>
      <c r="B3292" s="66" t="str">
        <v>화도읍 차산리</v>
      </c>
      <c r="C3292" s="66" t="str">
        <v>아파트 전월세</v>
      </c>
      <c r="D3292" s="66" t="str">
        <v>2026-03</v>
      </c>
      <c r="E3292" s="66" t="str">
        <v>비교 반영</v>
      </c>
      <c r="F3292" s="66" t="str">
        <v>직전 비교기간</v>
      </c>
      <c r="G3292" s="68">
        <v>2</v>
      </c>
      <c r="H3292" s="79">
        <v>0.125</v>
      </c>
    </row>
    <row r="3293">
      <c r="A3293" s="68">
        <v>25</v>
      </c>
      <c r="B3293" s="66" t="str">
        <v>화도읍 차산리</v>
      </c>
      <c r="C3293" s="66" t="str">
        <v>아파트 전월세</v>
      </c>
      <c r="D3293" s="66" t="str">
        <v>2026-04</v>
      </c>
      <c r="E3293" s="66" t="str">
        <v>비교 반영</v>
      </c>
      <c r="F3293" s="66" t="str">
        <v>최근 비교기간</v>
      </c>
      <c r="G3293" s="68">
        <v>3</v>
      </c>
      <c r="H3293" s="79">
        <v>0.25</v>
      </c>
    </row>
    <row r="3294">
      <c r="A3294" s="68">
        <v>25</v>
      </c>
      <c r="B3294" s="66" t="str">
        <v>화도읍 차산리</v>
      </c>
      <c r="C3294" s="66" t="str">
        <v>아파트 전월세</v>
      </c>
      <c r="D3294" s="66" t="str">
        <v>2026-05</v>
      </c>
      <c r="E3294" s="66" t="str">
        <v>비교 반영</v>
      </c>
      <c r="F3294" s="66" t="str">
        <v>최근 비교기간</v>
      </c>
      <c r="G3294" s="68">
        <v>0</v>
      </c>
      <c r="H3294" s="79">
        <v>0</v>
      </c>
    </row>
    <row r="3295">
      <c r="A3295" s="68">
        <v>25</v>
      </c>
      <c r="B3295" s="66" t="str">
        <v>화도읍 차산리</v>
      </c>
      <c r="C3295" s="66" t="str">
        <v>아파트 전월세</v>
      </c>
      <c r="D3295" s="66" t="str">
        <v>2026-06</v>
      </c>
      <c r="E3295" s="66" t="str">
        <v>비교 반영</v>
      </c>
      <c r="F3295" s="66" t="str">
        <v>최근 비교기간</v>
      </c>
      <c r="G3295" s="68">
        <v>3</v>
      </c>
      <c r="H3295" s="79">
        <v>0.10344827586206896</v>
      </c>
    </row>
    <row r="3296">
      <c r="A3296" s="72">
        <v>25</v>
      </c>
      <c r="B3296" s="72" t="str">
        <v>화도읍 차산리</v>
      </c>
      <c r="C3296" s="72" t="str">
        <v>아파트 전월세</v>
      </c>
      <c r="D3296" s="72" t="str">
        <v>2026-07</v>
      </c>
      <c r="E3296" s="72" t="str">
        <v>집계 중</v>
      </c>
      <c r="F3296" s="72" t="str">
        <v>집계 중 월</v>
      </c>
      <c r="G3296" s="74">
        <v>5</v>
      </c>
      <c r="H3296" s="85">
        <v>0.23809523809523808</v>
      </c>
    </row>
    <row r="3297">
      <c r="A3297" s="68">
        <v>25</v>
      </c>
      <c r="B3297" s="66" t="str">
        <v>화도읍 차산리</v>
      </c>
      <c r="C3297" s="66" t="str">
        <v>다가구 전월세</v>
      </c>
      <c r="D3297" s="66" t="str">
        <v>2025-08</v>
      </c>
      <c r="E3297" s="66" t="str">
        <v>비교 반영</v>
      </c>
      <c r="F3297" s="66" t="str">
        <v>그 외 비교 반영월</v>
      </c>
      <c r="G3297" s="68">
        <v>2</v>
      </c>
      <c r="H3297" s="79">
        <v>0.07692307692307693</v>
      </c>
    </row>
    <row r="3298">
      <c r="A3298" s="68">
        <v>25</v>
      </c>
      <c r="B3298" s="66" t="str">
        <v>화도읍 차산리</v>
      </c>
      <c r="C3298" s="66" t="str">
        <v>다가구 전월세</v>
      </c>
      <c r="D3298" s="66" t="str">
        <v>2025-09</v>
      </c>
      <c r="E3298" s="66" t="str">
        <v>비교 반영</v>
      </c>
      <c r="F3298" s="66" t="str">
        <v>그 외 비교 반영월</v>
      </c>
      <c r="G3298" s="68">
        <v>3</v>
      </c>
      <c r="H3298" s="79">
        <v>0.2727272727272727</v>
      </c>
    </row>
    <row r="3299">
      <c r="A3299" s="68">
        <v>25</v>
      </c>
      <c r="B3299" s="66" t="str">
        <v>화도읍 차산리</v>
      </c>
      <c r="C3299" s="66" t="str">
        <v>다가구 전월세</v>
      </c>
      <c r="D3299" s="66" t="str">
        <v>2025-10</v>
      </c>
      <c r="E3299" s="66" t="str">
        <v>비교 반영</v>
      </c>
      <c r="F3299" s="66" t="str">
        <v>그 외 비교 반영월</v>
      </c>
      <c r="G3299" s="68">
        <v>2</v>
      </c>
      <c r="H3299" s="79">
        <v>0.10526315789473684</v>
      </c>
    </row>
    <row r="3300">
      <c r="A3300" s="68">
        <v>25</v>
      </c>
      <c r="B3300" s="66" t="str">
        <v>화도읍 차산리</v>
      </c>
      <c r="C3300" s="66" t="str">
        <v>다가구 전월세</v>
      </c>
      <c r="D3300" s="66" t="str">
        <v>2025-11</v>
      </c>
      <c r="E3300" s="66" t="str">
        <v>비교 반영</v>
      </c>
      <c r="F3300" s="66" t="str">
        <v>그 외 비교 반영월</v>
      </c>
      <c r="G3300" s="68">
        <v>2</v>
      </c>
      <c r="H3300" s="79">
        <v>0.06666666666666667</v>
      </c>
    </row>
    <row r="3301">
      <c r="A3301" s="68">
        <v>25</v>
      </c>
      <c r="B3301" s="66" t="str">
        <v>화도읍 차산리</v>
      </c>
      <c r="C3301" s="66" t="str">
        <v>다가구 전월세</v>
      </c>
      <c r="D3301" s="66" t="str">
        <v>2025-12</v>
      </c>
      <c r="E3301" s="66" t="str">
        <v>비교 반영</v>
      </c>
      <c r="F3301" s="66" t="str">
        <v>그 외 비교 반영월</v>
      </c>
      <c r="G3301" s="68">
        <v>0</v>
      </c>
      <c r="H3301" s="79">
        <v>0</v>
      </c>
    </row>
    <row r="3302">
      <c r="A3302" s="68">
        <v>25</v>
      </c>
      <c r="B3302" s="66" t="str">
        <v>화도읍 차산리</v>
      </c>
      <c r="C3302" s="66" t="str">
        <v>다가구 전월세</v>
      </c>
      <c r="D3302" s="66" t="str">
        <v>2026-01</v>
      </c>
      <c r="E3302" s="66" t="str">
        <v>비교 반영</v>
      </c>
      <c r="F3302" s="66" t="str">
        <v>직전 비교기간</v>
      </c>
      <c r="G3302" s="68">
        <v>1</v>
      </c>
      <c r="H3302" s="79">
        <v>0.05555555555555555</v>
      </c>
    </row>
    <row r="3303">
      <c r="A3303" s="68">
        <v>25</v>
      </c>
      <c r="B3303" s="66" t="str">
        <v>화도읍 차산리</v>
      </c>
      <c r="C3303" s="66" t="str">
        <v>다가구 전월세</v>
      </c>
      <c r="D3303" s="66" t="str">
        <v>2026-02</v>
      </c>
      <c r="E3303" s="66" t="str">
        <v>비교 반영</v>
      </c>
      <c r="F3303" s="66" t="str">
        <v>직전 비교기간</v>
      </c>
      <c r="G3303" s="68">
        <v>1</v>
      </c>
      <c r="H3303" s="79">
        <v>0.029411764705882353</v>
      </c>
    </row>
    <row r="3304">
      <c r="A3304" s="68">
        <v>25</v>
      </c>
      <c r="B3304" s="66" t="str">
        <v>화도읍 차산리</v>
      </c>
      <c r="C3304" s="66" t="str">
        <v>다가구 전월세</v>
      </c>
      <c r="D3304" s="66" t="str">
        <v>2026-03</v>
      </c>
      <c r="E3304" s="66" t="str">
        <v>비교 반영</v>
      </c>
      <c r="F3304" s="66" t="str">
        <v>직전 비교기간</v>
      </c>
      <c r="G3304" s="68">
        <v>2</v>
      </c>
      <c r="H3304" s="79">
        <v>0.125</v>
      </c>
    </row>
    <row r="3305">
      <c r="A3305" s="68">
        <v>25</v>
      </c>
      <c r="B3305" s="66" t="str">
        <v>화도읍 차산리</v>
      </c>
      <c r="C3305" s="66" t="str">
        <v>다가구 전월세</v>
      </c>
      <c r="D3305" s="66" t="str">
        <v>2026-04</v>
      </c>
      <c r="E3305" s="66" t="str">
        <v>비교 반영</v>
      </c>
      <c r="F3305" s="66" t="str">
        <v>최근 비교기간</v>
      </c>
      <c r="G3305" s="68">
        <v>0</v>
      </c>
      <c r="H3305" s="79">
        <v>0</v>
      </c>
    </row>
    <row r="3306">
      <c r="A3306" s="68">
        <v>25</v>
      </c>
      <c r="B3306" s="66" t="str">
        <v>화도읍 차산리</v>
      </c>
      <c r="C3306" s="66" t="str">
        <v>다가구 전월세</v>
      </c>
      <c r="D3306" s="66" t="str">
        <v>2026-05</v>
      </c>
      <c r="E3306" s="66" t="str">
        <v>비교 반영</v>
      </c>
      <c r="F3306" s="66" t="str">
        <v>최근 비교기간</v>
      </c>
      <c r="G3306" s="68">
        <v>1</v>
      </c>
      <c r="H3306" s="79">
        <v>0.058823529411764705</v>
      </c>
    </row>
    <row r="3307">
      <c r="A3307" s="68">
        <v>25</v>
      </c>
      <c r="B3307" s="66" t="str">
        <v>화도읍 차산리</v>
      </c>
      <c r="C3307" s="66" t="str">
        <v>다가구 전월세</v>
      </c>
      <c r="D3307" s="66" t="str">
        <v>2026-06</v>
      </c>
      <c r="E3307" s="66" t="str">
        <v>비교 반영</v>
      </c>
      <c r="F3307" s="66" t="str">
        <v>최근 비교기간</v>
      </c>
      <c r="G3307" s="68">
        <v>0</v>
      </c>
      <c r="H3307" s="79">
        <v>0</v>
      </c>
    </row>
    <row r="3308">
      <c r="A3308" s="72">
        <v>25</v>
      </c>
      <c r="B3308" s="72" t="str">
        <v>화도읍 차산리</v>
      </c>
      <c r="C3308" s="72" t="str">
        <v>다가구 전월세</v>
      </c>
      <c r="D3308" s="72" t="str">
        <v>2026-07</v>
      </c>
      <c r="E3308" s="72" t="str">
        <v>집계 중</v>
      </c>
      <c r="F3308" s="72" t="str">
        <v>집계 중 월</v>
      </c>
      <c r="G3308" s="74">
        <v>1</v>
      </c>
      <c r="H3308" s="85">
        <v>0.047619047619047616</v>
      </c>
    </row>
    <row r="3309">
      <c r="A3309" s="68">
        <v>25</v>
      </c>
      <c r="B3309" s="66" t="str">
        <v>화도읍 차산리</v>
      </c>
      <c r="C3309" s="66" t="str">
        <v>상가</v>
      </c>
      <c r="D3309" s="66" t="str">
        <v>2025-08</v>
      </c>
      <c r="E3309" s="66" t="str">
        <v>비교 반영</v>
      </c>
      <c r="F3309" s="66" t="str">
        <v>그 외 비교 반영월</v>
      </c>
      <c r="G3309" s="68">
        <v>0</v>
      </c>
      <c r="H3309" s="79">
        <v>0</v>
      </c>
    </row>
    <row r="3310">
      <c r="A3310" s="68">
        <v>25</v>
      </c>
      <c r="B3310" s="66" t="str">
        <v>화도읍 차산리</v>
      </c>
      <c r="C3310" s="66" t="str">
        <v>상가</v>
      </c>
      <c r="D3310" s="66" t="str">
        <v>2025-09</v>
      </c>
      <c r="E3310" s="66" t="str">
        <v>비교 반영</v>
      </c>
      <c r="F3310" s="66" t="str">
        <v>그 외 비교 반영월</v>
      </c>
      <c r="G3310" s="68">
        <v>0</v>
      </c>
      <c r="H3310" s="79">
        <v>0</v>
      </c>
    </row>
    <row r="3311">
      <c r="A3311" s="68">
        <v>25</v>
      </c>
      <c r="B3311" s="66" t="str">
        <v>화도읍 차산리</v>
      </c>
      <c r="C3311" s="66" t="str">
        <v>상가</v>
      </c>
      <c r="D3311" s="66" t="str">
        <v>2025-10</v>
      </c>
      <c r="E3311" s="66" t="str">
        <v>비교 반영</v>
      </c>
      <c r="F3311" s="66" t="str">
        <v>그 외 비교 반영월</v>
      </c>
      <c r="G3311" s="68">
        <v>0</v>
      </c>
      <c r="H3311" s="79">
        <v>0</v>
      </c>
    </row>
    <row r="3312">
      <c r="A3312" s="68">
        <v>25</v>
      </c>
      <c r="B3312" s="66" t="str">
        <v>화도읍 차산리</v>
      </c>
      <c r="C3312" s="66" t="str">
        <v>상가</v>
      </c>
      <c r="D3312" s="66" t="str">
        <v>2025-11</v>
      </c>
      <c r="E3312" s="66" t="str">
        <v>비교 반영</v>
      </c>
      <c r="F3312" s="66" t="str">
        <v>그 외 비교 반영월</v>
      </c>
      <c r="G3312" s="68">
        <v>0</v>
      </c>
      <c r="H3312" s="79">
        <v>0</v>
      </c>
    </row>
    <row r="3313">
      <c r="A3313" s="68">
        <v>25</v>
      </c>
      <c r="B3313" s="66" t="str">
        <v>화도읍 차산리</v>
      </c>
      <c r="C3313" s="66" t="str">
        <v>상가</v>
      </c>
      <c r="D3313" s="66" t="str">
        <v>2025-12</v>
      </c>
      <c r="E3313" s="66" t="str">
        <v>비교 반영</v>
      </c>
      <c r="F3313" s="66" t="str">
        <v>그 외 비교 반영월</v>
      </c>
      <c r="G3313" s="68">
        <v>0</v>
      </c>
      <c r="H3313" s="79">
        <v>0</v>
      </c>
    </row>
    <row r="3314">
      <c r="A3314" s="68">
        <v>25</v>
      </c>
      <c r="B3314" s="66" t="str">
        <v>화도읍 차산리</v>
      </c>
      <c r="C3314" s="66" t="str">
        <v>상가</v>
      </c>
      <c r="D3314" s="66" t="str">
        <v>2026-01</v>
      </c>
      <c r="E3314" s="66" t="str">
        <v>비교 반영</v>
      </c>
      <c r="F3314" s="66" t="str">
        <v>직전 비교기간</v>
      </c>
      <c r="G3314" s="68">
        <v>0</v>
      </c>
      <c r="H3314" s="79">
        <v>0</v>
      </c>
    </row>
    <row r="3315">
      <c r="A3315" s="68">
        <v>25</v>
      </c>
      <c r="B3315" s="66" t="str">
        <v>화도읍 차산리</v>
      </c>
      <c r="C3315" s="66" t="str">
        <v>상가</v>
      </c>
      <c r="D3315" s="66" t="str">
        <v>2026-02</v>
      </c>
      <c r="E3315" s="66" t="str">
        <v>비교 반영</v>
      </c>
      <c r="F3315" s="66" t="str">
        <v>직전 비교기간</v>
      </c>
      <c r="G3315" s="68">
        <v>0</v>
      </c>
      <c r="H3315" s="79">
        <v>0</v>
      </c>
    </row>
    <row r="3316">
      <c r="A3316" s="68">
        <v>25</v>
      </c>
      <c r="B3316" s="66" t="str">
        <v>화도읍 차산리</v>
      </c>
      <c r="C3316" s="66" t="str">
        <v>상가</v>
      </c>
      <c r="D3316" s="66" t="str">
        <v>2026-03</v>
      </c>
      <c r="E3316" s="66" t="str">
        <v>비교 반영</v>
      </c>
      <c r="F3316" s="66" t="str">
        <v>직전 비교기간</v>
      </c>
      <c r="G3316" s="68">
        <v>0</v>
      </c>
      <c r="H3316" s="79">
        <v>0</v>
      </c>
    </row>
    <row r="3317">
      <c r="A3317" s="68">
        <v>25</v>
      </c>
      <c r="B3317" s="66" t="str">
        <v>화도읍 차산리</v>
      </c>
      <c r="C3317" s="66" t="str">
        <v>상가</v>
      </c>
      <c r="D3317" s="66" t="str">
        <v>2026-04</v>
      </c>
      <c r="E3317" s="66" t="str">
        <v>비교 반영</v>
      </c>
      <c r="F3317" s="66" t="str">
        <v>최근 비교기간</v>
      </c>
      <c r="G3317" s="68">
        <v>0</v>
      </c>
      <c r="H3317" s="79">
        <v>0</v>
      </c>
    </row>
    <row r="3318">
      <c r="A3318" s="68">
        <v>25</v>
      </c>
      <c r="B3318" s="66" t="str">
        <v>화도읍 차산리</v>
      </c>
      <c r="C3318" s="66" t="str">
        <v>상가</v>
      </c>
      <c r="D3318" s="66" t="str">
        <v>2026-05</v>
      </c>
      <c r="E3318" s="66" t="str">
        <v>비교 반영</v>
      </c>
      <c r="F3318" s="66" t="str">
        <v>최근 비교기간</v>
      </c>
      <c r="G3318" s="68">
        <v>1</v>
      </c>
      <c r="H3318" s="79">
        <v>0.058823529411764705</v>
      </c>
    </row>
    <row r="3319">
      <c r="A3319" s="68">
        <v>25</v>
      </c>
      <c r="B3319" s="66" t="str">
        <v>화도읍 차산리</v>
      </c>
      <c r="C3319" s="66" t="str">
        <v>상가</v>
      </c>
      <c r="D3319" s="66" t="str">
        <v>2026-06</v>
      </c>
      <c r="E3319" s="66" t="str">
        <v>비교 반영</v>
      </c>
      <c r="F3319" s="66" t="str">
        <v>최근 비교기간</v>
      </c>
      <c r="G3319" s="68">
        <v>0</v>
      </c>
      <c r="H3319" s="79">
        <v>0</v>
      </c>
    </row>
    <row r="3320">
      <c r="A3320" s="72">
        <v>25</v>
      </c>
      <c r="B3320" s="72" t="str">
        <v>화도읍 차산리</v>
      </c>
      <c r="C3320" s="72" t="str">
        <v>상가</v>
      </c>
      <c r="D3320" s="72" t="str">
        <v>2026-07</v>
      </c>
      <c r="E3320" s="72" t="str">
        <v>집계 중</v>
      </c>
      <c r="F3320" s="72" t="str">
        <v>집계 중 월</v>
      </c>
      <c r="G3320" s="74">
        <v>1</v>
      </c>
      <c r="H3320" s="85">
        <v>0.047619047619047616</v>
      </c>
    </row>
    <row r="3321">
      <c r="A3321" s="68">
        <v>25</v>
      </c>
      <c r="B3321" s="66" t="str">
        <v>화도읍 차산리</v>
      </c>
      <c r="C3321" s="66" t="str">
        <v>다가구 매매</v>
      </c>
      <c r="D3321" s="66" t="str">
        <v>2025-08</v>
      </c>
      <c r="E3321" s="66" t="str">
        <v>비교 반영</v>
      </c>
      <c r="F3321" s="66" t="str">
        <v>그 외 비교 반영월</v>
      </c>
      <c r="G3321" s="68">
        <v>0</v>
      </c>
      <c r="H3321" s="79">
        <v>0</v>
      </c>
    </row>
    <row r="3322">
      <c r="A3322" s="68">
        <v>25</v>
      </c>
      <c r="B3322" s="66" t="str">
        <v>화도읍 차산리</v>
      </c>
      <c r="C3322" s="66" t="str">
        <v>다가구 매매</v>
      </c>
      <c r="D3322" s="66" t="str">
        <v>2025-09</v>
      </c>
      <c r="E3322" s="66" t="str">
        <v>비교 반영</v>
      </c>
      <c r="F3322" s="66" t="str">
        <v>그 외 비교 반영월</v>
      </c>
      <c r="G3322" s="68">
        <v>0</v>
      </c>
      <c r="H3322" s="79">
        <v>0</v>
      </c>
    </row>
    <row r="3323">
      <c r="A3323" s="68">
        <v>25</v>
      </c>
      <c r="B3323" s="66" t="str">
        <v>화도읍 차산리</v>
      </c>
      <c r="C3323" s="66" t="str">
        <v>다가구 매매</v>
      </c>
      <c r="D3323" s="66" t="str">
        <v>2025-10</v>
      </c>
      <c r="E3323" s="66" t="str">
        <v>비교 반영</v>
      </c>
      <c r="F3323" s="66" t="str">
        <v>그 외 비교 반영월</v>
      </c>
      <c r="G3323" s="68">
        <v>1</v>
      </c>
      <c r="H3323" s="79">
        <v>0.05263157894736842</v>
      </c>
    </row>
    <row r="3324">
      <c r="A3324" s="68">
        <v>25</v>
      </c>
      <c r="B3324" s="66" t="str">
        <v>화도읍 차산리</v>
      </c>
      <c r="C3324" s="66" t="str">
        <v>다가구 매매</v>
      </c>
      <c r="D3324" s="66" t="str">
        <v>2025-11</v>
      </c>
      <c r="E3324" s="66" t="str">
        <v>비교 반영</v>
      </c>
      <c r="F3324" s="66" t="str">
        <v>그 외 비교 반영월</v>
      </c>
      <c r="G3324" s="68">
        <v>0</v>
      </c>
      <c r="H3324" s="79">
        <v>0</v>
      </c>
    </row>
    <row r="3325">
      <c r="A3325" s="68">
        <v>25</v>
      </c>
      <c r="B3325" s="66" t="str">
        <v>화도읍 차산리</v>
      </c>
      <c r="C3325" s="66" t="str">
        <v>다가구 매매</v>
      </c>
      <c r="D3325" s="66" t="str">
        <v>2025-12</v>
      </c>
      <c r="E3325" s="66" t="str">
        <v>비교 반영</v>
      </c>
      <c r="F3325" s="66" t="str">
        <v>그 외 비교 반영월</v>
      </c>
      <c r="G3325" s="68">
        <v>0</v>
      </c>
      <c r="H3325" s="79">
        <v>0</v>
      </c>
    </row>
    <row r="3326">
      <c r="A3326" s="68">
        <v>25</v>
      </c>
      <c r="B3326" s="66" t="str">
        <v>화도읍 차산리</v>
      </c>
      <c r="C3326" s="66" t="str">
        <v>다가구 매매</v>
      </c>
      <c r="D3326" s="66" t="str">
        <v>2026-01</v>
      </c>
      <c r="E3326" s="66" t="str">
        <v>비교 반영</v>
      </c>
      <c r="F3326" s="66" t="str">
        <v>직전 비교기간</v>
      </c>
      <c r="G3326" s="68">
        <v>0</v>
      </c>
      <c r="H3326" s="79">
        <v>0</v>
      </c>
    </row>
    <row r="3327">
      <c r="A3327" s="68">
        <v>25</v>
      </c>
      <c r="B3327" s="66" t="str">
        <v>화도읍 차산리</v>
      </c>
      <c r="C3327" s="66" t="str">
        <v>다가구 매매</v>
      </c>
      <c r="D3327" s="66" t="str">
        <v>2026-02</v>
      </c>
      <c r="E3327" s="66" t="str">
        <v>비교 반영</v>
      </c>
      <c r="F3327" s="66" t="str">
        <v>직전 비교기간</v>
      </c>
      <c r="G3327" s="68">
        <v>0</v>
      </c>
      <c r="H3327" s="79">
        <v>0</v>
      </c>
    </row>
    <row r="3328">
      <c r="A3328" s="68">
        <v>25</v>
      </c>
      <c r="B3328" s="66" t="str">
        <v>화도읍 차산리</v>
      </c>
      <c r="C3328" s="66" t="str">
        <v>다가구 매매</v>
      </c>
      <c r="D3328" s="66" t="str">
        <v>2026-03</v>
      </c>
      <c r="E3328" s="66" t="str">
        <v>비교 반영</v>
      </c>
      <c r="F3328" s="66" t="str">
        <v>직전 비교기간</v>
      </c>
      <c r="G3328" s="68">
        <v>1</v>
      </c>
      <c r="H3328" s="79">
        <v>0.0625</v>
      </c>
    </row>
    <row r="3329">
      <c r="A3329" s="68">
        <v>25</v>
      </c>
      <c r="B3329" s="66" t="str">
        <v>화도읍 차산리</v>
      </c>
      <c r="C3329" s="66" t="str">
        <v>다가구 매매</v>
      </c>
      <c r="D3329" s="66" t="str">
        <v>2026-04</v>
      </c>
      <c r="E3329" s="66" t="str">
        <v>비교 반영</v>
      </c>
      <c r="F3329" s="66" t="str">
        <v>최근 비교기간</v>
      </c>
      <c r="G3329" s="68">
        <v>0</v>
      </c>
      <c r="H3329" s="79">
        <v>0</v>
      </c>
    </row>
    <row r="3330">
      <c r="A3330" s="68">
        <v>25</v>
      </c>
      <c r="B3330" s="66" t="str">
        <v>화도읍 차산리</v>
      </c>
      <c r="C3330" s="66" t="str">
        <v>다가구 매매</v>
      </c>
      <c r="D3330" s="66" t="str">
        <v>2026-05</v>
      </c>
      <c r="E3330" s="66" t="str">
        <v>비교 반영</v>
      </c>
      <c r="F3330" s="66" t="str">
        <v>최근 비교기간</v>
      </c>
      <c r="G3330" s="68">
        <v>0</v>
      </c>
      <c r="H3330" s="79">
        <v>0</v>
      </c>
    </row>
    <row r="3331">
      <c r="A3331" s="68">
        <v>25</v>
      </c>
      <c r="B3331" s="66" t="str">
        <v>화도읍 차산리</v>
      </c>
      <c r="C3331" s="66" t="str">
        <v>다가구 매매</v>
      </c>
      <c r="D3331" s="66" t="str">
        <v>2026-06</v>
      </c>
      <c r="E3331" s="66" t="str">
        <v>비교 반영</v>
      </c>
      <c r="F3331" s="66" t="str">
        <v>최근 비교기간</v>
      </c>
      <c r="G3331" s="68">
        <v>0</v>
      </c>
      <c r="H3331" s="79">
        <v>0</v>
      </c>
    </row>
    <row r="3332">
      <c r="A3332" s="72">
        <v>25</v>
      </c>
      <c r="B3332" s="72" t="str">
        <v>화도읍 차산리</v>
      </c>
      <c r="C3332" s="72" t="str">
        <v>다가구 매매</v>
      </c>
      <c r="D3332" s="72" t="str">
        <v>2026-07</v>
      </c>
      <c r="E3332" s="72" t="str">
        <v>집계 중</v>
      </c>
      <c r="F3332" s="72" t="str">
        <v>집계 중 월</v>
      </c>
      <c r="G3332" s="74">
        <v>0</v>
      </c>
      <c r="H3332" s="85">
        <v>0</v>
      </c>
    </row>
    <row r="3333">
      <c r="A3333" s="68">
        <v>25</v>
      </c>
      <c r="B3333" s="66" t="str">
        <v>화도읍 차산리</v>
      </c>
      <c r="C3333" s="66" t="str">
        <v>공장창고</v>
      </c>
      <c r="D3333" s="66" t="str">
        <v>2025-08</v>
      </c>
      <c r="E3333" s="66" t="str">
        <v>비교 반영</v>
      </c>
      <c r="F3333" s="66" t="str">
        <v>그 외 비교 반영월</v>
      </c>
      <c r="G3333" s="68">
        <v>0</v>
      </c>
      <c r="H3333" s="79">
        <v>0</v>
      </c>
    </row>
    <row r="3334">
      <c r="A3334" s="68">
        <v>25</v>
      </c>
      <c r="B3334" s="66" t="str">
        <v>화도읍 차산리</v>
      </c>
      <c r="C3334" s="66" t="str">
        <v>공장창고</v>
      </c>
      <c r="D3334" s="66" t="str">
        <v>2025-09</v>
      </c>
      <c r="E3334" s="66" t="str">
        <v>비교 반영</v>
      </c>
      <c r="F3334" s="66" t="str">
        <v>그 외 비교 반영월</v>
      </c>
      <c r="G3334" s="68">
        <v>0</v>
      </c>
      <c r="H3334" s="79">
        <v>0</v>
      </c>
    </row>
    <row r="3335">
      <c r="A3335" s="68">
        <v>25</v>
      </c>
      <c r="B3335" s="66" t="str">
        <v>화도읍 차산리</v>
      </c>
      <c r="C3335" s="66" t="str">
        <v>공장창고</v>
      </c>
      <c r="D3335" s="66" t="str">
        <v>2025-10</v>
      </c>
      <c r="E3335" s="66" t="str">
        <v>비교 반영</v>
      </c>
      <c r="F3335" s="66" t="str">
        <v>그 외 비교 반영월</v>
      </c>
      <c r="G3335" s="68">
        <v>0</v>
      </c>
      <c r="H3335" s="79">
        <v>0</v>
      </c>
    </row>
    <row r="3336">
      <c r="A3336" s="68">
        <v>25</v>
      </c>
      <c r="B3336" s="66" t="str">
        <v>화도읍 차산리</v>
      </c>
      <c r="C3336" s="66" t="str">
        <v>공장창고</v>
      </c>
      <c r="D3336" s="66" t="str">
        <v>2025-11</v>
      </c>
      <c r="E3336" s="66" t="str">
        <v>비교 반영</v>
      </c>
      <c r="F3336" s="66" t="str">
        <v>그 외 비교 반영월</v>
      </c>
      <c r="G3336" s="68">
        <v>1</v>
      </c>
      <c r="H3336" s="79">
        <v>0.03333333333333333</v>
      </c>
    </row>
    <row r="3337">
      <c r="A3337" s="68">
        <v>25</v>
      </c>
      <c r="B3337" s="66" t="str">
        <v>화도읍 차산리</v>
      </c>
      <c r="C3337" s="66" t="str">
        <v>공장창고</v>
      </c>
      <c r="D3337" s="66" t="str">
        <v>2025-12</v>
      </c>
      <c r="E3337" s="66" t="str">
        <v>비교 반영</v>
      </c>
      <c r="F3337" s="66" t="str">
        <v>그 외 비교 반영월</v>
      </c>
      <c r="G3337" s="68">
        <v>1</v>
      </c>
      <c r="H3337" s="79">
        <v>0.041666666666666664</v>
      </c>
    </row>
    <row r="3338">
      <c r="A3338" s="68">
        <v>25</v>
      </c>
      <c r="B3338" s="66" t="str">
        <v>화도읍 차산리</v>
      </c>
      <c r="C3338" s="66" t="str">
        <v>공장창고</v>
      </c>
      <c r="D3338" s="66" t="str">
        <v>2026-01</v>
      </c>
      <c r="E3338" s="66" t="str">
        <v>비교 반영</v>
      </c>
      <c r="F3338" s="66" t="str">
        <v>직전 비교기간</v>
      </c>
      <c r="G3338" s="68">
        <v>0</v>
      </c>
      <c r="H3338" s="79">
        <v>0</v>
      </c>
    </row>
    <row r="3339">
      <c r="A3339" s="68">
        <v>25</v>
      </c>
      <c r="B3339" s="66" t="str">
        <v>화도읍 차산리</v>
      </c>
      <c r="C3339" s="66" t="str">
        <v>공장창고</v>
      </c>
      <c r="D3339" s="66" t="str">
        <v>2026-02</v>
      </c>
      <c r="E3339" s="66" t="str">
        <v>비교 반영</v>
      </c>
      <c r="F3339" s="66" t="str">
        <v>직전 비교기간</v>
      </c>
      <c r="G3339" s="68">
        <v>0</v>
      </c>
      <c r="H3339" s="79">
        <v>0</v>
      </c>
    </row>
    <row r="3340">
      <c r="A3340" s="68">
        <v>25</v>
      </c>
      <c r="B3340" s="66" t="str">
        <v>화도읍 차산리</v>
      </c>
      <c r="C3340" s="66" t="str">
        <v>공장창고</v>
      </c>
      <c r="D3340" s="66" t="str">
        <v>2026-03</v>
      </c>
      <c r="E3340" s="66" t="str">
        <v>비교 반영</v>
      </c>
      <c r="F3340" s="66" t="str">
        <v>직전 비교기간</v>
      </c>
      <c r="G3340" s="68">
        <v>0</v>
      </c>
      <c r="H3340" s="79">
        <v>0</v>
      </c>
    </row>
    <row r="3341">
      <c r="A3341" s="68">
        <v>25</v>
      </c>
      <c r="B3341" s="66" t="str">
        <v>화도읍 차산리</v>
      </c>
      <c r="C3341" s="66" t="str">
        <v>공장창고</v>
      </c>
      <c r="D3341" s="66" t="str">
        <v>2026-04</v>
      </c>
      <c r="E3341" s="66" t="str">
        <v>비교 반영</v>
      </c>
      <c r="F3341" s="66" t="str">
        <v>최근 비교기간</v>
      </c>
      <c r="G3341" s="68">
        <v>0</v>
      </c>
      <c r="H3341" s="79">
        <v>0</v>
      </c>
    </row>
    <row r="3342">
      <c r="A3342" s="68">
        <v>25</v>
      </c>
      <c r="B3342" s="66" t="str">
        <v>화도읍 차산리</v>
      </c>
      <c r="C3342" s="66" t="str">
        <v>공장창고</v>
      </c>
      <c r="D3342" s="66" t="str">
        <v>2026-05</v>
      </c>
      <c r="E3342" s="66" t="str">
        <v>비교 반영</v>
      </c>
      <c r="F3342" s="66" t="str">
        <v>최근 비교기간</v>
      </c>
      <c r="G3342" s="68">
        <v>0</v>
      </c>
      <c r="H3342" s="79">
        <v>0</v>
      </c>
    </row>
    <row r="3343">
      <c r="A3343" s="68">
        <v>25</v>
      </c>
      <c r="B3343" s="66" t="str">
        <v>화도읍 차산리</v>
      </c>
      <c r="C3343" s="66" t="str">
        <v>공장창고</v>
      </c>
      <c r="D3343" s="66" t="str">
        <v>2026-06</v>
      </c>
      <c r="E3343" s="66" t="str">
        <v>비교 반영</v>
      </c>
      <c r="F3343" s="66" t="str">
        <v>최근 비교기간</v>
      </c>
      <c r="G3343" s="68">
        <v>0</v>
      </c>
      <c r="H3343" s="79">
        <v>0</v>
      </c>
    </row>
    <row r="3344">
      <c r="A3344" s="72">
        <v>25</v>
      </c>
      <c r="B3344" s="72" t="str">
        <v>화도읍 차산리</v>
      </c>
      <c r="C3344" s="72" t="str">
        <v>공장창고</v>
      </c>
      <c r="D3344" s="72" t="str">
        <v>2026-07</v>
      </c>
      <c r="E3344" s="72" t="str">
        <v>집계 중</v>
      </c>
      <c r="F3344" s="72" t="str">
        <v>집계 중 월</v>
      </c>
      <c r="G3344" s="74">
        <v>0</v>
      </c>
      <c r="H3344" s="85">
        <v>0</v>
      </c>
    </row>
    <row r="3345">
      <c r="A3345" s="68">
        <v>26</v>
      </c>
      <c r="B3345" s="66" t="str">
        <v>와부읍 율석리</v>
      </c>
      <c r="C3345" s="66" t="str">
        <v>토지</v>
      </c>
      <c r="D3345" s="66" t="str">
        <v>2025-08</v>
      </c>
      <c r="E3345" s="66" t="str">
        <v>비교 반영</v>
      </c>
      <c r="F3345" s="66" t="str">
        <v>그 외 비교 반영월</v>
      </c>
      <c r="G3345" s="68">
        <v>2</v>
      </c>
      <c r="H3345" s="79">
        <v>1</v>
      </c>
    </row>
    <row r="3346">
      <c r="A3346" s="68">
        <v>26</v>
      </c>
      <c r="B3346" s="66" t="str">
        <v>와부읍 율석리</v>
      </c>
      <c r="C3346" s="66" t="str">
        <v>토지</v>
      </c>
      <c r="D3346" s="66" t="str">
        <v>2025-09</v>
      </c>
      <c r="E3346" s="66" t="str">
        <v>비교 반영</v>
      </c>
      <c r="F3346" s="66" t="str">
        <v>그 외 비교 반영월</v>
      </c>
      <c r="G3346" s="68">
        <v>12</v>
      </c>
      <c r="H3346" s="79">
        <v>0.9230769230769231</v>
      </c>
    </row>
    <row r="3347">
      <c r="A3347" s="68">
        <v>26</v>
      </c>
      <c r="B3347" s="66" t="str">
        <v>와부읍 율석리</v>
      </c>
      <c r="C3347" s="66" t="str">
        <v>토지</v>
      </c>
      <c r="D3347" s="66" t="str">
        <v>2025-10</v>
      </c>
      <c r="E3347" s="66" t="str">
        <v>비교 반영</v>
      </c>
      <c r="F3347" s="66" t="str">
        <v>그 외 비교 반영월</v>
      </c>
      <c r="G3347" s="68">
        <v>0</v>
      </c>
      <c r="H3347" s="79">
        <v>0</v>
      </c>
    </row>
    <row r="3348">
      <c r="A3348" s="68">
        <v>26</v>
      </c>
      <c r="B3348" s="66" t="str">
        <v>와부읍 율석리</v>
      </c>
      <c r="C3348" s="66" t="str">
        <v>토지</v>
      </c>
      <c r="D3348" s="66" t="str">
        <v>2025-11</v>
      </c>
      <c r="E3348" s="66" t="str">
        <v>비교 반영</v>
      </c>
      <c r="F3348" s="66" t="str">
        <v>그 외 비교 반영월</v>
      </c>
      <c r="G3348" s="68">
        <v>2</v>
      </c>
      <c r="H3348" s="79">
        <v>0.6666666666666666</v>
      </c>
    </row>
    <row r="3349">
      <c r="A3349" s="68">
        <v>26</v>
      </c>
      <c r="B3349" s="66" t="str">
        <v>와부읍 율석리</v>
      </c>
      <c r="C3349" s="66" t="str">
        <v>토지</v>
      </c>
      <c r="D3349" s="66" t="str">
        <v>2025-12</v>
      </c>
      <c r="E3349" s="66" t="str">
        <v>비교 반영</v>
      </c>
      <c r="F3349" s="66" t="str">
        <v>그 외 비교 반영월</v>
      </c>
      <c r="G3349" s="68">
        <v>3</v>
      </c>
      <c r="H3349" s="79">
        <v>0.75</v>
      </c>
    </row>
    <row r="3350">
      <c r="A3350" s="68">
        <v>26</v>
      </c>
      <c r="B3350" s="66" t="str">
        <v>와부읍 율석리</v>
      </c>
      <c r="C3350" s="66" t="str">
        <v>토지</v>
      </c>
      <c r="D3350" s="66" t="str">
        <v>2026-01</v>
      </c>
      <c r="E3350" s="66" t="str">
        <v>비교 반영</v>
      </c>
      <c r="F3350" s="66" t="str">
        <v>직전 비교기간</v>
      </c>
      <c r="G3350" s="68">
        <v>4</v>
      </c>
      <c r="H3350" s="79">
        <v>0.4444444444444444</v>
      </c>
    </row>
    <row r="3351">
      <c r="A3351" s="68">
        <v>26</v>
      </c>
      <c r="B3351" s="66" t="str">
        <v>와부읍 율석리</v>
      </c>
      <c r="C3351" s="66" t="str">
        <v>토지</v>
      </c>
      <c r="D3351" s="66" t="str">
        <v>2026-02</v>
      </c>
      <c r="E3351" s="66" t="str">
        <v>비교 반영</v>
      </c>
      <c r="F3351" s="66" t="str">
        <v>직전 비교기간</v>
      </c>
      <c r="G3351" s="68">
        <v>1</v>
      </c>
      <c r="H3351" s="79">
        <v>0.16666666666666666</v>
      </c>
    </row>
    <row r="3352">
      <c r="A3352" s="68">
        <v>26</v>
      </c>
      <c r="B3352" s="66" t="str">
        <v>와부읍 율석리</v>
      </c>
      <c r="C3352" s="66" t="str">
        <v>토지</v>
      </c>
      <c r="D3352" s="66" t="str">
        <v>2026-03</v>
      </c>
      <c r="E3352" s="66" t="str">
        <v>비교 반영</v>
      </c>
      <c r="F3352" s="66" t="str">
        <v>직전 비교기간</v>
      </c>
      <c r="G3352" s="68">
        <v>3</v>
      </c>
      <c r="H3352" s="79">
        <v>0.75</v>
      </c>
    </row>
    <row r="3353">
      <c r="A3353" s="68">
        <v>26</v>
      </c>
      <c r="B3353" s="66" t="str">
        <v>와부읍 율석리</v>
      </c>
      <c r="C3353" s="66" t="str">
        <v>토지</v>
      </c>
      <c r="D3353" s="66" t="str">
        <v>2026-04</v>
      </c>
      <c r="E3353" s="66" t="str">
        <v>비교 반영</v>
      </c>
      <c r="F3353" s="66" t="str">
        <v>최근 비교기간</v>
      </c>
      <c r="G3353" s="68">
        <v>6</v>
      </c>
      <c r="H3353" s="79">
        <v>0.8571428571428571</v>
      </c>
    </row>
    <row r="3354">
      <c r="A3354" s="68">
        <v>26</v>
      </c>
      <c r="B3354" s="66" t="str">
        <v>와부읍 율석리</v>
      </c>
      <c r="C3354" s="66" t="str">
        <v>토지</v>
      </c>
      <c r="D3354" s="66" t="str">
        <v>2026-05</v>
      </c>
      <c r="E3354" s="66" t="str">
        <v>비교 반영</v>
      </c>
      <c r="F3354" s="66" t="str">
        <v>최근 비교기간</v>
      </c>
      <c r="G3354" s="68">
        <v>0</v>
      </c>
      <c r="H3354" s="79">
        <v>0</v>
      </c>
    </row>
    <row r="3355">
      <c r="A3355" s="68">
        <v>26</v>
      </c>
      <c r="B3355" s="66" t="str">
        <v>와부읍 율석리</v>
      </c>
      <c r="C3355" s="66" t="str">
        <v>토지</v>
      </c>
      <c r="D3355" s="66" t="str">
        <v>2026-06</v>
      </c>
      <c r="E3355" s="66" t="str">
        <v>비교 반영</v>
      </c>
      <c r="F3355" s="66" t="str">
        <v>최근 비교기간</v>
      </c>
      <c r="G3355" s="68">
        <v>49</v>
      </c>
      <c r="H3355" s="79">
        <v>0.98</v>
      </c>
    </row>
    <row r="3356">
      <c r="A3356" s="72">
        <v>26</v>
      </c>
      <c r="B3356" s="72" t="str">
        <v>와부읍 율석리</v>
      </c>
      <c r="C3356" s="72" t="str">
        <v>토지</v>
      </c>
      <c r="D3356" s="72" t="str">
        <v>2026-07</v>
      </c>
      <c r="E3356" s="72" t="str">
        <v>집계 중</v>
      </c>
      <c r="F3356" s="72" t="str">
        <v>집계 중 월</v>
      </c>
      <c r="G3356" s="74">
        <v>20</v>
      </c>
      <c r="H3356" s="85">
        <v>0.9090909090909091</v>
      </c>
    </row>
    <row r="3357">
      <c r="A3357" s="68">
        <v>26</v>
      </c>
      <c r="B3357" s="66" t="str">
        <v>와부읍 율석리</v>
      </c>
      <c r="C3357" s="66" t="str">
        <v>상가</v>
      </c>
      <c r="D3357" s="66" t="str">
        <v>2025-08</v>
      </c>
      <c r="E3357" s="66" t="str">
        <v>비교 반영</v>
      </c>
      <c r="F3357" s="66" t="str">
        <v>그 외 비교 반영월</v>
      </c>
      <c r="G3357" s="68">
        <v>0</v>
      </c>
      <c r="H3357" s="79">
        <v>0</v>
      </c>
    </row>
    <row r="3358">
      <c r="A3358" s="68">
        <v>26</v>
      </c>
      <c r="B3358" s="66" t="str">
        <v>와부읍 율석리</v>
      </c>
      <c r="C3358" s="66" t="str">
        <v>상가</v>
      </c>
      <c r="D3358" s="66" t="str">
        <v>2025-09</v>
      </c>
      <c r="E3358" s="66" t="str">
        <v>비교 반영</v>
      </c>
      <c r="F3358" s="66" t="str">
        <v>그 외 비교 반영월</v>
      </c>
      <c r="G3358" s="68">
        <v>0</v>
      </c>
      <c r="H3358" s="79">
        <v>0</v>
      </c>
    </row>
    <row r="3359">
      <c r="A3359" s="68">
        <v>26</v>
      </c>
      <c r="B3359" s="66" t="str">
        <v>와부읍 율석리</v>
      </c>
      <c r="C3359" s="66" t="str">
        <v>상가</v>
      </c>
      <c r="D3359" s="66" t="str">
        <v>2025-10</v>
      </c>
      <c r="E3359" s="66" t="str">
        <v>비교 반영</v>
      </c>
      <c r="F3359" s="66" t="str">
        <v>그 외 비교 반영월</v>
      </c>
      <c r="G3359" s="68">
        <v>0</v>
      </c>
      <c r="H3359" s="79">
        <v>0</v>
      </c>
    </row>
    <row r="3360">
      <c r="A3360" s="68">
        <v>26</v>
      </c>
      <c r="B3360" s="66" t="str">
        <v>와부읍 율석리</v>
      </c>
      <c r="C3360" s="66" t="str">
        <v>상가</v>
      </c>
      <c r="D3360" s="66" t="str">
        <v>2025-11</v>
      </c>
      <c r="E3360" s="66" t="str">
        <v>비교 반영</v>
      </c>
      <c r="F3360" s="66" t="str">
        <v>그 외 비교 반영월</v>
      </c>
      <c r="G3360" s="68">
        <v>0</v>
      </c>
      <c r="H3360" s="79">
        <v>0</v>
      </c>
    </row>
    <row r="3361">
      <c r="A3361" s="68">
        <v>26</v>
      </c>
      <c r="B3361" s="66" t="str">
        <v>와부읍 율석리</v>
      </c>
      <c r="C3361" s="66" t="str">
        <v>상가</v>
      </c>
      <c r="D3361" s="66" t="str">
        <v>2025-12</v>
      </c>
      <c r="E3361" s="66" t="str">
        <v>비교 반영</v>
      </c>
      <c r="F3361" s="66" t="str">
        <v>그 외 비교 반영월</v>
      </c>
      <c r="G3361" s="68">
        <v>1</v>
      </c>
      <c r="H3361" s="79">
        <v>0.25</v>
      </c>
    </row>
    <row r="3362">
      <c r="A3362" s="68">
        <v>26</v>
      </c>
      <c r="B3362" s="66" t="str">
        <v>와부읍 율석리</v>
      </c>
      <c r="C3362" s="66" t="str">
        <v>상가</v>
      </c>
      <c r="D3362" s="66" t="str">
        <v>2026-01</v>
      </c>
      <c r="E3362" s="66" t="str">
        <v>비교 반영</v>
      </c>
      <c r="F3362" s="66" t="str">
        <v>직전 비교기간</v>
      </c>
      <c r="G3362" s="68">
        <v>2</v>
      </c>
      <c r="H3362" s="79">
        <v>0.2222222222222222</v>
      </c>
    </row>
    <row r="3363">
      <c r="A3363" s="68">
        <v>26</v>
      </c>
      <c r="B3363" s="66" t="str">
        <v>와부읍 율석리</v>
      </c>
      <c r="C3363" s="66" t="str">
        <v>상가</v>
      </c>
      <c r="D3363" s="66" t="str">
        <v>2026-02</v>
      </c>
      <c r="E3363" s="66" t="str">
        <v>비교 반영</v>
      </c>
      <c r="F3363" s="66" t="str">
        <v>직전 비교기간</v>
      </c>
      <c r="G3363" s="68">
        <v>0</v>
      </c>
      <c r="H3363" s="79">
        <v>0</v>
      </c>
    </row>
    <row r="3364">
      <c r="A3364" s="68">
        <v>26</v>
      </c>
      <c r="B3364" s="66" t="str">
        <v>와부읍 율석리</v>
      </c>
      <c r="C3364" s="66" t="str">
        <v>상가</v>
      </c>
      <c r="D3364" s="66" t="str">
        <v>2026-03</v>
      </c>
      <c r="E3364" s="66" t="str">
        <v>비교 반영</v>
      </c>
      <c r="F3364" s="66" t="str">
        <v>직전 비교기간</v>
      </c>
      <c r="G3364" s="68">
        <v>0</v>
      </c>
      <c r="H3364" s="79">
        <v>0</v>
      </c>
    </row>
    <row r="3365">
      <c r="A3365" s="68">
        <v>26</v>
      </c>
      <c r="B3365" s="66" t="str">
        <v>와부읍 율석리</v>
      </c>
      <c r="C3365" s="66" t="str">
        <v>상가</v>
      </c>
      <c r="D3365" s="66" t="str">
        <v>2026-04</v>
      </c>
      <c r="E3365" s="66" t="str">
        <v>비교 반영</v>
      </c>
      <c r="F3365" s="66" t="str">
        <v>최근 비교기간</v>
      </c>
      <c r="G3365" s="68">
        <v>1</v>
      </c>
      <c r="H3365" s="79">
        <v>0.14285714285714285</v>
      </c>
    </row>
    <row r="3366">
      <c r="A3366" s="68">
        <v>26</v>
      </c>
      <c r="B3366" s="66" t="str">
        <v>와부읍 율석리</v>
      </c>
      <c r="C3366" s="66" t="str">
        <v>상가</v>
      </c>
      <c r="D3366" s="66" t="str">
        <v>2026-05</v>
      </c>
      <c r="E3366" s="66" t="str">
        <v>비교 반영</v>
      </c>
      <c r="F3366" s="66" t="str">
        <v>최근 비교기간</v>
      </c>
      <c r="G3366" s="68">
        <v>0</v>
      </c>
      <c r="H3366" s="79">
        <v>0</v>
      </c>
    </row>
    <row r="3367">
      <c r="A3367" s="68">
        <v>26</v>
      </c>
      <c r="B3367" s="66" t="str">
        <v>와부읍 율석리</v>
      </c>
      <c r="C3367" s="66" t="str">
        <v>상가</v>
      </c>
      <c r="D3367" s="66" t="str">
        <v>2026-06</v>
      </c>
      <c r="E3367" s="66" t="str">
        <v>비교 반영</v>
      </c>
      <c r="F3367" s="66" t="str">
        <v>최근 비교기간</v>
      </c>
      <c r="G3367" s="68">
        <v>0</v>
      </c>
      <c r="H3367" s="79">
        <v>0</v>
      </c>
    </row>
    <row r="3368">
      <c r="A3368" s="72">
        <v>26</v>
      </c>
      <c r="B3368" s="72" t="str">
        <v>와부읍 율석리</v>
      </c>
      <c r="C3368" s="72" t="str">
        <v>상가</v>
      </c>
      <c r="D3368" s="72" t="str">
        <v>2026-07</v>
      </c>
      <c r="E3368" s="72" t="str">
        <v>집계 중</v>
      </c>
      <c r="F3368" s="72" t="str">
        <v>집계 중 월</v>
      </c>
      <c r="G3368" s="74">
        <v>0</v>
      </c>
      <c r="H3368" s="85">
        <v>0</v>
      </c>
    </row>
    <row r="3369">
      <c r="A3369" s="68">
        <v>26</v>
      </c>
      <c r="B3369" s="66" t="str">
        <v>와부읍 율석리</v>
      </c>
      <c r="C3369" s="66" t="str">
        <v>공장창고</v>
      </c>
      <c r="D3369" s="66" t="str">
        <v>2025-08</v>
      </c>
      <c r="E3369" s="66" t="str">
        <v>비교 반영</v>
      </c>
      <c r="F3369" s="66" t="str">
        <v>그 외 비교 반영월</v>
      </c>
      <c r="G3369" s="68">
        <v>0</v>
      </c>
      <c r="H3369" s="79">
        <v>0</v>
      </c>
    </row>
    <row r="3370">
      <c r="A3370" s="68">
        <v>26</v>
      </c>
      <c r="B3370" s="66" t="str">
        <v>와부읍 율석리</v>
      </c>
      <c r="C3370" s="66" t="str">
        <v>공장창고</v>
      </c>
      <c r="D3370" s="66" t="str">
        <v>2025-09</v>
      </c>
      <c r="E3370" s="66" t="str">
        <v>비교 반영</v>
      </c>
      <c r="F3370" s="66" t="str">
        <v>그 외 비교 반영월</v>
      </c>
      <c r="G3370" s="68">
        <v>0</v>
      </c>
      <c r="H3370" s="79">
        <v>0</v>
      </c>
    </row>
    <row r="3371">
      <c r="A3371" s="68">
        <v>26</v>
      </c>
      <c r="B3371" s="66" t="str">
        <v>와부읍 율석리</v>
      </c>
      <c r="C3371" s="66" t="str">
        <v>공장창고</v>
      </c>
      <c r="D3371" s="66" t="str">
        <v>2025-10</v>
      </c>
      <c r="E3371" s="66" t="str">
        <v>비교 반영</v>
      </c>
      <c r="F3371" s="66" t="str">
        <v>그 외 비교 반영월</v>
      </c>
      <c r="G3371" s="68">
        <v>0</v>
      </c>
      <c r="H3371" s="79">
        <v>0</v>
      </c>
    </row>
    <row r="3372">
      <c r="A3372" s="68">
        <v>26</v>
      </c>
      <c r="B3372" s="66" t="str">
        <v>와부읍 율석리</v>
      </c>
      <c r="C3372" s="66" t="str">
        <v>공장창고</v>
      </c>
      <c r="D3372" s="66" t="str">
        <v>2025-11</v>
      </c>
      <c r="E3372" s="66" t="str">
        <v>비교 반영</v>
      </c>
      <c r="F3372" s="66" t="str">
        <v>그 외 비교 반영월</v>
      </c>
      <c r="G3372" s="68">
        <v>0</v>
      </c>
      <c r="H3372" s="79">
        <v>0</v>
      </c>
    </row>
    <row r="3373">
      <c r="A3373" s="68">
        <v>26</v>
      </c>
      <c r="B3373" s="66" t="str">
        <v>와부읍 율석리</v>
      </c>
      <c r="C3373" s="66" t="str">
        <v>공장창고</v>
      </c>
      <c r="D3373" s="66" t="str">
        <v>2025-12</v>
      </c>
      <c r="E3373" s="66" t="str">
        <v>비교 반영</v>
      </c>
      <c r="F3373" s="66" t="str">
        <v>그 외 비교 반영월</v>
      </c>
      <c r="G3373" s="68">
        <v>0</v>
      </c>
      <c r="H3373" s="79">
        <v>0</v>
      </c>
    </row>
    <row r="3374">
      <c r="A3374" s="68">
        <v>26</v>
      </c>
      <c r="B3374" s="66" t="str">
        <v>와부읍 율석리</v>
      </c>
      <c r="C3374" s="66" t="str">
        <v>공장창고</v>
      </c>
      <c r="D3374" s="66" t="str">
        <v>2026-01</v>
      </c>
      <c r="E3374" s="66" t="str">
        <v>비교 반영</v>
      </c>
      <c r="F3374" s="66" t="str">
        <v>직전 비교기간</v>
      </c>
      <c r="G3374" s="68">
        <v>2</v>
      </c>
      <c r="H3374" s="79">
        <v>0.2222222222222222</v>
      </c>
    </row>
    <row r="3375">
      <c r="A3375" s="68">
        <v>26</v>
      </c>
      <c r="B3375" s="66" t="str">
        <v>와부읍 율석리</v>
      </c>
      <c r="C3375" s="66" t="str">
        <v>공장창고</v>
      </c>
      <c r="D3375" s="66" t="str">
        <v>2026-02</v>
      </c>
      <c r="E3375" s="66" t="str">
        <v>비교 반영</v>
      </c>
      <c r="F3375" s="66" t="str">
        <v>직전 비교기간</v>
      </c>
      <c r="G3375" s="68">
        <v>0</v>
      </c>
      <c r="H3375" s="79">
        <v>0</v>
      </c>
    </row>
    <row r="3376">
      <c r="A3376" s="68">
        <v>26</v>
      </c>
      <c r="B3376" s="66" t="str">
        <v>와부읍 율석리</v>
      </c>
      <c r="C3376" s="66" t="str">
        <v>공장창고</v>
      </c>
      <c r="D3376" s="66" t="str">
        <v>2026-03</v>
      </c>
      <c r="E3376" s="66" t="str">
        <v>비교 반영</v>
      </c>
      <c r="F3376" s="66" t="str">
        <v>직전 비교기간</v>
      </c>
      <c r="G3376" s="68">
        <v>0</v>
      </c>
      <c r="H3376" s="79">
        <v>0</v>
      </c>
    </row>
    <row r="3377">
      <c r="A3377" s="68">
        <v>26</v>
      </c>
      <c r="B3377" s="66" t="str">
        <v>와부읍 율석리</v>
      </c>
      <c r="C3377" s="66" t="str">
        <v>공장창고</v>
      </c>
      <c r="D3377" s="66" t="str">
        <v>2026-04</v>
      </c>
      <c r="E3377" s="66" t="str">
        <v>비교 반영</v>
      </c>
      <c r="F3377" s="66" t="str">
        <v>최근 비교기간</v>
      </c>
      <c r="G3377" s="68">
        <v>0</v>
      </c>
      <c r="H3377" s="79">
        <v>0</v>
      </c>
    </row>
    <row r="3378">
      <c r="A3378" s="68">
        <v>26</v>
      </c>
      <c r="B3378" s="66" t="str">
        <v>와부읍 율석리</v>
      </c>
      <c r="C3378" s="66" t="str">
        <v>공장창고</v>
      </c>
      <c r="D3378" s="66" t="str">
        <v>2026-05</v>
      </c>
      <c r="E3378" s="66" t="str">
        <v>비교 반영</v>
      </c>
      <c r="F3378" s="66" t="str">
        <v>최근 비교기간</v>
      </c>
      <c r="G3378" s="68">
        <v>0</v>
      </c>
      <c r="H3378" s="79">
        <v>0</v>
      </c>
    </row>
    <row r="3379">
      <c r="A3379" s="68">
        <v>26</v>
      </c>
      <c r="B3379" s="66" t="str">
        <v>와부읍 율석리</v>
      </c>
      <c r="C3379" s="66" t="str">
        <v>공장창고</v>
      </c>
      <c r="D3379" s="66" t="str">
        <v>2026-06</v>
      </c>
      <c r="E3379" s="66" t="str">
        <v>비교 반영</v>
      </c>
      <c r="F3379" s="66" t="str">
        <v>최근 비교기간</v>
      </c>
      <c r="G3379" s="68">
        <v>1</v>
      </c>
      <c r="H3379" s="79">
        <v>0.02</v>
      </c>
    </row>
    <row r="3380">
      <c r="A3380" s="72">
        <v>26</v>
      </c>
      <c r="B3380" s="72" t="str">
        <v>와부읍 율석리</v>
      </c>
      <c r="C3380" s="72" t="str">
        <v>공장창고</v>
      </c>
      <c r="D3380" s="72" t="str">
        <v>2026-07</v>
      </c>
      <c r="E3380" s="72" t="str">
        <v>집계 중</v>
      </c>
      <c r="F3380" s="72" t="str">
        <v>집계 중 월</v>
      </c>
      <c r="G3380" s="74">
        <v>0</v>
      </c>
      <c r="H3380" s="85">
        <v>0</v>
      </c>
    </row>
    <row r="3381">
      <c r="A3381" s="68">
        <v>26</v>
      </c>
      <c r="B3381" s="66" t="str">
        <v>와부읍 율석리</v>
      </c>
      <c r="C3381" s="66" t="str">
        <v>다가구 전월세</v>
      </c>
      <c r="D3381" s="66" t="str">
        <v>2025-08</v>
      </c>
      <c r="E3381" s="66" t="str">
        <v>비교 반영</v>
      </c>
      <c r="F3381" s="66" t="str">
        <v>그 외 비교 반영월</v>
      </c>
      <c r="G3381" s="68">
        <v>0</v>
      </c>
      <c r="H3381" s="79">
        <v>0</v>
      </c>
    </row>
    <row r="3382">
      <c r="A3382" s="68">
        <v>26</v>
      </c>
      <c r="B3382" s="66" t="str">
        <v>와부읍 율석리</v>
      </c>
      <c r="C3382" s="66" t="str">
        <v>다가구 전월세</v>
      </c>
      <c r="D3382" s="66" t="str">
        <v>2025-09</v>
      </c>
      <c r="E3382" s="66" t="str">
        <v>비교 반영</v>
      </c>
      <c r="F3382" s="66" t="str">
        <v>그 외 비교 반영월</v>
      </c>
      <c r="G3382" s="68">
        <v>1</v>
      </c>
      <c r="H3382" s="79">
        <v>0.07692307692307693</v>
      </c>
    </row>
    <row r="3383">
      <c r="A3383" s="68">
        <v>26</v>
      </c>
      <c r="B3383" s="66" t="str">
        <v>와부읍 율석리</v>
      </c>
      <c r="C3383" s="66" t="str">
        <v>다가구 전월세</v>
      </c>
      <c r="D3383" s="66" t="str">
        <v>2025-10</v>
      </c>
      <c r="E3383" s="66" t="str">
        <v>비교 반영</v>
      </c>
      <c r="F3383" s="66" t="str">
        <v>그 외 비교 반영월</v>
      </c>
      <c r="G3383" s="68">
        <v>1</v>
      </c>
      <c r="H3383" s="79">
        <v>1</v>
      </c>
    </row>
    <row r="3384">
      <c r="A3384" s="68">
        <v>26</v>
      </c>
      <c r="B3384" s="66" t="str">
        <v>와부읍 율석리</v>
      </c>
      <c r="C3384" s="66" t="str">
        <v>다가구 전월세</v>
      </c>
      <c r="D3384" s="66" t="str">
        <v>2025-11</v>
      </c>
      <c r="E3384" s="66" t="str">
        <v>비교 반영</v>
      </c>
      <c r="F3384" s="66" t="str">
        <v>그 외 비교 반영월</v>
      </c>
      <c r="G3384" s="68">
        <v>1</v>
      </c>
      <c r="H3384" s="79">
        <v>0.3333333333333333</v>
      </c>
    </row>
    <row r="3385">
      <c r="A3385" s="68">
        <v>26</v>
      </c>
      <c r="B3385" s="66" t="str">
        <v>와부읍 율석리</v>
      </c>
      <c r="C3385" s="66" t="str">
        <v>다가구 전월세</v>
      </c>
      <c r="D3385" s="66" t="str">
        <v>2025-12</v>
      </c>
      <c r="E3385" s="66" t="str">
        <v>비교 반영</v>
      </c>
      <c r="F3385" s="66" t="str">
        <v>그 외 비교 반영월</v>
      </c>
      <c r="G3385" s="68">
        <v>0</v>
      </c>
      <c r="H3385" s="79">
        <v>0</v>
      </c>
    </row>
    <row r="3386">
      <c r="A3386" s="68">
        <v>26</v>
      </c>
      <c r="B3386" s="66" t="str">
        <v>와부읍 율석리</v>
      </c>
      <c r="C3386" s="66" t="str">
        <v>다가구 전월세</v>
      </c>
      <c r="D3386" s="66" t="str">
        <v>2026-01</v>
      </c>
      <c r="E3386" s="66" t="str">
        <v>비교 반영</v>
      </c>
      <c r="F3386" s="66" t="str">
        <v>직전 비교기간</v>
      </c>
      <c r="G3386" s="68">
        <v>1</v>
      </c>
      <c r="H3386" s="79">
        <v>0.1111111111111111</v>
      </c>
    </row>
    <row r="3387">
      <c r="A3387" s="68">
        <v>26</v>
      </c>
      <c r="B3387" s="66" t="str">
        <v>와부읍 율석리</v>
      </c>
      <c r="C3387" s="66" t="str">
        <v>다가구 전월세</v>
      </c>
      <c r="D3387" s="66" t="str">
        <v>2026-02</v>
      </c>
      <c r="E3387" s="66" t="str">
        <v>비교 반영</v>
      </c>
      <c r="F3387" s="66" t="str">
        <v>직전 비교기간</v>
      </c>
      <c r="G3387" s="68">
        <v>5</v>
      </c>
      <c r="H3387" s="79">
        <v>0.8333333333333334</v>
      </c>
    </row>
    <row r="3388">
      <c r="A3388" s="68">
        <v>26</v>
      </c>
      <c r="B3388" s="66" t="str">
        <v>와부읍 율석리</v>
      </c>
      <c r="C3388" s="66" t="str">
        <v>다가구 전월세</v>
      </c>
      <c r="D3388" s="66" t="str">
        <v>2026-03</v>
      </c>
      <c r="E3388" s="66" t="str">
        <v>비교 반영</v>
      </c>
      <c r="F3388" s="66" t="str">
        <v>직전 비교기간</v>
      </c>
      <c r="G3388" s="68">
        <v>1</v>
      </c>
      <c r="H3388" s="79">
        <v>0.25</v>
      </c>
    </row>
    <row r="3389">
      <c r="A3389" s="68">
        <v>26</v>
      </c>
      <c r="B3389" s="66" t="str">
        <v>와부읍 율석리</v>
      </c>
      <c r="C3389" s="66" t="str">
        <v>다가구 전월세</v>
      </c>
      <c r="D3389" s="66" t="str">
        <v>2026-04</v>
      </c>
      <c r="E3389" s="66" t="str">
        <v>비교 반영</v>
      </c>
      <c r="F3389" s="66" t="str">
        <v>최근 비교기간</v>
      </c>
      <c r="G3389" s="68">
        <v>0</v>
      </c>
      <c r="H3389" s="79">
        <v>0</v>
      </c>
    </row>
    <row r="3390">
      <c r="A3390" s="68">
        <v>26</v>
      </c>
      <c r="B3390" s="66" t="str">
        <v>와부읍 율석리</v>
      </c>
      <c r="C3390" s="66" t="str">
        <v>다가구 전월세</v>
      </c>
      <c r="D3390" s="66" t="str">
        <v>2026-05</v>
      </c>
      <c r="E3390" s="66" t="str">
        <v>비교 반영</v>
      </c>
      <c r="F3390" s="66" t="str">
        <v>최근 비교기간</v>
      </c>
      <c r="G3390" s="68">
        <v>0</v>
      </c>
      <c r="H3390" s="79">
        <v>0</v>
      </c>
    </row>
    <row r="3391">
      <c r="A3391" s="68">
        <v>26</v>
      </c>
      <c r="B3391" s="66" t="str">
        <v>와부읍 율석리</v>
      </c>
      <c r="C3391" s="66" t="str">
        <v>다가구 전월세</v>
      </c>
      <c r="D3391" s="66" t="str">
        <v>2026-06</v>
      </c>
      <c r="E3391" s="66" t="str">
        <v>비교 반영</v>
      </c>
      <c r="F3391" s="66" t="str">
        <v>최근 비교기간</v>
      </c>
      <c r="G3391" s="68">
        <v>0</v>
      </c>
      <c r="H3391" s="79">
        <v>0</v>
      </c>
    </row>
    <row r="3392">
      <c r="A3392" s="72">
        <v>26</v>
      </c>
      <c r="B3392" s="72" t="str">
        <v>와부읍 율석리</v>
      </c>
      <c r="C3392" s="72" t="str">
        <v>다가구 전월세</v>
      </c>
      <c r="D3392" s="72" t="str">
        <v>2026-07</v>
      </c>
      <c r="E3392" s="72" t="str">
        <v>집계 중</v>
      </c>
      <c r="F3392" s="72" t="str">
        <v>집계 중 월</v>
      </c>
      <c r="G3392" s="74">
        <v>2</v>
      </c>
      <c r="H3392" s="85">
        <v>0.09090909090909091</v>
      </c>
    </row>
    <row r="3393">
      <c r="A3393" s="68">
        <v>27</v>
      </c>
      <c r="B3393" s="66" t="str">
        <v>진접읍 팔야리</v>
      </c>
      <c r="C3393" s="66" t="str">
        <v>다가구 전월세</v>
      </c>
      <c r="D3393" s="66" t="str">
        <v>2025-08</v>
      </c>
      <c r="E3393" s="66" t="str">
        <v>비교 반영</v>
      </c>
      <c r="F3393" s="66" t="str">
        <v>그 외 비교 반영월</v>
      </c>
      <c r="G3393" s="68">
        <v>3</v>
      </c>
      <c r="H3393" s="79">
        <v>0.16666666666666666</v>
      </c>
    </row>
    <row r="3394">
      <c r="A3394" s="68">
        <v>27</v>
      </c>
      <c r="B3394" s="66" t="str">
        <v>진접읍 팔야리</v>
      </c>
      <c r="C3394" s="66" t="str">
        <v>다가구 전월세</v>
      </c>
      <c r="D3394" s="66" t="str">
        <v>2025-09</v>
      </c>
      <c r="E3394" s="66" t="str">
        <v>비교 반영</v>
      </c>
      <c r="F3394" s="66" t="str">
        <v>그 외 비교 반영월</v>
      </c>
      <c r="G3394" s="68">
        <v>2</v>
      </c>
      <c r="H3394" s="79">
        <v>0.08333333333333333</v>
      </c>
    </row>
    <row r="3395">
      <c r="A3395" s="68">
        <v>27</v>
      </c>
      <c r="B3395" s="66" t="str">
        <v>진접읍 팔야리</v>
      </c>
      <c r="C3395" s="66" t="str">
        <v>다가구 전월세</v>
      </c>
      <c r="D3395" s="66" t="str">
        <v>2025-10</v>
      </c>
      <c r="E3395" s="66" t="str">
        <v>비교 반영</v>
      </c>
      <c r="F3395" s="66" t="str">
        <v>그 외 비교 반영월</v>
      </c>
      <c r="G3395" s="68">
        <v>5</v>
      </c>
      <c r="H3395" s="79">
        <v>0.5</v>
      </c>
    </row>
    <row r="3396">
      <c r="A3396" s="68">
        <v>27</v>
      </c>
      <c r="B3396" s="66" t="str">
        <v>진접읍 팔야리</v>
      </c>
      <c r="C3396" s="66" t="str">
        <v>다가구 전월세</v>
      </c>
      <c r="D3396" s="66" t="str">
        <v>2025-11</v>
      </c>
      <c r="E3396" s="66" t="str">
        <v>비교 반영</v>
      </c>
      <c r="F3396" s="66" t="str">
        <v>그 외 비교 반영월</v>
      </c>
      <c r="G3396" s="68">
        <v>1</v>
      </c>
      <c r="H3396" s="79">
        <v>0.125</v>
      </c>
    </row>
    <row r="3397">
      <c r="A3397" s="68">
        <v>27</v>
      </c>
      <c r="B3397" s="66" t="str">
        <v>진접읍 팔야리</v>
      </c>
      <c r="C3397" s="66" t="str">
        <v>다가구 전월세</v>
      </c>
      <c r="D3397" s="66" t="str">
        <v>2025-12</v>
      </c>
      <c r="E3397" s="66" t="str">
        <v>비교 반영</v>
      </c>
      <c r="F3397" s="66" t="str">
        <v>그 외 비교 반영월</v>
      </c>
      <c r="G3397" s="68">
        <v>3</v>
      </c>
      <c r="H3397" s="79">
        <v>0.21428571428571427</v>
      </c>
    </row>
    <row r="3398">
      <c r="A3398" s="68">
        <v>27</v>
      </c>
      <c r="B3398" s="66" t="str">
        <v>진접읍 팔야리</v>
      </c>
      <c r="C3398" s="66" t="str">
        <v>다가구 전월세</v>
      </c>
      <c r="D3398" s="66" t="str">
        <v>2026-01</v>
      </c>
      <c r="E3398" s="66" t="str">
        <v>비교 반영</v>
      </c>
      <c r="F3398" s="66" t="str">
        <v>직전 비교기간</v>
      </c>
      <c r="G3398" s="68">
        <v>1</v>
      </c>
      <c r="H3398" s="79">
        <v>0.09090909090909091</v>
      </c>
    </row>
    <row r="3399">
      <c r="A3399" s="68">
        <v>27</v>
      </c>
      <c r="B3399" s="66" t="str">
        <v>진접읍 팔야리</v>
      </c>
      <c r="C3399" s="66" t="str">
        <v>다가구 전월세</v>
      </c>
      <c r="D3399" s="66" t="str">
        <v>2026-02</v>
      </c>
      <c r="E3399" s="66" t="str">
        <v>비교 반영</v>
      </c>
      <c r="F3399" s="66" t="str">
        <v>직전 비교기간</v>
      </c>
      <c r="G3399" s="68">
        <v>4</v>
      </c>
      <c r="H3399" s="79">
        <v>0.5</v>
      </c>
    </row>
    <row r="3400">
      <c r="A3400" s="68">
        <v>27</v>
      </c>
      <c r="B3400" s="66" t="str">
        <v>진접읍 팔야리</v>
      </c>
      <c r="C3400" s="66" t="str">
        <v>다가구 전월세</v>
      </c>
      <c r="D3400" s="66" t="str">
        <v>2026-03</v>
      </c>
      <c r="E3400" s="66" t="str">
        <v>비교 반영</v>
      </c>
      <c r="F3400" s="66" t="str">
        <v>직전 비교기간</v>
      </c>
      <c r="G3400" s="68">
        <v>1</v>
      </c>
      <c r="H3400" s="79">
        <v>0.0625</v>
      </c>
    </row>
    <row r="3401">
      <c r="A3401" s="68">
        <v>27</v>
      </c>
      <c r="B3401" s="66" t="str">
        <v>진접읍 팔야리</v>
      </c>
      <c r="C3401" s="66" t="str">
        <v>다가구 전월세</v>
      </c>
      <c r="D3401" s="66" t="str">
        <v>2026-04</v>
      </c>
      <c r="E3401" s="66" t="str">
        <v>비교 반영</v>
      </c>
      <c r="F3401" s="66" t="str">
        <v>최근 비교기간</v>
      </c>
      <c r="G3401" s="68">
        <v>6</v>
      </c>
      <c r="H3401" s="79">
        <v>0.35294117647058826</v>
      </c>
    </row>
    <row r="3402">
      <c r="A3402" s="68">
        <v>27</v>
      </c>
      <c r="B3402" s="66" t="str">
        <v>진접읍 팔야리</v>
      </c>
      <c r="C3402" s="66" t="str">
        <v>다가구 전월세</v>
      </c>
      <c r="D3402" s="66" t="str">
        <v>2026-05</v>
      </c>
      <c r="E3402" s="66" t="str">
        <v>비교 반영</v>
      </c>
      <c r="F3402" s="66" t="str">
        <v>최근 비교기간</v>
      </c>
      <c r="G3402" s="68">
        <v>5</v>
      </c>
      <c r="H3402" s="79">
        <v>0.35714285714285715</v>
      </c>
    </row>
    <row r="3403">
      <c r="A3403" s="68">
        <v>27</v>
      </c>
      <c r="B3403" s="66" t="str">
        <v>진접읍 팔야리</v>
      </c>
      <c r="C3403" s="66" t="str">
        <v>다가구 전월세</v>
      </c>
      <c r="D3403" s="66" t="str">
        <v>2026-06</v>
      </c>
      <c r="E3403" s="66" t="str">
        <v>비교 반영</v>
      </c>
      <c r="F3403" s="66" t="str">
        <v>최근 비교기간</v>
      </c>
      <c r="G3403" s="68">
        <v>3</v>
      </c>
      <c r="H3403" s="79">
        <v>0.16666666666666666</v>
      </c>
    </row>
    <row r="3404">
      <c r="A3404" s="72">
        <v>27</v>
      </c>
      <c r="B3404" s="72" t="str">
        <v>진접읍 팔야리</v>
      </c>
      <c r="C3404" s="72" t="str">
        <v>다가구 전월세</v>
      </c>
      <c r="D3404" s="72" t="str">
        <v>2026-07</v>
      </c>
      <c r="E3404" s="72" t="str">
        <v>집계 중</v>
      </c>
      <c r="F3404" s="72" t="str">
        <v>집계 중 월</v>
      </c>
      <c r="G3404" s="74">
        <v>2</v>
      </c>
      <c r="H3404" s="85">
        <v>0.14285714285714285</v>
      </c>
    </row>
    <row r="3405">
      <c r="A3405" s="68">
        <v>27</v>
      </c>
      <c r="B3405" s="66" t="str">
        <v>진접읍 팔야리</v>
      </c>
      <c r="C3405" s="66" t="str">
        <v>토지</v>
      </c>
      <c r="D3405" s="66" t="str">
        <v>2025-08</v>
      </c>
      <c r="E3405" s="66" t="str">
        <v>비교 반영</v>
      </c>
      <c r="F3405" s="66" t="str">
        <v>그 외 비교 반영월</v>
      </c>
      <c r="G3405" s="68">
        <v>10</v>
      </c>
      <c r="H3405" s="79">
        <v>0.5555555555555556</v>
      </c>
    </row>
    <row r="3406">
      <c r="A3406" s="68">
        <v>27</v>
      </c>
      <c r="B3406" s="66" t="str">
        <v>진접읍 팔야리</v>
      </c>
      <c r="C3406" s="66" t="str">
        <v>토지</v>
      </c>
      <c r="D3406" s="66" t="str">
        <v>2025-09</v>
      </c>
      <c r="E3406" s="66" t="str">
        <v>비교 반영</v>
      </c>
      <c r="F3406" s="66" t="str">
        <v>그 외 비교 반영월</v>
      </c>
      <c r="G3406" s="68">
        <v>11</v>
      </c>
      <c r="H3406" s="79">
        <v>0.4583333333333333</v>
      </c>
    </row>
    <row r="3407">
      <c r="A3407" s="68">
        <v>27</v>
      </c>
      <c r="B3407" s="66" t="str">
        <v>진접읍 팔야리</v>
      </c>
      <c r="C3407" s="66" t="str">
        <v>토지</v>
      </c>
      <c r="D3407" s="66" t="str">
        <v>2025-10</v>
      </c>
      <c r="E3407" s="66" t="str">
        <v>비교 반영</v>
      </c>
      <c r="F3407" s="66" t="str">
        <v>그 외 비교 반영월</v>
      </c>
      <c r="G3407" s="68">
        <v>0</v>
      </c>
      <c r="H3407" s="79">
        <v>0</v>
      </c>
    </row>
    <row r="3408">
      <c r="A3408" s="68">
        <v>27</v>
      </c>
      <c r="B3408" s="66" t="str">
        <v>진접읍 팔야리</v>
      </c>
      <c r="C3408" s="66" t="str">
        <v>토지</v>
      </c>
      <c r="D3408" s="66" t="str">
        <v>2025-11</v>
      </c>
      <c r="E3408" s="66" t="str">
        <v>비교 반영</v>
      </c>
      <c r="F3408" s="66" t="str">
        <v>그 외 비교 반영월</v>
      </c>
      <c r="G3408" s="68">
        <v>2</v>
      </c>
      <c r="H3408" s="79">
        <v>0.25</v>
      </c>
    </row>
    <row r="3409">
      <c r="A3409" s="68">
        <v>27</v>
      </c>
      <c r="B3409" s="66" t="str">
        <v>진접읍 팔야리</v>
      </c>
      <c r="C3409" s="66" t="str">
        <v>토지</v>
      </c>
      <c r="D3409" s="66" t="str">
        <v>2025-12</v>
      </c>
      <c r="E3409" s="66" t="str">
        <v>비교 반영</v>
      </c>
      <c r="F3409" s="66" t="str">
        <v>그 외 비교 반영월</v>
      </c>
      <c r="G3409" s="68">
        <v>6</v>
      </c>
      <c r="H3409" s="79">
        <v>0.42857142857142855</v>
      </c>
    </row>
    <row r="3410">
      <c r="A3410" s="68">
        <v>27</v>
      </c>
      <c r="B3410" s="66" t="str">
        <v>진접읍 팔야리</v>
      </c>
      <c r="C3410" s="66" t="str">
        <v>토지</v>
      </c>
      <c r="D3410" s="66" t="str">
        <v>2026-01</v>
      </c>
      <c r="E3410" s="66" t="str">
        <v>비교 반영</v>
      </c>
      <c r="F3410" s="66" t="str">
        <v>직전 비교기간</v>
      </c>
      <c r="G3410" s="68">
        <v>7</v>
      </c>
      <c r="H3410" s="79">
        <v>0.6363636363636364</v>
      </c>
    </row>
    <row r="3411">
      <c r="A3411" s="68">
        <v>27</v>
      </c>
      <c r="B3411" s="66" t="str">
        <v>진접읍 팔야리</v>
      </c>
      <c r="C3411" s="66" t="str">
        <v>토지</v>
      </c>
      <c r="D3411" s="66" t="str">
        <v>2026-02</v>
      </c>
      <c r="E3411" s="66" t="str">
        <v>비교 반영</v>
      </c>
      <c r="F3411" s="66" t="str">
        <v>직전 비교기간</v>
      </c>
      <c r="G3411" s="68">
        <v>2</v>
      </c>
      <c r="H3411" s="79">
        <v>0.25</v>
      </c>
    </row>
    <row r="3412">
      <c r="A3412" s="68">
        <v>27</v>
      </c>
      <c r="B3412" s="66" t="str">
        <v>진접읍 팔야리</v>
      </c>
      <c r="C3412" s="66" t="str">
        <v>토지</v>
      </c>
      <c r="D3412" s="66" t="str">
        <v>2026-03</v>
      </c>
      <c r="E3412" s="66" t="str">
        <v>비교 반영</v>
      </c>
      <c r="F3412" s="66" t="str">
        <v>직전 비교기간</v>
      </c>
      <c r="G3412" s="68">
        <v>9</v>
      </c>
      <c r="H3412" s="79">
        <v>0.5625</v>
      </c>
    </row>
    <row r="3413">
      <c r="A3413" s="68">
        <v>27</v>
      </c>
      <c r="B3413" s="66" t="str">
        <v>진접읍 팔야리</v>
      </c>
      <c r="C3413" s="66" t="str">
        <v>토지</v>
      </c>
      <c r="D3413" s="66" t="str">
        <v>2026-04</v>
      </c>
      <c r="E3413" s="66" t="str">
        <v>비교 반영</v>
      </c>
      <c r="F3413" s="66" t="str">
        <v>최근 비교기간</v>
      </c>
      <c r="G3413" s="68">
        <v>1</v>
      </c>
      <c r="H3413" s="79">
        <v>0.058823529411764705</v>
      </c>
    </row>
    <row r="3414">
      <c r="A3414" s="68">
        <v>27</v>
      </c>
      <c r="B3414" s="66" t="str">
        <v>진접읍 팔야리</v>
      </c>
      <c r="C3414" s="66" t="str">
        <v>토지</v>
      </c>
      <c r="D3414" s="66" t="str">
        <v>2026-05</v>
      </c>
      <c r="E3414" s="66" t="str">
        <v>비교 반영</v>
      </c>
      <c r="F3414" s="66" t="str">
        <v>최근 비교기간</v>
      </c>
      <c r="G3414" s="68">
        <v>4</v>
      </c>
      <c r="H3414" s="79">
        <v>0.2857142857142857</v>
      </c>
    </row>
    <row r="3415">
      <c r="A3415" s="68">
        <v>27</v>
      </c>
      <c r="B3415" s="66" t="str">
        <v>진접읍 팔야리</v>
      </c>
      <c r="C3415" s="66" t="str">
        <v>토지</v>
      </c>
      <c r="D3415" s="66" t="str">
        <v>2026-06</v>
      </c>
      <c r="E3415" s="66" t="str">
        <v>비교 반영</v>
      </c>
      <c r="F3415" s="66" t="str">
        <v>최근 비교기간</v>
      </c>
      <c r="G3415" s="68">
        <v>9</v>
      </c>
      <c r="H3415" s="79">
        <v>0.5</v>
      </c>
    </row>
    <row r="3416">
      <c r="A3416" s="72">
        <v>27</v>
      </c>
      <c r="B3416" s="72" t="str">
        <v>진접읍 팔야리</v>
      </c>
      <c r="C3416" s="72" t="str">
        <v>토지</v>
      </c>
      <c r="D3416" s="72" t="str">
        <v>2026-07</v>
      </c>
      <c r="E3416" s="72" t="str">
        <v>집계 중</v>
      </c>
      <c r="F3416" s="72" t="str">
        <v>집계 중 월</v>
      </c>
      <c r="G3416" s="74">
        <v>5</v>
      </c>
      <c r="H3416" s="85">
        <v>0.35714285714285715</v>
      </c>
    </row>
    <row r="3417">
      <c r="A3417" s="68">
        <v>27</v>
      </c>
      <c r="B3417" s="66" t="str">
        <v>진접읍 팔야리</v>
      </c>
      <c r="C3417" s="66" t="str">
        <v>다세대 전월세</v>
      </c>
      <c r="D3417" s="66" t="str">
        <v>2025-08</v>
      </c>
      <c r="E3417" s="66" t="str">
        <v>비교 반영</v>
      </c>
      <c r="F3417" s="66" t="str">
        <v>그 외 비교 반영월</v>
      </c>
      <c r="G3417" s="68">
        <v>1</v>
      </c>
      <c r="H3417" s="79">
        <v>0.05555555555555555</v>
      </c>
    </row>
    <row r="3418">
      <c r="A3418" s="68">
        <v>27</v>
      </c>
      <c r="B3418" s="66" t="str">
        <v>진접읍 팔야리</v>
      </c>
      <c r="C3418" s="66" t="str">
        <v>다세대 전월세</v>
      </c>
      <c r="D3418" s="66" t="str">
        <v>2025-09</v>
      </c>
      <c r="E3418" s="66" t="str">
        <v>비교 반영</v>
      </c>
      <c r="F3418" s="66" t="str">
        <v>그 외 비교 반영월</v>
      </c>
      <c r="G3418" s="68">
        <v>5</v>
      </c>
      <c r="H3418" s="79">
        <v>0.20833333333333334</v>
      </c>
    </row>
    <row r="3419">
      <c r="A3419" s="68">
        <v>27</v>
      </c>
      <c r="B3419" s="66" t="str">
        <v>진접읍 팔야리</v>
      </c>
      <c r="C3419" s="66" t="str">
        <v>다세대 전월세</v>
      </c>
      <c r="D3419" s="66" t="str">
        <v>2025-10</v>
      </c>
      <c r="E3419" s="66" t="str">
        <v>비교 반영</v>
      </c>
      <c r="F3419" s="66" t="str">
        <v>그 외 비교 반영월</v>
      </c>
      <c r="G3419" s="68">
        <v>5</v>
      </c>
      <c r="H3419" s="79">
        <v>0.5</v>
      </c>
    </row>
    <row r="3420">
      <c r="A3420" s="68">
        <v>27</v>
      </c>
      <c r="B3420" s="66" t="str">
        <v>진접읍 팔야리</v>
      </c>
      <c r="C3420" s="66" t="str">
        <v>다세대 전월세</v>
      </c>
      <c r="D3420" s="66" t="str">
        <v>2025-11</v>
      </c>
      <c r="E3420" s="66" t="str">
        <v>비교 반영</v>
      </c>
      <c r="F3420" s="66" t="str">
        <v>그 외 비교 반영월</v>
      </c>
      <c r="G3420" s="68">
        <v>3</v>
      </c>
      <c r="H3420" s="79">
        <v>0.375</v>
      </c>
    </row>
    <row r="3421">
      <c r="A3421" s="68">
        <v>27</v>
      </c>
      <c r="B3421" s="66" t="str">
        <v>진접읍 팔야리</v>
      </c>
      <c r="C3421" s="66" t="str">
        <v>다세대 전월세</v>
      </c>
      <c r="D3421" s="66" t="str">
        <v>2025-12</v>
      </c>
      <c r="E3421" s="66" t="str">
        <v>비교 반영</v>
      </c>
      <c r="F3421" s="66" t="str">
        <v>그 외 비교 반영월</v>
      </c>
      <c r="G3421" s="68">
        <v>5</v>
      </c>
      <c r="H3421" s="79">
        <v>0.35714285714285715</v>
      </c>
    </row>
    <row r="3422">
      <c r="A3422" s="68">
        <v>27</v>
      </c>
      <c r="B3422" s="66" t="str">
        <v>진접읍 팔야리</v>
      </c>
      <c r="C3422" s="66" t="str">
        <v>다세대 전월세</v>
      </c>
      <c r="D3422" s="66" t="str">
        <v>2026-01</v>
      </c>
      <c r="E3422" s="66" t="str">
        <v>비교 반영</v>
      </c>
      <c r="F3422" s="66" t="str">
        <v>직전 비교기간</v>
      </c>
      <c r="G3422" s="68">
        <v>1</v>
      </c>
      <c r="H3422" s="79">
        <v>0.09090909090909091</v>
      </c>
    </row>
    <row r="3423">
      <c r="A3423" s="68">
        <v>27</v>
      </c>
      <c r="B3423" s="66" t="str">
        <v>진접읍 팔야리</v>
      </c>
      <c r="C3423" s="66" t="str">
        <v>다세대 전월세</v>
      </c>
      <c r="D3423" s="66" t="str">
        <v>2026-02</v>
      </c>
      <c r="E3423" s="66" t="str">
        <v>비교 반영</v>
      </c>
      <c r="F3423" s="66" t="str">
        <v>직전 비교기간</v>
      </c>
      <c r="G3423" s="68">
        <v>0</v>
      </c>
      <c r="H3423" s="79">
        <v>0</v>
      </c>
    </row>
    <row r="3424">
      <c r="A3424" s="68">
        <v>27</v>
      </c>
      <c r="B3424" s="66" t="str">
        <v>진접읍 팔야리</v>
      </c>
      <c r="C3424" s="66" t="str">
        <v>다세대 전월세</v>
      </c>
      <c r="D3424" s="66" t="str">
        <v>2026-03</v>
      </c>
      <c r="E3424" s="66" t="str">
        <v>비교 반영</v>
      </c>
      <c r="F3424" s="66" t="str">
        <v>직전 비교기간</v>
      </c>
      <c r="G3424" s="68">
        <v>2</v>
      </c>
      <c r="H3424" s="79">
        <v>0.125</v>
      </c>
    </row>
    <row r="3425">
      <c r="A3425" s="68">
        <v>27</v>
      </c>
      <c r="B3425" s="66" t="str">
        <v>진접읍 팔야리</v>
      </c>
      <c r="C3425" s="66" t="str">
        <v>다세대 전월세</v>
      </c>
      <c r="D3425" s="66" t="str">
        <v>2026-04</v>
      </c>
      <c r="E3425" s="66" t="str">
        <v>비교 반영</v>
      </c>
      <c r="F3425" s="66" t="str">
        <v>최근 비교기간</v>
      </c>
      <c r="G3425" s="68">
        <v>5</v>
      </c>
      <c r="H3425" s="79">
        <v>0.29411764705882354</v>
      </c>
    </row>
    <row r="3426">
      <c r="A3426" s="68">
        <v>27</v>
      </c>
      <c r="B3426" s="66" t="str">
        <v>진접읍 팔야리</v>
      </c>
      <c r="C3426" s="66" t="str">
        <v>다세대 전월세</v>
      </c>
      <c r="D3426" s="66" t="str">
        <v>2026-05</v>
      </c>
      <c r="E3426" s="66" t="str">
        <v>비교 반영</v>
      </c>
      <c r="F3426" s="66" t="str">
        <v>최근 비교기간</v>
      </c>
      <c r="G3426" s="68">
        <v>2</v>
      </c>
      <c r="H3426" s="79">
        <v>0.14285714285714285</v>
      </c>
    </row>
    <row r="3427">
      <c r="A3427" s="68">
        <v>27</v>
      </c>
      <c r="B3427" s="66" t="str">
        <v>진접읍 팔야리</v>
      </c>
      <c r="C3427" s="66" t="str">
        <v>다세대 전월세</v>
      </c>
      <c r="D3427" s="66" t="str">
        <v>2026-06</v>
      </c>
      <c r="E3427" s="66" t="str">
        <v>비교 반영</v>
      </c>
      <c r="F3427" s="66" t="str">
        <v>최근 비교기간</v>
      </c>
      <c r="G3427" s="68">
        <v>4</v>
      </c>
      <c r="H3427" s="79">
        <v>0.2222222222222222</v>
      </c>
    </row>
    <row r="3428">
      <c r="A3428" s="72">
        <v>27</v>
      </c>
      <c r="B3428" s="72" t="str">
        <v>진접읍 팔야리</v>
      </c>
      <c r="C3428" s="72" t="str">
        <v>다세대 전월세</v>
      </c>
      <c r="D3428" s="72" t="str">
        <v>2026-07</v>
      </c>
      <c r="E3428" s="72" t="str">
        <v>집계 중</v>
      </c>
      <c r="F3428" s="72" t="str">
        <v>집계 중 월</v>
      </c>
      <c r="G3428" s="74">
        <v>3</v>
      </c>
      <c r="H3428" s="85">
        <v>0.21428571428571427</v>
      </c>
    </row>
    <row r="3429">
      <c r="A3429" s="68">
        <v>27</v>
      </c>
      <c r="B3429" s="66" t="str">
        <v>진접읍 팔야리</v>
      </c>
      <c r="C3429" s="66" t="str">
        <v>다세대 매매</v>
      </c>
      <c r="D3429" s="66" t="str">
        <v>2025-08</v>
      </c>
      <c r="E3429" s="66" t="str">
        <v>비교 반영</v>
      </c>
      <c r="F3429" s="66" t="str">
        <v>그 외 비교 반영월</v>
      </c>
      <c r="G3429" s="68">
        <v>3</v>
      </c>
      <c r="H3429" s="79">
        <v>0.16666666666666666</v>
      </c>
    </row>
    <row r="3430">
      <c r="A3430" s="68">
        <v>27</v>
      </c>
      <c r="B3430" s="66" t="str">
        <v>진접읍 팔야리</v>
      </c>
      <c r="C3430" s="66" t="str">
        <v>다세대 매매</v>
      </c>
      <c r="D3430" s="66" t="str">
        <v>2025-09</v>
      </c>
      <c r="E3430" s="66" t="str">
        <v>비교 반영</v>
      </c>
      <c r="F3430" s="66" t="str">
        <v>그 외 비교 반영월</v>
      </c>
      <c r="G3430" s="68">
        <v>3</v>
      </c>
      <c r="H3430" s="79">
        <v>0.125</v>
      </c>
    </row>
    <row r="3431">
      <c r="A3431" s="68">
        <v>27</v>
      </c>
      <c r="B3431" s="66" t="str">
        <v>진접읍 팔야리</v>
      </c>
      <c r="C3431" s="66" t="str">
        <v>다세대 매매</v>
      </c>
      <c r="D3431" s="66" t="str">
        <v>2025-10</v>
      </c>
      <c r="E3431" s="66" t="str">
        <v>비교 반영</v>
      </c>
      <c r="F3431" s="66" t="str">
        <v>그 외 비교 반영월</v>
      </c>
      <c r="G3431" s="68">
        <v>0</v>
      </c>
      <c r="H3431" s="79">
        <v>0</v>
      </c>
    </row>
    <row r="3432">
      <c r="A3432" s="68">
        <v>27</v>
      </c>
      <c r="B3432" s="66" t="str">
        <v>진접읍 팔야리</v>
      </c>
      <c r="C3432" s="66" t="str">
        <v>다세대 매매</v>
      </c>
      <c r="D3432" s="66" t="str">
        <v>2025-11</v>
      </c>
      <c r="E3432" s="66" t="str">
        <v>비교 반영</v>
      </c>
      <c r="F3432" s="66" t="str">
        <v>그 외 비교 반영월</v>
      </c>
      <c r="G3432" s="68">
        <v>0</v>
      </c>
      <c r="H3432" s="79">
        <v>0</v>
      </c>
    </row>
    <row r="3433">
      <c r="A3433" s="68">
        <v>27</v>
      </c>
      <c r="B3433" s="66" t="str">
        <v>진접읍 팔야리</v>
      </c>
      <c r="C3433" s="66" t="str">
        <v>다세대 매매</v>
      </c>
      <c r="D3433" s="66" t="str">
        <v>2025-12</v>
      </c>
      <c r="E3433" s="66" t="str">
        <v>비교 반영</v>
      </c>
      <c r="F3433" s="66" t="str">
        <v>그 외 비교 반영월</v>
      </c>
      <c r="G3433" s="68">
        <v>0</v>
      </c>
      <c r="H3433" s="79">
        <v>0</v>
      </c>
    </row>
    <row r="3434">
      <c r="A3434" s="68">
        <v>27</v>
      </c>
      <c r="B3434" s="66" t="str">
        <v>진접읍 팔야리</v>
      </c>
      <c r="C3434" s="66" t="str">
        <v>다세대 매매</v>
      </c>
      <c r="D3434" s="66" t="str">
        <v>2026-01</v>
      </c>
      <c r="E3434" s="66" t="str">
        <v>비교 반영</v>
      </c>
      <c r="F3434" s="66" t="str">
        <v>직전 비교기간</v>
      </c>
      <c r="G3434" s="68">
        <v>2</v>
      </c>
      <c r="H3434" s="79">
        <v>0.18181818181818182</v>
      </c>
    </row>
    <row r="3435">
      <c r="A3435" s="68">
        <v>27</v>
      </c>
      <c r="B3435" s="66" t="str">
        <v>진접읍 팔야리</v>
      </c>
      <c r="C3435" s="66" t="str">
        <v>다세대 매매</v>
      </c>
      <c r="D3435" s="66" t="str">
        <v>2026-02</v>
      </c>
      <c r="E3435" s="66" t="str">
        <v>비교 반영</v>
      </c>
      <c r="F3435" s="66" t="str">
        <v>직전 비교기간</v>
      </c>
      <c r="G3435" s="68">
        <v>2</v>
      </c>
      <c r="H3435" s="79">
        <v>0.25</v>
      </c>
    </row>
    <row r="3436">
      <c r="A3436" s="68">
        <v>27</v>
      </c>
      <c r="B3436" s="66" t="str">
        <v>진접읍 팔야리</v>
      </c>
      <c r="C3436" s="66" t="str">
        <v>다세대 매매</v>
      </c>
      <c r="D3436" s="66" t="str">
        <v>2026-03</v>
      </c>
      <c r="E3436" s="66" t="str">
        <v>비교 반영</v>
      </c>
      <c r="F3436" s="66" t="str">
        <v>직전 비교기간</v>
      </c>
      <c r="G3436" s="68">
        <v>2</v>
      </c>
      <c r="H3436" s="79">
        <v>0.125</v>
      </c>
    </row>
    <row r="3437">
      <c r="A3437" s="68">
        <v>27</v>
      </c>
      <c r="B3437" s="66" t="str">
        <v>진접읍 팔야리</v>
      </c>
      <c r="C3437" s="66" t="str">
        <v>다세대 매매</v>
      </c>
      <c r="D3437" s="66" t="str">
        <v>2026-04</v>
      </c>
      <c r="E3437" s="66" t="str">
        <v>비교 반영</v>
      </c>
      <c r="F3437" s="66" t="str">
        <v>최근 비교기간</v>
      </c>
      <c r="G3437" s="68">
        <v>5</v>
      </c>
      <c r="H3437" s="79">
        <v>0.29411764705882354</v>
      </c>
    </row>
    <row r="3438">
      <c r="A3438" s="68">
        <v>27</v>
      </c>
      <c r="B3438" s="66" t="str">
        <v>진접읍 팔야리</v>
      </c>
      <c r="C3438" s="66" t="str">
        <v>다세대 매매</v>
      </c>
      <c r="D3438" s="66" t="str">
        <v>2026-05</v>
      </c>
      <c r="E3438" s="66" t="str">
        <v>비교 반영</v>
      </c>
      <c r="F3438" s="66" t="str">
        <v>최근 비교기간</v>
      </c>
      <c r="G3438" s="68">
        <v>2</v>
      </c>
      <c r="H3438" s="79">
        <v>0.14285714285714285</v>
      </c>
    </row>
    <row r="3439">
      <c r="A3439" s="68">
        <v>27</v>
      </c>
      <c r="B3439" s="66" t="str">
        <v>진접읍 팔야리</v>
      </c>
      <c r="C3439" s="66" t="str">
        <v>다세대 매매</v>
      </c>
      <c r="D3439" s="66" t="str">
        <v>2026-06</v>
      </c>
      <c r="E3439" s="66" t="str">
        <v>비교 반영</v>
      </c>
      <c r="F3439" s="66" t="str">
        <v>최근 비교기간</v>
      </c>
      <c r="G3439" s="68">
        <v>0</v>
      </c>
      <c r="H3439" s="79">
        <v>0</v>
      </c>
    </row>
    <row r="3440">
      <c r="A3440" s="72">
        <v>27</v>
      </c>
      <c r="B3440" s="72" t="str">
        <v>진접읍 팔야리</v>
      </c>
      <c r="C3440" s="72" t="str">
        <v>다세대 매매</v>
      </c>
      <c r="D3440" s="72" t="str">
        <v>2026-07</v>
      </c>
      <c r="E3440" s="72" t="str">
        <v>집계 중</v>
      </c>
      <c r="F3440" s="72" t="str">
        <v>집계 중 월</v>
      </c>
      <c r="G3440" s="74">
        <v>2</v>
      </c>
      <c r="H3440" s="85">
        <v>0.14285714285714285</v>
      </c>
    </row>
    <row r="3441">
      <c r="A3441" s="68">
        <v>27</v>
      </c>
      <c r="B3441" s="66" t="str">
        <v>진접읍 팔야리</v>
      </c>
      <c r="C3441" s="66" t="str">
        <v>아파트 매매</v>
      </c>
      <c r="D3441" s="66" t="str">
        <v>2025-08</v>
      </c>
      <c r="E3441" s="66" t="str">
        <v>비교 반영</v>
      </c>
      <c r="F3441" s="66" t="str">
        <v>그 외 비교 반영월</v>
      </c>
      <c r="G3441" s="68">
        <v>0</v>
      </c>
      <c r="H3441" s="79">
        <v>0</v>
      </c>
    </row>
    <row r="3442">
      <c r="A3442" s="68">
        <v>27</v>
      </c>
      <c r="B3442" s="66" t="str">
        <v>진접읍 팔야리</v>
      </c>
      <c r="C3442" s="66" t="str">
        <v>아파트 매매</v>
      </c>
      <c r="D3442" s="66" t="str">
        <v>2025-09</v>
      </c>
      <c r="E3442" s="66" t="str">
        <v>비교 반영</v>
      </c>
      <c r="F3442" s="66" t="str">
        <v>그 외 비교 반영월</v>
      </c>
      <c r="G3442" s="68">
        <v>3</v>
      </c>
      <c r="H3442" s="79">
        <v>0.125</v>
      </c>
    </row>
    <row r="3443">
      <c r="A3443" s="68">
        <v>27</v>
      </c>
      <c r="B3443" s="66" t="str">
        <v>진접읍 팔야리</v>
      </c>
      <c r="C3443" s="66" t="str">
        <v>아파트 매매</v>
      </c>
      <c r="D3443" s="66" t="str">
        <v>2025-10</v>
      </c>
      <c r="E3443" s="66" t="str">
        <v>비교 반영</v>
      </c>
      <c r="F3443" s="66" t="str">
        <v>그 외 비교 반영월</v>
      </c>
      <c r="G3443" s="68">
        <v>0</v>
      </c>
      <c r="H3443" s="79">
        <v>0</v>
      </c>
    </row>
    <row r="3444">
      <c r="A3444" s="68">
        <v>27</v>
      </c>
      <c r="B3444" s="66" t="str">
        <v>진접읍 팔야리</v>
      </c>
      <c r="C3444" s="66" t="str">
        <v>아파트 매매</v>
      </c>
      <c r="D3444" s="66" t="str">
        <v>2025-11</v>
      </c>
      <c r="E3444" s="66" t="str">
        <v>비교 반영</v>
      </c>
      <c r="F3444" s="66" t="str">
        <v>그 외 비교 반영월</v>
      </c>
      <c r="G3444" s="68">
        <v>1</v>
      </c>
      <c r="H3444" s="79">
        <v>0.125</v>
      </c>
    </row>
    <row r="3445">
      <c r="A3445" s="68">
        <v>27</v>
      </c>
      <c r="B3445" s="66" t="str">
        <v>진접읍 팔야리</v>
      </c>
      <c r="C3445" s="66" t="str">
        <v>아파트 매매</v>
      </c>
      <c r="D3445" s="66" t="str">
        <v>2025-12</v>
      </c>
      <c r="E3445" s="66" t="str">
        <v>비교 반영</v>
      </c>
      <c r="F3445" s="66" t="str">
        <v>그 외 비교 반영월</v>
      </c>
      <c r="G3445" s="68">
        <v>0</v>
      </c>
      <c r="H3445" s="79">
        <v>0</v>
      </c>
    </row>
    <row r="3446">
      <c r="A3446" s="68">
        <v>27</v>
      </c>
      <c r="B3446" s="66" t="str">
        <v>진접읍 팔야리</v>
      </c>
      <c r="C3446" s="66" t="str">
        <v>아파트 매매</v>
      </c>
      <c r="D3446" s="66" t="str">
        <v>2026-01</v>
      </c>
      <c r="E3446" s="66" t="str">
        <v>비교 반영</v>
      </c>
      <c r="F3446" s="66" t="str">
        <v>직전 비교기간</v>
      </c>
      <c r="G3446" s="68">
        <v>0</v>
      </c>
      <c r="H3446" s="79">
        <v>0</v>
      </c>
    </row>
    <row r="3447">
      <c r="A3447" s="68">
        <v>27</v>
      </c>
      <c r="B3447" s="66" t="str">
        <v>진접읍 팔야리</v>
      </c>
      <c r="C3447" s="66" t="str">
        <v>아파트 매매</v>
      </c>
      <c r="D3447" s="66" t="str">
        <v>2026-02</v>
      </c>
      <c r="E3447" s="66" t="str">
        <v>비교 반영</v>
      </c>
      <c r="F3447" s="66" t="str">
        <v>직전 비교기간</v>
      </c>
      <c r="G3447" s="68">
        <v>0</v>
      </c>
      <c r="H3447" s="79">
        <v>0</v>
      </c>
    </row>
    <row r="3448">
      <c r="A3448" s="68">
        <v>27</v>
      </c>
      <c r="B3448" s="66" t="str">
        <v>진접읍 팔야리</v>
      </c>
      <c r="C3448" s="66" t="str">
        <v>아파트 매매</v>
      </c>
      <c r="D3448" s="66" t="str">
        <v>2026-03</v>
      </c>
      <c r="E3448" s="66" t="str">
        <v>비교 반영</v>
      </c>
      <c r="F3448" s="66" t="str">
        <v>직전 비교기간</v>
      </c>
      <c r="G3448" s="68">
        <v>1</v>
      </c>
      <c r="H3448" s="79">
        <v>0.0625</v>
      </c>
    </row>
    <row r="3449">
      <c r="A3449" s="68">
        <v>27</v>
      </c>
      <c r="B3449" s="66" t="str">
        <v>진접읍 팔야리</v>
      </c>
      <c r="C3449" s="66" t="str">
        <v>아파트 매매</v>
      </c>
      <c r="D3449" s="66" t="str">
        <v>2026-04</v>
      </c>
      <c r="E3449" s="66" t="str">
        <v>비교 반영</v>
      </c>
      <c r="F3449" s="66" t="str">
        <v>최근 비교기간</v>
      </c>
      <c r="G3449" s="68">
        <v>0</v>
      </c>
      <c r="H3449" s="79">
        <v>0</v>
      </c>
    </row>
    <row r="3450">
      <c r="A3450" s="68">
        <v>27</v>
      </c>
      <c r="B3450" s="66" t="str">
        <v>진접읍 팔야리</v>
      </c>
      <c r="C3450" s="66" t="str">
        <v>아파트 매매</v>
      </c>
      <c r="D3450" s="66" t="str">
        <v>2026-05</v>
      </c>
      <c r="E3450" s="66" t="str">
        <v>비교 반영</v>
      </c>
      <c r="F3450" s="66" t="str">
        <v>최근 비교기간</v>
      </c>
      <c r="G3450" s="68">
        <v>1</v>
      </c>
      <c r="H3450" s="79">
        <v>0.07142857142857142</v>
      </c>
    </row>
    <row r="3451">
      <c r="A3451" s="68">
        <v>27</v>
      </c>
      <c r="B3451" s="66" t="str">
        <v>진접읍 팔야리</v>
      </c>
      <c r="C3451" s="66" t="str">
        <v>아파트 매매</v>
      </c>
      <c r="D3451" s="66" t="str">
        <v>2026-06</v>
      </c>
      <c r="E3451" s="66" t="str">
        <v>비교 반영</v>
      </c>
      <c r="F3451" s="66" t="str">
        <v>최근 비교기간</v>
      </c>
      <c r="G3451" s="68">
        <v>2</v>
      </c>
      <c r="H3451" s="79">
        <v>0.1111111111111111</v>
      </c>
    </row>
    <row r="3452">
      <c r="A3452" s="72">
        <v>27</v>
      </c>
      <c r="B3452" s="72" t="str">
        <v>진접읍 팔야리</v>
      </c>
      <c r="C3452" s="72" t="str">
        <v>아파트 매매</v>
      </c>
      <c r="D3452" s="72" t="str">
        <v>2026-07</v>
      </c>
      <c r="E3452" s="72" t="str">
        <v>집계 중</v>
      </c>
      <c r="F3452" s="72" t="str">
        <v>집계 중 월</v>
      </c>
      <c r="G3452" s="74">
        <v>1</v>
      </c>
      <c r="H3452" s="85">
        <v>0.07142857142857142</v>
      </c>
    </row>
    <row r="3453">
      <c r="A3453" s="68">
        <v>27</v>
      </c>
      <c r="B3453" s="66" t="str">
        <v>진접읍 팔야리</v>
      </c>
      <c r="C3453" s="66" t="str">
        <v>다가구 매매</v>
      </c>
      <c r="D3453" s="66" t="str">
        <v>2025-08</v>
      </c>
      <c r="E3453" s="66" t="str">
        <v>비교 반영</v>
      </c>
      <c r="F3453" s="66" t="str">
        <v>그 외 비교 반영월</v>
      </c>
      <c r="G3453" s="68">
        <v>1</v>
      </c>
      <c r="H3453" s="79">
        <v>0.05555555555555555</v>
      </c>
    </row>
    <row r="3454">
      <c r="A3454" s="68">
        <v>27</v>
      </c>
      <c r="B3454" s="66" t="str">
        <v>진접읍 팔야리</v>
      </c>
      <c r="C3454" s="66" t="str">
        <v>다가구 매매</v>
      </c>
      <c r="D3454" s="66" t="str">
        <v>2025-09</v>
      </c>
      <c r="E3454" s="66" t="str">
        <v>비교 반영</v>
      </c>
      <c r="F3454" s="66" t="str">
        <v>그 외 비교 반영월</v>
      </c>
      <c r="G3454" s="68">
        <v>0</v>
      </c>
      <c r="H3454" s="79">
        <v>0</v>
      </c>
    </row>
    <row r="3455">
      <c r="A3455" s="68">
        <v>27</v>
      </c>
      <c r="B3455" s="66" t="str">
        <v>진접읍 팔야리</v>
      </c>
      <c r="C3455" s="66" t="str">
        <v>다가구 매매</v>
      </c>
      <c r="D3455" s="66" t="str">
        <v>2025-10</v>
      </c>
      <c r="E3455" s="66" t="str">
        <v>비교 반영</v>
      </c>
      <c r="F3455" s="66" t="str">
        <v>그 외 비교 반영월</v>
      </c>
      <c r="G3455" s="68">
        <v>0</v>
      </c>
      <c r="H3455" s="79">
        <v>0</v>
      </c>
    </row>
    <row r="3456">
      <c r="A3456" s="68">
        <v>27</v>
      </c>
      <c r="B3456" s="66" t="str">
        <v>진접읍 팔야리</v>
      </c>
      <c r="C3456" s="66" t="str">
        <v>다가구 매매</v>
      </c>
      <c r="D3456" s="66" t="str">
        <v>2025-11</v>
      </c>
      <c r="E3456" s="66" t="str">
        <v>비교 반영</v>
      </c>
      <c r="F3456" s="66" t="str">
        <v>그 외 비교 반영월</v>
      </c>
      <c r="G3456" s="68">
        <v>0</v>
      </c>
      <c r="H3456" s="79">
        <v>0</v>
      </c>
    </row>
    <row r="3457">
      <c r="A3457" s="68">
        <v>27</v>
      </c>
      <c r="B3457" s="66" t="str">
        <v>진접읍 팔야리</v>
      </c>
      <c r="C3457" s="66" t="str">
        <v>다가구 매매</v>
      </c>
      <c r="D3457" s="66" t="str">
        <v>2025-12</v>
      </c>
      <c r="E3457" s="66" t="str">
        <v>비교 반영</v>
      </c>
      <c r="F3457" s="66" t="str">
        <v>그 외 비교 반영월</v>
      </c>
      <c r="G3457" s="68">
        <v>0</v>
      </c>
      <c r="H3457" s="79">
        <v>0</v>
      </c>
    </row>
    <row r="3458">
      <c r="A3458" s="68">
        <v>27</v>
      </c>
      <c r="B3458" s="66" t="str">
        <v>진접읍 팔야리</v>
      </c>
      <c r="C3458" s="66" t="str">
        <v>다가구 매매</v>
      </c>
      <c r="D3458" s="66" t="str">
        <v>2026-01</v>
      </c>
      <c r="E3458" s="66" t="str">
        <v>비교 반영</v>
      </c>
      <c r="F3458" s="66" t="str">
        <v>직전 비교기간</v>
      </c>
      <c r="G3458" s="68">
        <v>0</v>
      </c>
      <c r="H3458" s="79">
        <v>0</v>
      </c>
    </row>
    <row r="3459">
      <c r="A3459" s="68">
        <v>27</v>
      </c>
      <c r="B3459" s="66" t="str">
        <v>진접읍 팔야리</v>
      </c>
      <c r="C3459" s="66" t="str">
        <v>다가구 매매</v>
      </c>
      <c r="D3459" s="66" t="str">
        <v>2026-02</v>
      </c>
      <c r="E3459" s="66" t="str">
        <v>비교 반영</v>
      </c>
      <c r="F3459" s="66" t="str">
        <v>직전 비교기간</v>
      </c>
      <c r="G3459" s="68">
        <v>0</v>
      </c>
      <c r="H3459" s="79">
        <v>0</v>
      </c>
    </row>
    <row r="3460">
      <c r="A3460" s="68">
        <v>27</v>
      </c>
      <c r="B3460" s="66" t="str">
        <v>진접읍 팔야리</v>
      </c>
      <c r="C3460" s="66" t="str">
        <v>다가구 매매</v>
      </c>
      <c r="D3460" s="66" t="str">
        <v>2026-03</v>
      </c>
      <c r="E3460" s="66" t="str">
        <v>비교 반영</v>
      </c>
      <c r="F3460" s="66" t="str">
        <v>직전 비교기간</v>
      </c>
      <c r="G3460" s="68">
        <v>1</v>
      </c>
      <c r="H3460" s="79">
        <v>0.0625</v>
      </c>
    </row>
    <row r="3461">
      <c r="A3461" s="68">
        <v>27</v>
      </c>
      <c r="B3461" s="66" t="str">
        <v>진접읍 팔야리</v>
      </c>
      <c r="C3461" s="66" t="str">
        <v>다가구 매매</v>
      </c>
      <c r="D3461" s="66" t="str">
        <v>2026-04</v>
      </c>
      <c r="E3461" s="66" t="str">
        <v>비교 반영</v>
      </c>
      <c r="F3461" s="66" t="str">
        <v>최근 비교기간</v>
      </c>
      <c r="G3461" s="68">
        <v>0</v>
      </c>
      <c r="H3461" s="79">
        <v>0</v>
      </c>
    </row>
    <row r="3462">
      <c r="A3462" s="68">
        <v>27</v>
      </c>
      <c r="B3462" s="66" t="str">
        <v>진접읍 팔야리</v>
      </c>
      <c r="C3462" s="66" t="str">
        <v>다가구 매매</v>
      </c>
      <c r="D3462" s="66" t="str">
        <v>2026-05</v>
      </c>
      <c r="E3462" s="66" t="str">
        <v>비교 반영</v>
      </c>
      <c r="F3462" s="66" t="str">
        <v>최근 비교기간</v>
      </c>
      <c r="G3462" s="68">
        <v>0</v>
      </c>
      <c r="H3462" s="79">
        <v>0</v>
      </c>
    </row>
    <row r="3463">
      <c r="A3463" s="68">
        <v>27</v>
      </c>
      <c r="B3463" s="66" t="str">
        <v>진접읍 팔야리</v>
      </c>
      <c r="C3463" s="66" t="str">
        <v>다가구 매매</v>
      </c>
      <c r="D3463" s="66" t="str">
        <v>2026-06</v>
      </c>
      <c r="E3463" s="66" t="str">
        <v>비교 반영</v>
      </c>
      <c r="F3463" s="66" t="str">
        <v>최근 비교기간</v>
      </c>
      <c r="G3463" s="68">
        <v>0</v>
      </c>
      <c r="H3463" s="79">
        <v>0</v>
      </c>
    </row>
    <row r="3464">
      <c r="A3464" s="72">
        <v>27</v>
      </c>
      <c r="B3464" s="72" t="str">
        <v>진접읍 팔야리</v>
      </c>
      <c r="C3464" s="72" t="str">
        <v>다가구 매매</v>
      </c>
      <c r="D3464" s="72" t="str">
        <v>2026-07</v>
      </c>
      <c r="E3464" s="72" t="str">
        <v>집계 중</v>
      </c>
      <c r="F3464" s="72" t="str">
        <v>집계 중 월</v>
      </c>
      <c r="G3464" s="74">
        <v>0</v>
      </c>
      <c r="H3464" s="85">
        <v>0</v>
      </c>
    </row>
    <row r="3465">
      <c r="A3465" s="68">
        <v>27</v>
      </c>
      <c r="B3465" s="66" t="str">
        <v>진접읍 팔야리</v>
      </c>
      <c r="C3465" s="66" t="str">
        <v>상가</v>
      </c>
      <c r="D3465" s="66" t="str">
        <v>2025-08</v>
      </c>
      <c r="E3465" s="66" t="str">
        <v>비교 반영</v>
      </c>
      <c r="F3465" s="66" t="str">
        <v>그 외 비교 반영월</v>
      </c>
      <c r="G3465" s="68">
        <v>0</v>
      </c>
      <c r="H3465" s="79">
        <v>0</v>
      </c>
    </row>
    <row r="3466">
      <c r="A3466" s="68">
        <v>27</v>
      </c>
      <c r="B3466" s="66" t="str">
        <v>진접읍 팔야리</v>
      </c>
      <c r="C3466" s="66" t="str">
        <v>상가</v>
      </c>
      <c r="D3466" s="66" t="str">
        <v>2025-09</v>
      </c>
      <c r="E3466" s="66" t="str">
        <v>비교 반영</v>
      </c>
      <c r="F3466" s="66" t="str">
        <v>그 외 비교 반영월</v>
      </c>
      <c r="G3466" s="68">
        <v>0</v>
      </c>
      <c r="H3466" s="79">
        <v>0</v>
      </c>
    </row>
    <row r="3467">
      <c r="A3467" s="68">
        <v>27</v>
      </c>
      <c r="B3467" s="66" t="str">
        <v>진접읍 팔야리</v>
      </c>
      <c r="C3467" s="66" t="str">
        <v>상가</v>
      </c>
      <c r="D3467" s="66" t="str">
        <v>2025-10</v>
      </c>
      <c r="E3467" s="66" t="str">
        <v>비교 반영</v>
      </c>
      <c r="F3467" s="66" t="str">
        <v>그 외 비교 반영월</v>
      </c>
      <c r="G3467" s="68">
        <v>0</v>
      </c>
      <c r="H3467" s="79">
        <v>0</v>
      </c>
    </row>
    <row r="3468">
      <c r="A3468" s="68">
        <v>27</v>
      </c>
      <c r="B3468" s="66" t="str">
        <v>진접읍 팔야리</v>
      </c>
      <c r="C3468" s="66" t="str">
        <v>상가</v>
      </c>
      <c r="D3468" s="66" t="str">
        <v>2025-11</v>
      </c>
      <c r="E3468" s="66" t="str">
        <v>비교 반영</v>
      </c>
      <c r="F3468" s="66" t="str">
        <v>그 외 비교 반영월</v>
      </c>
      <c r="G3468" s="68">
        <v>1</v>
      </c>
      <c r="H3468" s="79">
        <v>0.125</v>
      </c>
    </row>
    <row r="3469">
      <c r="A3469" s="68">
        <v>27</v>
      </c>
      <c r="B3469" s="66" t="str">
        <v>진접읍 팔야리</v>
      </c>
      <c r="C3469" s="66" t="str">
        <v>상가</v>
      </c>
      <c r="D3469" s="66" t="str">
        <v>2025-12</v>
      </c>
      <c r="E3469" s="66" t="str">
        <v>비교 반영</v>
      </c>
      <c r="F3469" s="66" t="str">
        <v>그 외 비교 반영월</v>
      </c>
      <c r="G3469" s="68">
        <v>0</v>
      </c>
      <c r="H3469" s="79">
        <v>0</v>
      </c>
    </row>
    <row r="3470">
      <c r="A3470" s="68">
        <v>27</v>
      </c>
      <c r="B3470" s="66" t="str">
        <v>진접읍 팔야리</v>
      </c>
      <c r="C3470" s="66" t="str">
        <v>상가</v>
      </c>
      <c r="D3470" s="66" t="str">
        <v>2026-01</v>
      </c>
      <c r="E3470" s="66" t="str">
        <v>비교 반영</v>
      </c>
      <c r="F3470" s="66" t="str">
        <v>직전 비교기간</v>
      </c>
      <c r="G3470" s="68">
        <v>0</v>
      </c>
      <c r="H3470" s="79">
        <v>0</v>
      </c>
    </row>
    <row r="3471">
      <c r="A3471" s="68">
        <v>27</v>
      </c>
      <c r="B3471" s="66" t="str">
        <v>진접읍 팔야리</v>
      </c>
      <c r="C3471" s="66" t="str">
        <v>상가</v>
      </c>
      <c r="D3471" s="66" t="str">
        <v>2026-02</v>
      </c>
      <c r="E3471" s="66" t="str">
        <v>비교 반영</v>
      </c>
      <c r="F3471" s="66" t="str">
        <v>직전 비교기간</v>
      </c>
      <c r="G3471" s="68">
        <v>0</v>
      </c>
      <c r="H3471" s="79">
        <v>0</v>
      </c>
    </row>
    <row r="3472">
      <c r="A3472" s="68">
        <v>27</v>
      </c>
      <c r="B3472" s="66" t="str">
        <v>진접읍 팔야리</v>
      </c>
      <c r="C3472" s="66" t="str">
        <v>상가</v>
      </c>
      <c r="D3472" s="66" t="str">
        <v>2026-03</v>
      </c>
      <c r="E3472" s="66" t="str">
        <v>비교 반영</v>
      </c>
      <c r="F3472" s="66" t="str">
        <v>직전 비교기간</v>
      </c>
      <c r="G3472" s="68">
        <v>0</v>
      </c>
      <c r="H3472" s="79">
        <v>0</v>
      </c>
    </row>
    <row r="3473">
      <c r="A3473" s="68">
        <v>27</v>
      </c>
      <c r="B3473" s="66" t="str">
        <v>진접읍 팔야리</v>
      </c>
      <c r="C3473" s="66" t="str">
        <v>상가</v>
      </c>
      <c r="D3473" s="66" t="str">
        <v>2026-04</v>
      </c>
      <c r="E3473" s="66" t="str">
        <v>비교 반영</v>
      </c>
      <c r="F3473" s="66" t="str">
        <v>최근 비교기간</v>
      </c>
      <c r="G3473" s="68">
        <v>0</v>
      </c>
      <c r="H3473" s="79">
        <v>0</v>
      </c>
    </row>
    <row r="3474">
      <c r="A3474" s="68">
        <v>27</v>
      </c>
      <c r="B3474" s="66" t="str">
        <v>진접읍 팔야리</v>
      </c>
      <c r="C3474" s="66" t="str">
        <v>상가</v>
      </c>
      <c r="D3474" s="66" t="str">
        <v>2026-05</v>
      </c>
      <c r="E3474" s="66" t="str">
        <v>비교 반영</v>
      </c>
      <c r="F3474" s="66" t="str">
        <v>최근 비교기간</v>
      </c>
      <c r="G3474" s="68">
        <v>0</v>
      </c>
      <c r="H3474" s="79">
        <v>0</v>
      </c>
    </row>
    <row r="3475">
      <c r="A3475" s="68">
        <v>27</v>
      </c>
      <c r="B3475" s="66" t="str">
        <v>진접읍 팔야리</v>
      </c>
      <c r="C3475" s="66" t="str">
        <v>상가</v>
      </c>
      <c r="D3475" s="66" t="str">
        <v>2026-06</v>
      </c>
      <c r="E3475" s="66" t="str">
        <v>비교 반영</v>
      </c>
      <c r="F3475" s="66" t="str">
        <v>최근 비교기간</v>
      </c>
      <c r="G3475" s="68">
        <v>0</v>
      </c>
      <c r="H3475" s="79">
        <v>0</v>
      </c>
    </row>
    <row r="3476">
      <c r="A3476" s="72">
        <v>27</v>
      </c>
      <c r="B3476" s="72" t="str">
        <v>진접읍 팔야리</v>
      </c>
      <c r="C3476" s="72" t="str">
        <v>상가</v>
      </c>
      <c r="D3476" s="72" t="str">
        <v>2026-07</v>
      </c>
      <c r="E3476" s="72" t="str">
        <v>집계 중</v>
      </c>
      <c r="F3476" s="72" t="str">
        <v>집계 중 월</v>
      </c>
      <c r="G3476" s="74">
        <v>0</v>
      </c>
      <c r="H3476" s="85">
        <v>0</v>
      </c>
    </row>
    <row r="3477">
      <c r="A3477" s="68">
        <v>27</v>
      </c>
      <c r="B3477" s="66" t="str">
        <v>진접읍 팔야리</v>
      </c>
      <c r="C3477" s="66" t="str">
        <v>아파트 전월세</v>
      </c>
      <c r="D3477" s="66" t="str">
        <v>2025-08</v>
      </c>
      <c r="E3477" s="66" t="str">
        <v>비교 반영</v>
      </c>
      <c r="F3477" s="66" t="str">
        <v>그 외 비교 반영월</v>
      </c>
      <c r="G3477" s="68">
        <v>0</v>
      </c>
      <c r="H3477" s="79">
        <v>0</v>
      </c>
    </row>
    <row r="3478">
      <c r="A3478" s="68">
        <v>27</v>
      </c>
      <c r="B3478" s="66" t="str">
        <v>진접읍 팔야리</v>
      </c>
      <c r="C3478" s="66" t="str">
        <v>아파트 전월세</v>
      </c>
      <c r="D3478" s="66" t="str">
        <v>2025-09</v>
      </c>
      <c r="E3478" s="66" t="str">
        <v>비교 반영</v>
      </c>
      <c r="F3478" s="66" t="str">
        <v>그 외 비교 반영월</v>
      </c>
      <c r="G3478" s="68">
        <v>0</v>
      </c>
      <c r="H3478" s="79">
        <v>0</v>
      </c>
    </row>
    <row r="3479">
      <c r="A3479" s="68">
        <v>27</v>
      </c>
      <c r="B3479" s="66" t="str">
        <v>진접읍 팔야리</v>
      </c>
      <c r="C3479" s="66" t="str">
        <v>아파트 전월세</v>
      </c>
      <c r="D3479" s="66" t="str">
        <v>2025-10</v>
      </c>
      <c r="E3479" s="66" t="str">
        <v>비교 반영</v>
      </c>
      <c r="F3479" s="66" t="str">
        <v>그 외 비교 반영월</v>
      </c>
      <c r="G3479" s="68">
        <v>0</v>
      </c>
      <c r="H3479" s="79">
        <v>0</v>
      </c>
    </row>
    <row r="3480">
      <c r="A3480" s="68">
        <v>27</v>
      </c>
      <c r="B3480" s="66" t="str">
        <v>진접읍 팔야리</v>
      </c>
      <c r="C3480" s="66" t="str">
        <v>아파트 전월세</v>
      </c>
      <c r="D3480" s="66" t="str">
        <v>2025-11</v>
      </c>
      <c r="E3480" s="66" t="str">
        <v>비교 반영</v>
      </c>
      <c r="F3480" s="66" t="str">
        <v>그 외 비교 반영월</v>
      </c>
      <c r="G3480" s="68">
        <v>0</v>
      </c>
      <c r="H3480" s="79">
        <v>0</v>
      </c>
    </row>
    <row r="3481">
      <c r="A3481" s="68">
        <v>27</v>
      </c>
      <c r="B3481" s="66" t="str">
        <v>진접읍 팔야리</v>
      </c>
      <c r="C3481" s="66" t="str">
        <v>아파트 전월세</v>
      </c>
      <c r="D3481" s="66" t="str">
        <v>2025-12</v>
      </c>
      <c r="E3481" s="66" t="str">
        <v>비교 반영</v>
      </c>
      <c r="F3481" s="66" t="str">
        <v>그 외 비교 반영월</v>
      </c>
      <c r="G3481" s="68">
        <v>0</v>
      </c>
      <c r="H3481" s="79">
        <v>0</v>
      </c>
    </row>
    <row r="3482">
      <c r="A3482" s="68">
        <v>27</v>
      </c>
      <c r="B3482" s="66" t="str">
        <v>진접읍 팔야리</v>
      </c>
      <c r="C3482" s="66" t="str">
        <v>아파트 전월세</v>
      </c>
      <c r="D3482" s="66" t="str">
        <v>2026-01</v>
      </c>
      <c r="E3482" s="66" t="str">
        <v>비교 반영</v>
      </c>
      <c r="F3482" s="66" t="str">
        <v>직전 비교기간</v>
      </c>
      <c r="G3482" s="68">
        <v>0</v>
      </c>
      <c r="H3482" s="79">
        <v>0</v>
      </c>
    </row>
    <row r="3483">
      <c r="A3483" s="68">
        <v>27</v>
      </c>
      <c r="B3483" s="66" t="str">
        <v>진접읍 팔야리</v>
      </c>
      <c r="C3483" s="66" t="str">
        <v>아파트 전월세</v>
      </c>
      <c r="D3483" s="66" t="str">
        <v>2026-02</v>
      </c>
      <c r="E3483" s="66" t="str">
        <v>비교 반영</v>
      </c>
      <c r="F3483" s="66" t="str">
        <v>직전 비교기간</v>
      </c>
      <c r="G3483" s="68">
        <v>0</v>
      </c>
      <c r="H3483" s="79">
        <v>0</v>
      </c>
    </row>
    <row r="3484">
      <c r="A3484" s="68">
        <v>27</v>
      </c>
      <c r="B3484" s="66" t="str">
        <v>진접읍 팔야리</v>
      </c>
      <c r="C3484" s="66" t="str">
        <v>아파트 전월세</v>
      </c>
      <c r="D3484" s="66" t="str">
        <v>2026-03</v>
      </c>
      <c r="E3484" s="66" t="str">
        <v>비교 반영</v>
      </c>
      <c r="F3484" s="66" t="str">
        <v>직전 비교기간</v>
      </c>
      <c r="G3484" s="68">
        <v>0</v>
      </c>
      <c r="H3484" s="79">
        <v>0</v>
      </c>
    </row>
    <row r="3485">
      <c r="A3485" s="68">
        <v>27</v>
      </c>
      <c r="B3485" s="66" t="str">
        <v>진접읍 팔야리</v>
      </c>
      <c r="C3485" s="66" t="str">
        <v>아파트 전월세</v>
      </c>
      <c r="D3485" s="66" t="str">
        <v>2026-04</v>
      </c>
      <c r="E3485" s="66" t="str">
        <v>비교 반영</v>
      </c>
      <c r="F3485" s="66" t="str">
        <v>최근 비교기간</v>
      </c>
      <c r="G3485" s="68">
        <v>0</v>
      </c>
      <c r="H3485" s="79">
        <v>0</v>
      </c>
    </row>
    <row r="3486">
      <c r="A3486" s="68">
        <v>27</v>
      </c>
      <c r="B3486" s="66" t="str">
        <v>진접읍 팔야리</v>
      </c>
      <c r="C3486" s="66" t="str">
        <v>아파트 전월세</v>
      </c>
      <c r="D3486" s="66" t="str">
        <v>2026-05</v>
      </c>
      <c r="E3486" s="66" t="str">
        <v>비교 반영</v>
      </c>
      <c r="F3486" s="66" t="str">
        <v>최근 비교기간</v>
      </c>
      <c r="G3486" s="68">
        <v>0</v>
      </c>
      <c r="H3486" s="79">
        <v>0</v>
      </c>
    </row>
    <row r="3487">
      <c r="A3487" s="68">
        <v>27</v>
      </c>
      <c r="B3487" s="66" t="str">
        <v>진접읍 팔야리</v>
      </c>
      <c r="C3487" s="66" t="str">
        <v>아파트 전월세</v>
      </c>
      <c r="D3487" s="66" t="str">
        <v>2026-06</v>
      </c>
      <c r="E3487" s="66" t="str">
        <v>비교 반영</v>
      </c>
      <c r="F3487" s="66" t="str">
        <v>최근 비교기간</v>
      </c>
      <c r="G3487" s="68">
        <v>0</v>
      </c>
      <c r="H3487" s="79">
        <v>0</v>
      </c>
    </row>
    <row r="3488">
      <c r="A3488" s="72">
        <v>27</v>
      </c>
      <c r="B3488" s="72" t="str">
        <v>진접읍 팔야리</v>
      </c>
      <c r="C3488" s="72" t="str">
        <v>아파트 전월세</v>
      </c>
      <c r="D3488" s="72" t="str">
        <v>2026-07</v>
      </c>
      <c r="E3488" s="72" t="str">
        <v>집계 중</v>
      </c>
      <c r="F3488" s="72" t="str">
        <v>집계 중 월</v>
      </c>
      <c r="G3488" s="74">
        <v>1</v>
      </c>
      <c r="H3488" s="85">
        <v>0.07142857142857142</v>
      </c>
    </row>
    <row r="3489">
      <c r="A3489" s="68">
        <v>28</v>
      </c>
      <c r="B3489" s="66" t="str">
        <v>진건읍 사능리</v>
      </c>
      <c r="C3489" s="66" t="str">
        <v>토지</v>
      </c>
      <c r="D3489" s="66" t="str">
        <v>2025-08</v>
      </c>
      <c r="E3489" s="66" t="str">
        <v>비교 반영</v>
      </c>
      <c r="F3489" s="66" t="str">
        <v>그 외 비교 반영월</v>
      </c>
      <c r="G3489" s="68">
        <v>0</v>
      </c>
      <c r="H3489" s="79">
        <v>0</v>
      </c>
    </row>
    <row r="3490">
      <c r="A3490" s="68">
        <v>28</v>
      </c>
      <c r="B3490" s="66" t="str">
        <v>진건읍 사능리</v>
      </c>
      <c r="C3490" s="66" t="str">
        <v>토지</v>
      </c>
      <c r="D3490" s="66" t="str">
        <v>2025-09</v>
      </c>
      <c r="E3490" s="66" t="str">
        <v>비교 반영</v>
      </c>
      <c r="F3490" s="66" t="str">
        <v>그 외 비교 반영월</v>
      </c>
      <c r="G3490" s="68">
        <v>0</v>
      </c>
      <c r="H3490" s="79">
        <v>0</v>
      </c>
    </row>
    <row r="3491">
      <c r="A3491" s="68">
        <v>28</v>
      </c>
      <c r="B3491" s="66" t="str">
        <v>진건읍 사능리</v>
      </c>
      <c r="C3491" s="66" t="str">
        <v>토지</v>
      </c>
      <c r="D3491" s="66" t="str">
        <v>2025-10</v>
      </c>
      <c r="E3491" s="66" t="str">
        <v>비교 반영</v>
      </c>
      <c r="F3491" s="66" t="str">
        <v>그 외 비교 반영월</v>
      </c>
      <c r="G3491" s="68">
        <v>4</v>
      </c>
      <c r="H3491" s="79">
        <v>0.4444444444444444</v>
      </c>
    </row>
    <row r="3492">
      <c r="A3492" s="68">
        <v>28</v>
      </c>
      <c r="B3492" s="66" t="str">
        <v>진건읍 사능리</v>
      </c>
      <c r="C3492" s="66" t="str">
        <v>토지</v>
      </c>
      <c r="D3492" s="66" t="str">
        <v>2025-11</v>
      </c>
      <c r="E3492" s="66" t="str">
        <v>비교 반영</v>
      </c>
      <c r="F3492" s="66" t="str">
        <v>그 외 비교 반영월</v>
      </c>
      <c r="G3492" s="68">
        <v>6</v>
      </c>
      <c r="H3492" s="79">
        <v>0.375</v>
      </c>
    </row>
    <row r="3493">
      <c r="A3493" s="68">
        <v>28</v>
      </c>
      <c r="B3493" s="66" t="str">
        <v>진건읍 사능리</v>
      </c>
      <c r="C3493" s="66" t="str">
        <v>토지</v>
      </c>
      <c r="D3493" s="66" t="str">
        <v>2025-12</v>
      </c>
      <c r="E3493" s="66" t="str">
        <v>비교 반영</v>
      </c>
      <c r="F3493" s="66" t="str">
        <v>그 외 비교 반영월</v>
      </c>
      <c r="G3493" s="68">
        <v>8</v>
      </c>
      <c r="H3493" s="79">
        <v>0.42105263157894735</v>
      </c>
    </row>
    <row r="3494">
      <c r="A3494" s="68">
        <v>28</v>
      </c>
      <c r="B3494" s="66" t="str">
        <v>진건읍 사능리</v>
      </c>
      <c r="C3494" s="66" t="str">
        <v>토지</v>
      </c>
      <c r="D3494" s="66" t="str">
        <v>2026-01</v>
      </c>
      <c r="E3494" s="66" t="str">
        <v>비교 반영</v>
      </c>
      <c r="F3494" s="66" t="str">
        <v>직전 비교기간</v>
      </c>
      <c r="G3494" s="68">
        <v>5</v>
      </c>
      <c r="H3494" s="79">
        <v>0.29411764705882354</v>
      </c>
    </row>
    <row r="3495">
      <c r="A3495" s="68">
        <v>28</v>
      </c>
      <c r="B3495" s="66" t="str">
        <v>진건읍 사능리</v>
      </c>
      <c r="C3495" s="66" t="str">
        <v>토지</v>
      </c>
      <c r="D3495" s="66" t="str">
        <v>2026-02</v>
      </c>
      <c r="E3495" s="66" t="str">
        <v>비교 반영</v>
      </c>
      <c r="F3495" s="66" t="str">
        <v>직전 비교기간</v>
      </c>
      <c r="G3495" s="68">
        <v>22</v>
      </c>
      <c r="H3495" s="79">
        <v>0.7586206896551724</v>
      </c>
    </row>
    <row r="3496">
      <c r="A3496" s="68">
        <v>28</v>
      </c>
      <c r="B3496" s="66" t="str">
        <v>진건읍 사능리</v>
      </c>
      <c r="C3496" s="66" t="str">
        <v>토지</v>
      </c>
      <c r="D3496" s="66" t="str">
        <v>2026-03</v>
      </c>
      <c r="E3496" s="66" t="str">
        <v>비교 반영</v>
      </c>
      <c r="F3496" s="66" t="str">
        <v>직전 비교기간</v>
      </c>
      <c r="G3496" s="68">
        <v>3</v>
      </c>
      <c r="H3496" s="79">
        <v>0.21428571428571427</v>
      </c>
    </row>
    <row r="3497">
      <c r="A3497" s="68">
        <v>28</v>
      </c>
      <c r="B3497" s="66" t="str">
        <v>진건읍 사능리</v>
      </c>
      <c r="C3497" s="66" t="str">
        <v>토지</v>
      </c>
      <c r="D3497" s="66" t="str">
        <v>2026-04</v>
      </c>
      <c r="E3497" s="66" t="str">
        <v>비교 반영</v>
      </c>
      <c r="F3497" s="66" t="str">
        <v>최근 비교기간</v>
      </c>
      <c r="G3497" s="68">
        <v>17</v>
      </c>
      <c r="H3497" s="79">
        <v>0.5862068965517241</v>
      </c>
    </row>
    <row r="3498">
      <c r="A3498" s="68">
        <v>28</v>
      </c>
      <c r="B3498" s="66" t="str">
        <v>진건읍 사능리</v>
      </c>
      <c r="C3498" s="66" t="str">
        <v>토지</v>
      </c>
      <c r="D3498" s="66" t="str">
        <v>2026-05</v>
      </c>
      <c r="E3498" s="66" t="str">
        <v>비교 반영</v>
      </c>
      <c r="F3498" s="66" t="str">
        <v>최근 비교기간</v>
      </c>
      <c r="G3498" s="68">
        <v>3</v>
      </c>
      <c r="H3498" s="79">
        <v>0.3333333333333333</v>
      </c>
    </row>
    <row r="3499">
      <c r="A3499" s="68">
        <v>28</v>
      </c>
      <c r="B3499" s="66" t="str">
        <v>진건읍 사능리</v>
      </c>
      <c r="C3499" s="66" t="str">
        <v>토지</v>
      </c>
      <c r="D3499" s="66" t="str">
        <v>2026-06</v>
      </c>
      <c r="E3499" s="66" t="str">
        <v>비교 반영</v>
      </c>
      <c r="F3499" s="66" t="str">
        <v>최근 비교기간</v>
      </c>
      <c r="G3499" s="68">
        <v>0</v>
      </c>
      <c r="H3499" s="79">
        <v>0</v>
      </c>
    </row>
    <row r="3500">
      <c r="A3500" s="72">
        <v>28</v>
      </c>
      <c r="B3500" s="72" t="str">
        <v>진건읍 사능리</v>
      </c>
      <c r="C3500" s="72" t="str">
        <v>토지</v>
      </c>
      <c r="D3500" s="72" t="str">
        <v>2026-07</v>
      </c>
      <c r="E3500" s="72" t="str">
        <v>집계 중</v>
      </c>
      <c r="F3500" s="72" t="str">
        <v>집계 중 월</v>
      </c>
      <c r="G3500" s="74">
        <v>0</v>
      </c>
      <c r="H3500" s="85">
        <v>0</v>
      </c>
    </row>
    <row r="3501">
      <c r="A3501" s="68">
        <v>28</v>
      </c>
      <c r="B3501" s="66" t="str">
        <v>진건읍 사능리</v>
      </c>
      <c r="C3501" s="66" t="str">
        <v>다세대 전월세</v>
      </c>
      <c r="D3501" s="66" t="str">
        <v>2025-08</v>
      </c>
      <c r="E3501" s="66" t="str">
        <v>비교 반영</v>
      </c>
      <c r="F3501" s="66" t="str">
        <v>그 외 비교 반영월</v>
      </c>
      <c r="G3501" s="68">
        <v>4</v>
      </c>
      <c r="H3501" s="79">
        <v>0.5</v>
      </c>
    </row>
    <row r="3502">
      <c r="A3502" s="68">
        <v>28</v>
      </c>
      <c r="B3502" s="66" t="str">
        <v>진건읍 사능리</v>
      </c>
      <c r="C3502" s="66" t="str">
        <v>다세대 전월세</v>
      </c>
      <c r="D3502" s="66" t="str">
        <v>2025-09</v>
      </c>
      <c r="E3502" s="66" t="str">
        <v>비교 반영</v>
      </c>
      <c r="F3502" s="66" t="str">
        <v>그 외 비교 반영월</v>
      </c>
      <c r="G3502" s="68">
        <v>6</v>
      </c>
      <c r="H3502" s="79">
        <v>0.46153846153846156</v>
      </c>
    </row>
    <row r="3503">
      <c r="A3503" s="68">
        <v>28</v>
      </c>
      <c r="B3503" s="66" t="str">
        <v>진건읍 사능리</v>
      </c>
      <c r="C3503" s="66" t="str">
        <v>다세대 전월세</v>
      </c>
      <c r="D3503" s="66" t="str">
        <v>2025-10</v>
      </c>
      <c r="E3503" s="66" t="str">
        <v>비교 반영</v>
      </c>
      <c r="F3503" s="66" t="str">
        <v>그 외 비교 반영월</v>
      </c>
      <c r="G3503" s="68">
        <v>1</v>
      </c>
      <c r="H3503" s="79">
        <v>0.1111111111111111</v>
      </c>
    </row>
    <row r="3504">
      <c r="A3504" s="68">
        <v>28</v>
      </c>
      <c r="B3504" s="66" t="str">
        <v>진건읍 사능리</v>
      </c>
      <c r="C3504" s="66" t="str">
        <v>다세대 전월세</v>
      </c>
      <c r="D3504" s="66" t="str">
        <v>2025-11</v>
      </c>
      <c r="E3504" s="66" t="str">
        <v>비교 반영</v>
      </c>
      <c r="F3504" s="66" t="str">
        <v>그 외 비교 반영월</v>
      </c>
      <c r="G3504" s="68">
        <v>1</v>
      </c>
      <c r="H3504" s="79">
        <v>0.0625</v>
      </c>
    </row>
    <row r="3505">
      <c r="A3505" s="68">
        <v>28</v>
      </c>
      <c r="B3505" s="66" t="str">
        <v>진건읍 사능리</v>
      </c>
      <c r="C3505" s="66" t="str">
        <v>다세대 전월세</v>
      </c>
      <c r="D3505" s="66" t="str">
        <v>2025-12</v>
      </c>
      <c r="E3505" s="66" t="str">
        <v>비교 반영</v>
      </c>
      <c r="F3505" s="66" t="str">
        <v>그 외 비교 반영월</v>
      </c>
      <c r="G3505" s="68">
        <v>4</v>
      </c>
      <c r="H3505" s="79">
        <v>0.21052631578947367</v>
      </c>
    </row>
    <row r="3506">
      <c r="A3506" s="68">
        <v>28</v>
      </c>
      <c r="B3506" s="66" t="str">
        <v>진건읍 사능리</v>
      </c>
      <c r="C3506" s="66" t="str">
        <v>다세대 전월세</v>
      </c>
      <c r="D3506" s="66" t="str">
        <v>2026-01</v>
      </c>
      <c r="E3506" s="66" t="str">
        <v>비교 반영</v>
      </c>
      <c r="F3506" s="66" t="str">
        <v>직전 비교기간</v>
      </c>
      <c r="G3506" s="68">
        <v>2</v>
      </c>
      <c r="H3506" s="79">
        <v>0.11764705882352941</v>
      </c>
    </row>
    <row r="3507">
      <c r="A3507" s="68">
        <v>28</v>
      </c>
      <c r="B3507" s="66" t="str">
        <v>진건읍 사능리</v>
      </c>
      <c r="C3507" s="66" t="str">
        <v>다세대 전월세</v>
      </c>
      <c r="D3507" s="66" t="str">
        <v>2026-02</v>
      </c>
      <c r="E3507" s="66" t="str">
        <v>비교 반영</v>
      </c>
      <c r="F3507" s="66" t="str">
        <v>직전 비교기간</v>
      </c>
      <c r="G3507" s="68">
        <v>2</v>
      </c>
      <c r="H3507" s="79">
        <v>0.06896551724137931</v>
      </c>
    </row>
    <row r="3508">
      <c r="A3508" s="68">
        <v>28</v>
      </c>
      <c r="B3508" s="66" t="str">
        <v>진건읍 사능리</v>
      </c>
      <c r="C3508" s="66" t="str">
        <v>다세대 전월세</v>
      </c>
      <c r="D3508" s="66" t="str">
        <v>2026-03</v>
      </c>
      <c r="E3508" s="66" t="str">
        <v>비교 반영</v>
      </c>
      <c r="F3508" s="66" t="str">
        <v>직전 비교기간</v>
      </c>
      <c r="G3508" s="68">
        <v>5</v>
      </c>
      <c r="H3508" s="79">
        <v>0.35714285714285715</v>
      </c>
    </row>
    <row r="3509">
      <c r="A3509" s="68">
        <v>28</v>
      </c>
      <c r="B3509" s="66" t="str">
        <v>진건읍 사능리</v>
      </c>
      <c r="C3509" s="66" t="str">
        <v>다세대 전월세</v>
      </c>
      <c r="D3509" s="66" t="str">
        <v>2026-04</v>
      </c>
      <c r="E3509" s="66" t="str">
        <v>비교 반영</v>
      </c>
      <c r="F3509" s="66" t="str">
        <v>최근 비교기간</v>
      </c>
      <c r="G3509" s="68">
        <v>4</v>
      </c>
      <c r="H3509" s="79">
        <v>0.13793103448275862</v>
      </c>
    </row>
    <row r="3510">
      <c r="A3510" s="68">
        <v>28</v>
      </c>
      <c r="B3510" s="66" t="str">
        <v>진건읍 사능리</v>
      </c>
      <c r="C3510" s="66" t="str">
        <v>다세대 전월세</v>
      </c>
      <c r="D3510" s="66" t="str">
        <v>2026-05</v>
      </c>
      <c r="E3510" s="66" t="str">
        <v>비교 반영</v>
      </c>
      <c r="F3510" s="66" t="str">
        <v>최근 비교기간</v>
      </c>
      <c r="G3510" s="68">
        <v>3</v>
      </c>
      <c r="H3510" s="79">
        <v>0.3333333333333333</v>
      </c>
    </row>
    <row r="3511">
      <c r="A3511" s="68">
        <v>28</v>
      </c>
      <c r="B3511" s="66" t="str">
        <v>진건읍 사능리</v>
      </c>
      <c r="C3511" s="66" t="str">
        <v>다세대 전월세</v>
      </c>
      <c r="D3511" s="66" t="str">
        <v>2026-06</v>
      </c>
      <c r="E3511" s="66" t="str">
        <v>비교 반영</v>
      </c>
      <c r="F3511" s="66" t="str">
        <v>최근 비교기간</v>
      </c>
      <c r="G3511" s="68">
        <v>1</v>
      </c>
      <c r="H3511" s="79">
        <v>0.14285714285714285</v>
      </c>
    </row>
    <row r="3512">
      <c r="A3512" s="72">
        <v>28</v>
      </c>
      <c r="B3512" s="72" t="str">
        <v>진건읍 사능리</v>
      </c>
      <c r="C3512" s="72" t="str">
        <v>다세대 전월세</v>
      </c>
      <c r="D3512" s="72" t="str">
        <v>2026-07</v>
      </c>
      <c r="E3512" s="72" t="str">
        <v>집계 중</v>
      </c>
      <c r="F3512" s="72" t="str">
        <v>집계 중 월</v>
      </c>
      <c r="G3512" s="74">
        <v>1</v>
      </c>
      <c r="H3512" s="85">
        <v>0.3333333333333333</v>
      </c>
    </row>
    <row r="3513">
      <c r="A3513" s="68">
        <v>28</v>
      </c>
      <c r="B3513" s="66" t="str">
        <v>진건읍 사능리</v>
      </c>
      <c r="C3513" s="66" t="str">
        <v>다가구 전월세</v>
      </c>
      <c r="D3513" s="66" t="str">
        <v>2025-08</v>
      </c>
      <c r="E3513" s="66" t="str">
        <v>비교 반영</v>
      </c>
      <c r="F3513" s="66" t="str">
        <v>그 외 비교 반영월</v>
      </c>
      <c r="G3513" s="68">
        <v>3</v>
      </c>
      <c r="H3513" s="79">
        <v>0.375</v>
      </c>
    </row>
    <row r="3514">
      <c r="A3514" s="68">
        <v>28</v>
      </c>
      <c r="B3514" s="66" t="str">
        <v>진건읍 사능리</v>
      </c>
      <c r="C3514" s="66" t="str">
        <v>다가구 전월세</v>
      </c>
      <c r="D3514" s="66" t="str">
        <v>2025-09</v>
      </c>
      <c r="E3514" s="66" t="str">
        <v>비교 반영</v>
      </c>
      <c r="F3514" s="66" t="str">
        <v>그 외 비교 반영월</v>
      </c>
      <c r="G3514" s="68">
        <v>4</v>
      </c>
      <c r="H3514" s="79">
        <v>0.3076923076923077</v>
      </c>
    </row>
    <row r="3515">
      <c r="A3515" s="68">
        <v>28</v>
      </c>
      <c r="B3515" s="66" t="str">
        <v>진건읍 사능리</v>
      </c>
      <c r="C3515" s="66" t="str">
        <v>다가구 전월세</v>
      </c>
      <c r="D3515" s="66" t="str">
        <v>2025-10</v>
      </c>
      <c r="E3515" s="66" t="str">
        <v>비교 반영</v>
      </c>
      <c r="F3515" s="66" t="str">
        <v>그 외 비교 반영월</v>
      </c>
      <c r="G3515" s="68">
        <v>1</v>
      </c>
      <c r="H3515" s="79">
        <v>0.1111111111111111</v>
      </c>
    </row>
    <row r="3516">
      <c r="A3516" s="68">
        <v>28</v>
      </c>
      <c r="B3516" s="66" t="str">
        <v>진건읍 사능리</v>
      </c>
      <c r="C3516" s="66" t="str">
        <v>다가구 전월세</v>
      </c>
      <c r="D3516" s="66" t="str">
        <v>2025-11</v>
      </c>
      <c r="E3516" s="66" t="str">
        <v>비교 반영</v>
      </c>
      <c r="F3516" s="66" t="str">
        <v>그 외 비교 반영월</v>
      </c>
      <c r="G3516" s="68">
        <v>2</v>
      </c>
      <c r="H3516" s="79">
        <v>0.125</v>
      </c>
    </row>
    <row r="3517">
      <c r="A3517" s="68">
        <v>28</v>
      </c>
      <c r="B3517" s="66" t="str">
        <v>진건읍 사능리</v>
      </c>
      <c r="C3517" s="66" t="str">
        <v>다가구 전월세</v>
      </c>
      <c r="D3517" s="66" t="str">
        <v>2025-12</v>
      </c>
      <c r="E3517" s="66" t="str">
        <v>비교 반영</v>
      </c>
      <c r="F3517" s="66" t="str">
        <v>그 외 비교 반영월</v>
      </c>
      <c r="G3517" s="68">
        <v>1</v>
      </c>
      <c r="H3517" s="79">
        <v>0.05263157894736842</v>
      </c>
    </row>
    <row r="3518">
      <c r="A3518" s="68">
        <v>28</v>
      </c>
      <c r="B3518" s="66" t="str">
        <v>진건읍 사능리</v>
      </c>
      <c r="C3518" s="66" t="str">
        <v>다가구 전월세</v>
      </c>
      <c r="D3518" s="66" t="str">
        <v>2026-01</v>
      </c>
      <c r="E3518" s="66" t="str">
        <v>비교 반영</v>
      </c>
      <c r="F3518" s="66" t="str">
        <v>직전 비교기간</v>
      </c>
      <c r="G3518" s="68">
        <v>2</v>
      </c>
      <c r="H3518" s="79">
        <v>0.11764705882352941</v>
      </c>
    </row>
    <row r="3519">
      <c r="A3519" s="68">
        <v>28</v>
      </c>
      <c r="B3519" s="66" t="str">
        <v>진건읍 사능리</v>
      </c>
      <c r="C3519" s="66" t="str">
        <v>다가구 전월세</v>
      </c>
      <c r="D3519" s="66" t="str">
        <v>2026-02</v>
      </c>
      <c r="E3519" s="66" t="str">
        <v>비교 반영</v>
      </c>
      <c r="F3519" s="66" t="str">
        <v>직전 비교기간</v>
      </c>
      <c r="G3519" s="68">
        <v>0</v>
      </c>
      <c r="H3519" s="79">
        <v>0</v>
      </c>
    </row>
    <row r="3520">
      <c r="A3520" s="68">
        <v>28</v>
      </c>
      <c r="B3520" s="66" t="str">
        <v>진건읍 사능리</v>
      </c>
      <c r="C3520" s="66" t="str">
        <v>다가구 전월세</v>
      </c>
      <c r="D3520" s="66" t="str">
        <v>2026-03</v>
      </c>
      <c r="E3520" s="66" t="str">
        <v>비교 반영</v>
      </c>
      <c r="F3520" s="66" t="str">
        <v>직전 비교기간</v>
      </c>
      <c r="G3520" s="68">
        <v>2</v>
      </c>
      <c r="H3520" s="79">
        <v>0.14285714285714285</v>
      </c>
    </row>
    <row r="3521">
      <c r="A3521" s="68">
        <v>28</v>
      </c>
      <c r="B3521" s="66" t="str">
        <v>진건읍 사능리</v>
      </c>
      <c r="C3521" s="66" t="str">
        <v>다가구 전월세</v>
      </c>
      <c r="D3521" s="66" t="str">
        <v>2026-04</v>
      </c>
      <c r="E3521" s="66" t="str">
        <v>비교 반영</v>
      </c>
      <c r="F3521" s="66" t="str">
        <v>최근 비교기간</v>
      </c>
      <c r="G3521" s="68">
        <v>3</v>
      </c>
      <c r="H3521" s="79">
        <v>0.10344827586206896</v>
      </c>
    </row>
    <row r="3522">
      <c r="A3522" s="68">
        <v>28</v>
      </c>
      <c r="B3522" s="66" t="str">
        <v>진건읍 사능리</v>
      </c>
      <c r="C3522" s="66" t="str">
        <v>다가구 전월세</v>
      </c>
      <c r="D3522" s="66" t="str">
        <v>2026-05</v>
      </c>
      <c r="E3522" s="66" t="str">
        <v>비교 반영</v>
      </c>
      <c r="F3522" s="66" t="str">
        <v>최근 비교기간</v>
      </c>
      <c r="G3522" s="68">
        <v>1</v>
      </c>
      <c r="H3522" s="79">
        <v>0.1111111111111111</v>
      </c>
    </row>
    <row r="3523">
      <c r="A3523" s="68">
        <v>28</v>
      </c>
      <c r="B3523" s="66" t="str">
        <v>진건읍 사능리</v>
      </c>
      <c r="C3523" s="66" t="str">
        <v>다가구 전월세</v>
      </c>
      <c r="D3523" s="66" t="str">
        <v>2026-06</v>
      </c>
      <c r="E3523" s="66" t="str">
        <v>비교 반영</v>
      </c>
      <c r="F3523" s="66" t="str">
        <v>최근 비교기간</v>
      </c>
      <c r="G3523" s="68">
        <v>3</v>
      </c>
      <c r="H3523" s="79">
        <v>0.42857142857142855</v>
      </c>
    </row>
    <row r="3524">
      <c r="A3524" s="72">
        <v>28</v>
      </c>
      <c r="B3524" s="72" t="str">
        <v>진건읍 사능리</v>
      </c>
      <c r="C3524" s="72" t="str">
        <v>다가구 전월세</v>
      </c>
      <c r="D3524" s="72" t="str">
        <v>2026-07</v>
      </c>
      <c r="E3524" s="72" t="str">
        <v>집계 중</v>
      </c>
      <c r="F3524" s="72" t="str">
        <v>집계 중 월</v>
      </c>
      <c r="G3524" s="74">
        <v>0</v>
      </c>
      <c r="H3524" s="85">
        <v>0</v>
      </c>
    </row>
    <row r="3525">
      <c r="A3525" s="68">
        <v>28</v>
      </c>
      <c r="B3525" s="66" t="str">
        <v>진건읍 사능리</v>
      </c>
      <c r="C3525" s="66" t="str">
        <v>다세대 매매</v>
      </c>
      <c r="D3525" s="66" t="str">
        <v>2025-08</v>
      </c>
      <c r="E3525" s="66" t="str">
        <v>비교 반영</v>
      </c>
      <c r="F3525" s="66" t="str">
        <v>그 외 비교 반영월</v>
      </c>
      <c r="G3525" s="68">
        <v>1</v>
      </c>
      <c r="H3525" s="79">
        <v>0.125</v>
      </c>
    </row>
    <row r="3526">
      <c r="A3526" s="68">
        <v>28</v>
      </c>
      <c r="B3526" s="66" t="str">
        <v>진건읍 사능리</v>
      </c>
      <c r="C3526" s="66" t="str">
        <v>다세대 매매</v>
      </c>
      <c r="D3526" s="66" t="str">
        <v>2025-09</v>
      </c>
      <c r="E3526" s="66" t="str">
        <v>비교 반영</v>
      </c>
      <c r="F3526" s="66" t="str">
        <v>그 외 비교 반영월</v>
      </c>
      <c r="G3526" s="68">
        <v>2</v>
      </c>
      <c r="H3526" s="79">
        <v>0.15384615384615385</v>
      </c>
    </row>
    <row r="3527">
      <c r="A3527" s="68">
        <v>28</v>
      </c>
      <c r="B3527" s="66" t="str">
        <v>진건읍 사능리</v>
      </c>
      <c r="C3527" s="66" t="str">
        <v>다세대 매매</v>
      </c>
      <c r="D3527" s="66" t="str">
        <v>2025-10</v>
      </c>
      <c r="E3527" s="66" t="str">
        <v>비교 반영</v>
      </c>
      <c r="F3527" s="66" t="str">
        <v>그 외 비교 반영월</v>
      </c>
      <c r="G3527" s="68">
        <v>0</v>
      </c>
      <c r="H3527" s="79">
        <v>0</v>
      </c>
    </row>
    <row r="3528">
      <c r="A3528" s="68">
        <v>28</v>
      </c>
      <c r="B3528" s="66" t="str">
        <v>진건읍 사능리</v>
      </c>
      <c r="C3528" s="66" t="str">
        <v>다세대 매매</v>
      </c>
      <c r="D3528" s="66" t="str">
        <v>2025-11</v>
      </c>
      <c r="E3528" s="66" t="str">
        <v>비교 반영</v>
      </c>
      <c r="F3528" s="66" t="str">
        <v>그 외 비교 반영월</v>
      </c>
      <c r="G3528" s="68">
        <v>5</v>
      </c>
      <c r="H3528" s="79">
        <v>0.3125</v>
      </c>
    </row>
    <row r="3529">
      <c r="A3529" s="68">
        <v>28</v>
      </c>
      <c r="B3529" s="66" t="str">
        <v>진건읍 사능리</v>
      </c>
      <c r="C3529" s="66" t="str">
        <v>다세대 매매</v>
      </c>
      <c r="D3529" s="66" t="str">
        <v>2025-12</v>
      </c>
      <c r="E3529" s="66" t="str">
        <v>비교 반영</v>
      </c>
      <c r="F3529" s="66" t="str">
        <v>그 외 비교 반영월</v>
      </c>
      <c r="G3529" s="68">
        <v>3</v>
      </c>
      <c r="H3529" s="79">
        <v>0.15789473684210525</v>
      </c>
    </row>
    <row r="3530">
      <c r="A3530" s="68">
        <v>28</v>
      </c>
      <c r="B3530" s="66" t="str">
        <v>진건읍 사능리</v>
      </c>
      <c r="C3530" s="66" t="str">
        <v>다세대 매매</v>
      </c>
      <c r="D3530" s="66" t="str">
        <v>2026-01</v>
      </c>
      <c r="E3530" s="66" t="str">
        <v>비교 반영</v>
      </c>
      <c r="F3530" s="66" t="str">
        <v>직전 비교기간</v>
      </c>
      <c r="G3530" s="68">
        <v>7</v>
      </c>
      <c r="H3530" s="79">
        <v>0.4117647058823529</v>
      </c>
    </row>
    <row r="3531">
      <c r="A3531" s="68">
        <v>28</v>
      </c>
      <c r="B3531" s="66" t="str">
        <v>진건읍 사능리</v>
      </c>
      <c r="C3531" s="66" t="str">
        <v>다세대 매매</v>
      </c>
      <c r="D3531" s="66" t="str">
        <v>2026-02</v>
      </c>
      <c r="E3531" s="66" t="str">
        <v>비교 반영</v>
      </c>
      <c r="F3531" s="66" t="str">
        <v>직전 비교기간</v>
      </c>
      <c r="G3531" s="68">
        <v>3</v>
      </c>
      <c r="H3531" s="79">
        <v>0.10344827586206896</v>
      </c>
    </row>
    <row r="3532">
      <c r="A3532" s="68">
        <v>28</v>
      </c>
      <c r="B3532" s="66" t="str">
        <v>진건읍 사능리</v>
      </c>
      <c r="C3532" s="66" t="str">
        <v>다세대 매매</v>
      </c>
      <c r="D3532" s="66" t="str">
        <v>2026-03</v>
      </c>
      <c r="E3532" s="66" t="str">
        <v>비교 반영</v>
      </c>
      <c r="F3532" s="66" t="str">
        <v>직전 비교기간</v>
      </c>
      <c r="G3532" s="68">
        <v>3</v>
      </c>
      <c r="H3532" s="79">
        <v>0.21428571428571427</v>
      </c>
    </row>
    <row r="3533">
      <c r="A3533" s="68">
        <v>28</v>
      </c>
      <c r="B3533" s="66" t="str">
        <v>진건읍 사능리</v>
      </c>
      <c r="C3533" s="66" t="str">
        <v>다세대 매매</v>
      </c>
      <c r="D3533" s="66" t="str">
        <v>2026-04</v>
      </c>
      <c r="E3533" s="66" t="str">
        <v>비교 반영</v>
      </c>
      <c r="F3533" s="66" t="str">
        <v>최근 비교기간</v>
      </c>
      <c r="G3533" s="68">
        <v>2</v>
      </c>
      <c r="H3533" s="79">
        <v>0.06896551724137931</v>
      </c>
    </row>
    <row r="3534">
      <c r="A3534" s="68">
        <v>28</v>
      </c>
      <c r="B3534" s="66" t="str">
        <v>진건읍 사능리</v>
      </c>
      <c r="C3534" s="66" t="str">
        <v>다세대 매매</v>
      </c>
      <c r="D3534" s="66" t="str">
        <v>2026-05</v>
      </c>
      <c r="E3534" s="66" t="str">
        <v>비교 반영</v>
      </c>
      <c r="F3534" s="66" t="str">
        <v>최근 비교기간</v>
      </c>
      <c r="G3534" s="68">
        <v>1</v>
      </c>
      <c r="H3534" s="79">
        <v>0.1111111111111111</v>
      </c>
    </row>
    <row r="3535">
      <c r="A3535" s="68">
        <v>28</v>
      </c>
      <c r="B3535" s="66" t="str">
        <v>진건읍 사능리</v>
      </c>
      <c r="C3535" s="66" t="str">
        <v>다세대 매매</v>
      </c>
      <c r="D3535" s="66" t="str">
        <v>2026-06</v>
      </c>
      <c r="E3535" s="66" t="str">
        <v>비교 반영</v>
      </c>
      <c r="F3535" s="66" t="str">
        <v>최근 비교기간</v>
      </c>
      <c r="G3535" s="68">
        <v>2</v>
      </c>
      <c r="H3535" s="79">
        <v>0.2857142857142857</v>
      </c>
    </row>
    <row r="3536">
      <c r="A3536" s="72">
        <v>28</v>
      </c>
      <c r="B3536" s="72" t="str">
        <v>진건읍 사능리</v>
      </c>
      <c r="C3536" s="72" t="str">
        <v>다세대 매매</v>
      </c>
      <c r="D3536" s="72" t="str">
        <v>2026-07</v>
      </c>
      <c r="E3536" s="72" t="str">
        <v>집계 중</v>
      </c>
      <c r="F3536" s="72" t="str">
        <v>집계 중 월</v>
      </c>
      <c r="G3536" s="74">
        <v>2</v>
      </c>
      <c r="H3536" s="85">
        <v>0.6666666666666666</v>
      </c>
    </row>
    <row r="3537">
      <c r="A3537" s="68">
        <v>28</v>
      </c>
      <c r="B3537" s="66" t="str">
        <v>진건읍 사능리</v>
      </c>
      <c r="C3537" s="66" t="str">
        <v>공장창고</v>
      </c>
      <c r="D3537" s="66" t="str">
        <v>2025-08</v>
      </c>
      <c r="E3537" s="66" t="str">
        <v>비교 반영</v>
      </c>
      <c r="F3537" s="66" t="str">
        <v>그 외 비교 반영월</v>
      </c>
      <c r="G3537" s="68">
        <v>0</v>
      </c>
      <c r="H3537" s="79">
        <v>0</v>
      </c>
    </row>
    <row r="3538">
      <c r="A3538" s="68">
        <v>28</v>
      </c>
      <c r="B3538" s="66" t="str">
        <v>진건읍 사능리</v>
      </c>
      <c r="C3538" s="66" t="str">
        <v>공장창고</v>
      </c>
      <c r="D3538" s="66" t="str">
        <v>2025-09</v>
      </c>
      <c r="E3538" s="66" t="str">
        <v>비교 반영</v>
      </c>
      <c r="F3538" s="66" t="str">
        <v>그 외 비교 반영월</v>
      </c>
      <c r="G3538" s="68">
        <v>0</v>
      </c>
      <c r="H3538" s="79">
        <v>0</v>
      </c>
    </row>
    <row r="3539">
      <c r="A3539" s="68">
        <v>28</v>
      </c>
      <c r="B3539" s="66" t="str">
        <v>진건읍 사능리</v>
      </c>
      <c r="C3539" s="66" t="str">
        <v>공장창고</v>
      </c>
      <c r="D3539" s="66" t="str">
        <v>2025-10</v>
      </c>
      <c r="E3539" s="66" t="str">
        <v>비교 반영</v>
      </c>
      <c r="F3539" s="66" t="str">
        <v>그 외 비교 반영월</v>
      </c>
      <c r="G3539" s="68">
        <v>0</v>
      </c>
      <c r="H3539" s="79">
        <v>0</v>
      </c>
    </row>
    <row r="3540">
      <c r="A3540" s="68">
        <v>28</v>
      </c>
      <c r="B3540" s="66" t="str">
        <v>진건읍 사능리</v>
      </c>
      <c r="C3540" s="66" t="str">
        <v>공장창고</v>
      </c>
      <c r="D3540" s="66" t="str">
        <v>2025-11</v>
      </c>
      <c r="E3540" s="66" t="str">
        <v>비교 반영</v>
      </c>
      <c r="F3540" s="66" t="str">
        <v>그 외 비교 반영월</v>
      </c>
      <c r="G3540" s="68">
        <v>1</v>
      </c>
      <c r="H3540" s="79">
        <v>0.0625</v>
      </c>
    </row>
    <row r="3541">
      <c r="A3541" s="68">
        <v>28</v>
      </c>
      <c r="B3541" s="66" t="str">
        <v>진건읍 사능리</v>
      </c>
      <c r="C3541" s="66" t="str">
        <v>공장창고</v>
      </c>
      <c r="D3541" s="66" t="str">
        <v>2025-12</v>
      </c>
      <c r="E3541" s="66" t="str">
        <v>비교 반영</v>
      </c>
      <c r="F3541" s="66" t="str">
        <v>그 외 비교 반영월</v>
      </c>
      <c r="G3541" s="68">
        <v>0</v>
      </c>
      <c r="H3541" s="79">
        <v>0</v>
      </c>
    </row>
    <row r="3542">
      <c r="A3542" s="68">
        <v>28</v>
      </c>
      <c r="B3542" s="66" t="str">
        <v>진건읍 사능리</v>
      </c>
      <c r="C3542" s="66" t="str">
        <v>공장창고</v>
      </c>
      <c r="D3542" s="66" t="str">
        <v>2026-01</v>
      </c>
      <c r="E3542" s="66" t="str">
        <v>비교 반영</v>
      </c>
      <c r="F3542" s="66" t="str">
        <v>직전 비교기간</v>
      </c>
      <c r="G3542" s="68">
        <v>0</v>
      </c>
      <c r="H3542" s="79">
        <v>0</v>
      </c>
    </row>
    <row r="3543">
      <c r="A3543" s="68">
        <v>28</v>
      </c>
      <c r="B3543" s="66" t="str">
        <v>진건읍 사능리</v>
      </c>
      <c r="C3543" s="66" t="str">
        <v>공장창고</v>
      </c>
      <c r="D3543" s="66" t="str">
        <v>2026-02</v>
      </c>
      <c r="E3543" s="66" t="str">
        <v>비교 반영</v>
      </c>
      <c r="F3543" s="66" t="str">
        <v>직전 비교기간</v>
      </c>
      <c r="G3543" s="68">
        <v>1</v>
      </c>
      <c r="H3543" s="79">
        <v>0.034482758620689655</v>
      </c>
    </row>
    <row r="3544">
      <c r="A3544" s="68">
        <v>28</v>
      </c>
      <c r="B3544" s="66" t="str">
        <v>진건읍 사능리</v>
      </c>
      <c r="C3544" s="66" t="str">
        <v>공장창고</v>
      </c>
      <c r="D3544" s="66" t="str">
        <v>2026-03</v>
      </c>
      <c r="E3544" s="66" t="str">
        <v>비교 반영</v>
      </c>
      <c r="F3544" s="66" t="str">
        <v>직전 비교기간</v>
      </c>
      <c r="G3544" s="68">
        <v>0</v>
      </c>
      <c r="H3544" s="79">
        <v>0</v>
      </c>
    </row>
    <row r="3545">
      <c r="A3545" s="68">
        <v>28</v>
      </c>
      <c r="B3545" s="66" t="str">
        <v>진건읍 사능리</v>
      </c>
      <c r="C3545" s="66" t="str">
        <v>공장창고</v>
      </c>
      <c r="D3545" s="66" t="str">
        <v>2026-04</v>
      </c>
      <c r="E3545" s="66" t="str">
        <v>비교 반영</v>
      </c>
      <c r="F3545" s="66" t="str">
        <v>최근 비교기간</v>
      </c>
      <c r="G3545" s="68">
        <v>3</v>
      </c>
      <c r="H3545" s="79">
        <v>0.10344827586206896</v>
      </c>
    </row>
    <row r="3546">
      <c r="A3546" s="68">
        <v>28</v>
      </c>
      <c r="B3546" s="66" t="str">
        <v>진건읍 사능리</v>
      </c>
      <c r="C3546" s="66" t="str">
        <v>공장창고</v>
      </c>
      <c r="D3546" s="66" t="str">
        <v>2026-05</v>
      </c>
      <c r="E3546" s="66" t="str">
        <v>비교 반영</v>
      </c>
      <c r="F3546" s="66" t="str">
        <v>최근 비교기간</v>
      </c>
      <c r="G3546" s="68">
        <v>1</v>
      </c>
      <c r="H3546" s="79">
        <v>0.1111111111111111</v>
      </c>
    </row>
    <row r="3547">
      <c r="A3547" s="68">
        <v>28</v>
      </c>
      <c r="B3547" s="66" t="str">
        <v>진건읍 사능리</v>
      </c>
      <c r="C3547" s="66" t="str">
        <v>공장창고</v>
      </c>
      <c r="D3547" s="66" t="str">
        <v>2026-06</v>
      </c>
      <c r="E3547" s="66" t="str">
        <v>비교 반영</v>
      </c>
      <c r="F3547" s="66" t="str">
        <v>최근 비교기간</v>
      </c>
      <c r="G3547" s="68">
        <v>0</v>
      </c>
      <c r="H3547" s="79">
        <v>0</v>
      </c>
    </row>
    <row r="3548">
      <c r="A3548" s="72">
        <v>28</v>
      </c>
      <c r="B3548" s="72" t="str">
        <v>진건읍 사능리</v>
      </c>
      <c r="C3548" s="72" t="str">
        <v>공장창고</v>
      </c>
      <c r="D3548" s="72" t="str">
        <v>2026-07</v>
      </c>
      <c r="E3548" s="72" t="str">
        <v>집계 중</v>
      </c>
      <c r="F3548" s="72" t="str">
        <v>집계 중 월</v>
      </c>
      <c r="G3548" s="74">
        <v>0</v>
      </c>
      <c r="H3548" s="85">
        <v>0</v>
      </c>
    </row>
    <row r="3549">
      <c r="A3549" s="68">
        <v>28</v>
      </c>
      <c r="B3549" s="66" t="str">
        <v>진건읍 사능리</v>
      </c>
      <c r="C3549" s="66" t="str">
        <v>아파트 전월세</v>
      </c>
      <c r="D3549" s="66" t="str">
        <v>2025-08</v>
      </c>
      <c r="E3549" s="66" t="str">
        <v>비교 반영</v>
      </c>
      <c r="F3549" s="66" t="str">
        <v>그 외 비교 반영월</v>
      </c>
      <c r="G3549" s="68">
        <v>0</v>
      </c>
      <c r="H3549" s="79">
        <v>0</v>
      </c>
    </row>
    <row r="3550">
      <c r="A3550" s="68">
        <v>28</v>
      </c>
      <c r="B3550" s="66" t="str">
        <v>진건읍 사능리</v>
      </c>
      <c r="C3550" s="66" t="str">
        <v>아파트 전월세</v>
      </c>
      <c r="D3550" s="66" t="str">
        <v>2025-09</v>
      </c>
      <c r="E3550" s="66" t="str">
        <v>비교 반영</v>
      </c>
      <c r="F3550" s="66" t="str">
        <v>그 외 비교 반영월</v>
      </c>
      <c r="G3550" s="68">
        <v>1</v>
      </c>
      <c r="H3550" s="79">
        <v>0.07692307692307693</v>
      </c>
    </row>
    <row r="3551">
      <c r="A3551" s="68">
        <v>28</v>
      </c>
      <c r="B3551" s="66" t="str">
        <v>진건읍 사능리</v>
      </c>
      <c r="C3551" s="66" t="str">
        <v>아파트 전월세</v>
      </c>
      <c r="D3551" s="66" t="str">
        <v>2025-10</v>
      </c>
      <c r="E3551" s="66" t="str">
        <v>비교 반영</v>
      </c>
      <c r="F3551" s="66" t="str">
        <v>그 외 비교 반영월</v>
      </c>
      <c r="G3551" s="68">
        <v>3</v>
      </c>
      <c r="H3551" s="79">
        <v>0.3333333333333333</v>
      </c>
    </row>
    <row r="3552">
      <c r="A3552" s="68">
        <v>28</v>
      </c>
      <c r="B3552" s="66" t="str">
        <v>진건읍 사능리</v>
      </c>
      <c r="C3552" s="66" t="str">
        <v>아파트 전월세</v>
      </c>
      <c r="D3552" s="66" t="str">
        <v>2025-11</v>
      </c>
      <c r="E3552" s="66" t="str">
        <v>비교 반영</v>
      </c>
      <c r="F3552" s="66" t="str">
        <v>그 외 비교 반영월</v>
      </c>
      <c r="G3552" s="68">
        <v>1</v>
      </c>
      <c r="H3552" s="79">
        <v>0.0625</v>
      </c>
    </row>
    <row r="3553">
      <c r="A3553" s="68">
        <v>28</v>
      </c>
      <c r="B3553" s="66" t="str">
        <v>진건읍 사능리</v>
      </c>
      <c r="C3553" s="66" t="str">
        <v>아파트 전월세</v>
      </c>
      <c r="D3553" s="66" t="str">
        <v>2025-12</v>
      </c>
      <c r="E3553" s="66" t="str">
        <v>비교 반영</v>
      </c>
      <c r="F3553" s="66" t="str">
        <v>그 외 비교 반영월</v>
      </c>
      <c r="G3553" s="68">
        <v>0</v>
      </c>
      <c r="H3553" s="79">
        <v>0</v>
      </c>
    </row>
    <row r="3554">
      <c r="A3554" s="68">
        <v>28</v>
      </c>
      <c r="B3554" s="66" t="str">
        <v>진건읍 사능리</v>
      </c>
      <c r="C3554" s="66" t="str">
        <v>아파트 전월세</v>
      </c>
      <c r="D3554" s="66" t="str">
        <v>2026-01</v>
      </c>
      <c r="E3554" s="66" t="str">
        <v>비교 반영</v>
      </c>
      <c r="F3554" s="66" t="str">
        <v>직전 비교기간</v>
      </c>
      <c r="G3554" s="68">
        <v>0</v>
      </c>
      <c r="H3554" s="79">
        <v>0</v>
      </c>
    </row>
    <row r="3555">
      <c r="A3555" s="68">
        <v>28</v>
      </c>
      <c r="B3555" s="66" t="str">
        <v>진건읍 사능리</v>
      </c>
      <c r="C3555" s="66" t="str">
        <v>아파트 전월세</v>
      </c>
      <c r="D3555" s="66" t="str">
        <v>2026-02</v>
      </c>
      <c r="E3555" s="66" t="str">
        <v>비교 반영</v>
      </c>
      <c r="F3555" s="66" t="str">
        <v>직전 비교기간</v>
      </c>
      <c r="G3555" s="68">
        <v>1</v>
      </c>
      <c r="H3555" s="79">
        <v>0.034482758620689655</v>
      </c>
    </row>
    <row r="3556">
      <c r="A3556" s="68">
        <v>28</v>
      </c>
      <c r="B3556" s="66" t="str">
        <v>진건읍 사능리</v>
      </c>
      <c r="C3556" s="66" t="str">
        <v>아파트 전월세</v>
      </c>
      <c r="D3556" s="66" t="str">
        <v>2026-03</v>
      </c>
      <c r="E3556" s="66" t="str">
        <v>비교 반영</v>
      </c>
      <c r="F3556" s="66" t="str">
        <v>직전 비교기간</v>
      </c>
      <c r="G3556" s="68">
        <v>0</v>
      </c>
      <c r="H3556" s="79">
        <v>0</v>
      </c>
    </row>
    <row r="3557">
      <c r="A3557" s="68">
        <v>28</v>
      </c>
      <c r="B3557" s="66" t="str">
        <v>진건읍 사능리</v>
      </c>
      <c r="C3557" s="66" t="str">
        <v>아파트 전월세</v>
      </c>
      <c r="D3557" s="66" t="str">
        <v>2026-04</v>
      </c>
      <c r="E3557" s="66" t="str">
        <v>비교 반영</v>
      </c>
      <c r="F3557" s="66" t="str">
        <v>최근 비교기간</v>
      </c>
      <c r="G3557" s="68">
        <v>0</v>
      </c>
      <c r="H3557" s="79">
        <v>0</v>
      </c>
    </row>
    <row r="3558">
      <c r="A3558" s="68">
        <v>28</v>
      </c>
      <c r="B3558" s="66" t="str">
        <v>진건읍 사능리</v>
      </c>
      <c r="C3558" s="66" t="str">
        <v>아파트 전월세</v>
      </c>
      <c r="D3558" s="66" t="str">
        <v>2026-05</v>
      </c>
      <c r="E3558" s="66" t="str">
        <v>비교 반영</v>
      </c>
      <c r="F3558" s="66" t="str">
        <v>최근 비교기간</v>
      </c>
      <c r="G3558" s="68">
        <v>0</v>
      </c>
      <c r="H3558" s="79">
        <v>0</v>
      </c>
    </row>
    <row r="3559">
      <c r="A3559" s="68">
        <v>28</v>
      </c>
      <c r="B3559" s="66" t="str">
        <v>진건읍 사능리</v>
      </c>
      <c r="C3559" s="66" t="str">
        <v>아파트 전월세</v>
      </c>
      <c r="D3559" s="66" t="str">
        <v>2026-06</v>
      </c>
      <c r="E3559" s="66" t="str">
        <v>비교 반영</v>
      </c>
      <c r="F3559" s="66" t="str">
        <v>최근 비교기간</v>
      </c>
      <c r="G3559" s="68">
        <v>1</v>
      </c>
      <c r="H3559" s="79">
        <v>0.14285714285714285</v>
      </c>
    </row>
    <row r="3560">
      <c r="A3560" s="72">
        <v>28</v>
      </c>
      <c r="B3560" s="72" t="str">
        <v>진건읍 사능리</v>
      </c>
      <c r="C3560" s="72" t="str">
        <v>아파트 전월세</v>
      </c>
      <c r="D3560" s="72" t="str">
        <v>2026-07</v>
      </c>
      <c r="E3560" s="72" t="str">
        <v>집계 중</v>
      </c>
      <c r="F3560" s="72" t="str">
        <v>집계 중 월</v>
      </c>
      <c r="G3560" s="74">
        <v>0</v>
      </c>
      <c r="H3560" s="85">
        <v>0</v>
      </c>
    </row>
    <row r="3561">
      <c r="A3561" s="68">
        <v>28</v>
      </c>
      <c r="B3561" s="66" t="str">
        <v>진건읍 사능리</v>
      </c>
      <c r="C3561" s="66" t="str">
        <v>아파트 매매</v>
      </c>
      <c r="D3561" s="66" t="str">
        <v>2025-08</v>
      </c>
      <c r="E3561" s="66" t="str">
        <v>비교 반영</v>
      </c>
      <c r="F3561" s="66" t="str">
        <v>그 외 비교 반영월</v>
      </c>
      <c r="G3561" s="68">
        <v>0</v>
      </c>
      <c r="H3561" s="79">
        <v>0</v>
      </c>
    </row>
    <row r="3562">
      <c r="A3562" s="68">
        <v>28</v>
      </c>
      <c r="B3562" s="66" t="str">
        <v>진건읍 사능리</v>
      </c>
      <c r="C3562" s="66" t="str">
        <v>아파트 매매</v>
      </c>
      <c r="D3562" s="66" t="str">
        <v>2025-09</v>
      </c>
      <c r="E3562" s="66" t="str">
        <v>비교 반영</v>
      </c>
      <c r="F3562" s="66" t="str">
        <v>그 외 비교 반영월</v>
      </c>
      <c r="G3562" s="68">
        <v>0</v>
      </c>
      <c r="H3562" s="79">
        <v>0</v>
      </c>
    </row>
    <row r="3563">
      <c r="A3563" s="68">
        <v>28</v>
      </c>
      <c r="B3563" s="66" t="str">
        <v>진건읍 사능리</v>
      </c>
      <c r="C3563" s="66" t="str">
        <v>아파트 매매</v>
      </c>
      <c r="D3563" s="66" t="str">
        <v>2025-10</v>
      </c>
      <c r="E3563" s="66" t="str">
        <v>비교 반영</v>
      </c>
      <c r="F3563" s="66" t="str">
        <v>그 외 비교 반영월</v>
      </c>
      <c r="G3563" s="68">
        <v>0</v>
      </c>
      <c r="H3563" s="79">
        <v>0</v>
      </c>
    </row>
    <row r="3564">
      <c r="A3564" s="68">
        <v>28</v>
      </c>
      <c r="B3564" s="66" t="str">
        <v>진건읍 사능리</v>
      </c>
      <c r="C3564" s="66" t="str">
        <v>아파트 매매</v>
      </c>
      <c r="D3564" s="66" t="str">
        <v>2025-11</v>
      </c>
      <c r="E3564" s="66" t="str">
        <v>비교 반영</v>
      </c>
      <c r="F3564" s="66" t="str">
        <v>그 외 비교 반영월</v>
      </c>
      <c r="G3564" s="68">
        <v>0</v>
      </c>
      <c r="H3564" s="79">
        <v>0</v>
      </c>
    </row>
    <row r="3565">
      <c r="A3565" s="68">
        <v>28</v>
      </c>
      <c r="B3565" s="66" t="str">
        <v>진건읍 사능리</v>
      </c>
      <c r="C3565" s="66" t="str">
        <v>아파트 매매</v>
      </c>
      <c r="D3565" s="66" t="str">
        <v>2025-12</v>
      </c>
      <c r="E3565" s="66" t="str">
        <v>비교 반영</v>
      </c>
      <c r="F3565" s="66" t="str">
        <v>그 외 비교 반영월</v>
      </c>
      <c r="G3565" s="68">
        <v>1</v>
      </c>
      <c r="H3565" s="79">
        <v>0.05263157894736842</v>
      </c>
    </row>
    <row r="3566">
      <c r="A3566" s="68">
        <v>28</v>
      </c>
      <c r="B3566" s="66" t="str">
        <v>진건읍 사능리</v>
      </c>
      <c r="C3566" s="66" t="str">
        <v>아파트 매매</v>
      </c>
      <c r="D3566" s="66" t="str">
        <v>2026-01</v>
      </c>
      <c r="E3566" s="66" t="str">
        <v>비교 반영</v>
      </c>
      <c r="F3566" s="66" t="str">
        <v>직전 비교기간</v>
      </c>
      <c r="G3566" s="68">
        <v>0</v>
      </c>
      <c r="H3566" s="79">
        <v>0</v>
      </c>
    </row>
    <row r="3567">
      <c r="A3567" s="68">
        <v>28</v>
      </c>
      <c r="B3567" s="66" t="str">
        <v>진건읍 사능리</v>
      </c>
      <c r="C3567" s="66" t="str">
        <v>아파트 매매</v>
      </c>
      <c r="D3567" s="66" t="str">
        <v>2026-02</v>
      </c>
      <c r="E3567" s="66" t="str">
        <v>비교 반영</v>
      </c>
      <c r="F3567" s="66" t="str">
        <v>직전 비교기간</v>
      </c>
      <c r="G3567" s="68">
        <v>0</v>
      </c>
      <c r="H3567" s="79">
        <v>0</v>
      </c>
    </row>
    <row r="3568">
      <c r="A3568" s="68">
        <v>28</v>
      </c>
      <c r="B3568" s="66" t="str">
        <v>진건읍 사능리</v>
      </c>
      <c r="C3568" s="66" t="str">
        <v>아파트 매매</v>
      </c>
      <c r="D3568" s="66" t="str">
        <v>2026-03</v>
      </c>
      <c r="E3568" s="66" t="str">
        <v>비교 반영</v>
      </c>
      <c r="F3568" s="66" t="str">
        <v>직전 비교기간</v>
      </c>
      <c r="G3568" s="68">
        <v>1</v>
      </c>
      <c r="H3568" s="79">
        <v>0.07142857142857142</v>
      </c>
    </row>
    <row r="3569">
      <c r="A3569" s="68">
        <v>28</v>
      </c>
      <c r="B3569" s="66" t="str">
        <v>진건읍 사능리</v>
      </c>
      <c r="C3569" s="66" t="str">
        <v>아파트 매매</v>
      </c>
      <c r="D3569" s="66" t="str">
        <v>2026-04</v>
      </c>
      <c r="E3569" s="66" t="str">
        <v>비교 반영</v>
      </c>
      <c r="F3569" s="66" t="str">
        <v>최근 비교기간</v>
      </c>
      <c r="G3569" s="68">
        <v>0</v>
      </c>
      <c r="H3569" s="79">
        <v>0</v>
      </c>
    </row>
    <row r="3570">
      <c r="A3570" s="68">
        <v>28</v>
      </c>
      <c r="B3570" s="66" t="str">
        <v>진건읍 사능리</v>
      </c>
      <c r="C3570" s="66" t="str">
        <v>아파트 매매</v>
      </c>
      <c r="D3570" s="66" t="str">
        <v>2026-05</v>
      </c>
      <c r="E3570" s="66" t="str">
        <v>비교 반영</v>
      </c>
      <c r="F3570" s="66" t="str">
        <v>최근 비교기간</v>
      </c>
      <c r="G3570" s="68">
        <v>0</v>
      </c>
      <c r="H3570" s="79">
        <v>0</v>
      </c>
    </row>
    <row r="3571">
      <c r="A3571" s="68">
        <v>28</v>
      </c>
      <c r="B3571" s="66" t="str">
        <v>진건읍 사능리</v>
      </c>
      <c r="C3571" s="66" t="str">
        <v>아파트 매매</v>
      </c>
      <c r="D3571" s="66" t="str">
        <v>2026-06</v>
      </c>
      <c r="E3571" s="66" t="str">
        <v>비교 반영</v>
      </c>
      <c r="F3571" s="66" t="str">
        <v>최근 비교기간</v>
      </c>
      <c r="G3571" s="68">
        <v>0</v>
      </c>
      <c r="H3571" s="79">
        <v>0</v>
      </c>
    </row>
    <row r="3572">
      <c r="A3572" s="72">
        <v>28</v>
      </c>
      <c r="B3572" s="72" t="str">
        <v>진건읍 사능리</v>
      </c>
      <c r="C3572" s="72" t="str">
        <v>아파트 매매</v>
      </c>
      <c r="D3572" s="72" t="str">
        <v>2026-07</v>
      </c>
      <c r="E3572" s="72" t="str">
        <v>집계 중</v>
      </c>
      <c r="F3572" s="72" t="str">
        <v>집계 중 월</v>
      </c>
      <c r="G3572" s="74">
        <v>0</v>
      </c>
      <c r="H3572" s="85">
        <v>0</v>
      </c>
    </row>
    <row r="3573">
      <c r="A3573" s="68">
        <v>28</v>
      </c>
      <c r="B3573" s="66" t="str">
        <v>진건읍 사능리</v>
      </c>
      <c r="C3573" s="66" t="str">
        <v>상가</v>
      </c>
      <c r="D3573" s="66" t="str">
        <v>2025-08</v>
      </c>
      <c r="E3573" s="66" t="str">
        <v>비교 반영</v>
      </c>
      <c r="F3573" s="66" t="str">
        <v>그 외 비교 반영월</v>
      </c>
      <c r="G3573" s="68">
        <v>0</v>
      </c>
      <c r="H3573" s="79">
        <v>0</v>
      </c>
    </row>
    <row r="3574">
      <c r="A3574" s="68">
        <v>28</v>
      </c>
      <c r="B3574" s="66" t="str">
        <v>진건읍 사능리</v>
      </c>
      <c r="C3574" s="66" t="str">
        <v>상가</v>
      </c>
      <c r="D3574" s="66" t="str">
        <v>2025-09</v>
      </c>
      <c r="E3574" s="66" t="str">
        <v>비교 반영</v>
      </c>
      <c r="F3574" s="66" t="str">
        <v>그 외 비교 반영월</v>
      </c>
      <c r="G3574" s="68">
        <v>0</v>
      </c>
      <c r="H3574" s="79">
        <v>0</v>
      </c>
    </row>
    <row r="3575">
      <c r="A3575" s="68">
        <v>28</v>
      </c>
      <c r="B3575" s="66" t="str">
        <v>진건읍 사능리</v>
      </c>
      <c r="C3575" s="66" t="str">
        <v>상가</v>
      </c>
      <c r="D3575" s="66" t="str">
        <v>2025-10</v>
      </c>
      <c r="E3575" s="66" t="str">
        <v>비교 반영</v>
      </c>
      <c r="F3575" s="66" t="str">
        <v>그 외 비교 반영월</v>
      </c>
      <c r="G3575" s="68">
        <v>0</v>
      </c>
      <c r="H3575" s="79">
        <v>0</v>
      </c>
    </row>
    <row r="3576">
      <c r="A3576" s="68">
        <v>28</v>
      </c>
      <c r="B3576" s="66" t="str">
        <v>진건읍 사능리</v>
      </c>
      <c r="C3576" s="66" t="str">
        <v>상가</v>
      </c>
      <c r="D3576" s="66" t="str">
        <v>2025-11</v>
      </c>
      <c r="E3576" s="66" t="str">
        <v>비교 반영</v>
      </c>
      <c r="F3576" s="66" t="str">
        <v>그 외 비교 반영월</v>
      </c>
      <c r="G3576" s="68">
        <v>0</v>
      </c>
      <c r="H3576" s="79">
        <v>0</v>
      </c>
    </row>
    <row r="3577">
      <c r="A3577" s="68">
        <v>28</v>
      </c>
      <c r="B3577" s="66" t="str">
        <v>진건읍 사능리</v>
      </c>
      <c r="C3577" s="66" t="str">
        <v>상가</v>
      </c>
      <c r="D3577" s="66" t="str">
        <v>2025-12</v>
      </c>
      <c r="E3577" s="66" t="str">
        <v>비교 반영</v>
      </c>
      <c r="F3577" s="66" t="str">
        <v>그 외 비교 반영월</v>
      </c>
      <c r="G3577" s="68">
        <v>2</v>
      </c>
      <c r="H3577" s="79">
        <v>0.10526315789473684</v>
      </c>
    </row>
    <row r="3578">
      <c r="A3578" s="68">
        <v>28</v>
      </c>
      <c r="B3578" s="66" t="str">
        <v>진건읍 사능리</v>
      </c>
      <c r="C3578" s="66" t="str">
        <v>상가</v>
      </c>
      <c r="D3578" s="66" t="str">
        <v>2026-01</v>
      </c>
      <c r="E3578" s="66" t="str">
        <v>비교 반영</v>
      </c>
      <c r="F3578" s="66" t="str">
        <v>직전 비교기간</v>
      </c>
      <c r="G3578" s="68">
        <v>1</v>
      </c>
      <c r="H3578" s="79">
        <v>0.058823529411764705</v>
      </c>
    </row>
    <row r="3579">
      <c r="A3579" s="68">
        <v>28</v>
      </c>
      <c r="B3579" s="66" t="str">
        <v>진건읍 사능리</v>
      </c>
      <c r="C3579" s="66" t="str">
        <v>상가</v>
      </c>
      <c r="D3579" s="66" t="str">
        <v>2026-02</v>
      </c>
      <c r="E3579" s="66" t="str">
        <v>비교 반영</v>
      </c>
      <c r="F3579" s="66" t="str">
        <v>직전 비교기간</v>
      </c>
      <c r="G3579" s="68">
        <v>0</v>
      </c>
      <c r="H3579" s="79">
        <v>0</v>
      </c>
    </row>
    <row r="3580">
      <c r="A3580" s="68">
        <v>28</v>
      </c>
      <c r="B3580" s="66" t="str">
        <v>진건읍 사능리</v>
      </c>
      <c r="C3580" s="66" t="str">
        <v>상가</v>
      </c>
      <c r="D3580" s="66" t="str">
        <v>2026-03</v>
      </c>
      <c r="E3580" s="66" t="str">
        <v>비교 반영</v>
      </c>
      <c r="F3580" s="66" t="str">
        <v>직전 비교기간</v>
      </c>
      <c r="G3580" s="68">
        <v>0</v>
      </c>
      <c r="H3580" s="79">
        <v>0</v>
      </c>
    </row>
    <row r="3581">
      <c r="A3581" s="68">
        <v>28</v>
      </c>
      <c r="B3581" s="66" t="str">
        <v>진건읍 사능리</v>
      </c>
      <c r="C3581" s="66" t="str">
        <v>상가</v>
      </c>
      <c r="D3581" s="66" t="str">
        <v>2026-04</v>
      </c>
      <c r="E3581" s="66" t="str">
        <v>비교 반영</v>
      </c>
      <c r="F3581" s="66" t="str">
        <v>최근 비교기간</v>
      </c>
      <c r="G3581" s="68">
        <v>0</v>
      </c>
      <c r="H3581" s="79">
        <v>0</v>
      </c>
    </row>
    <row r="3582">
      <c r="A3582" s="68">
        <v>28</v>
      </c>
      <c r="B3582" s="66" t="str">
        <v>진건읍 사능리</v>
      </c>
      <c r="C3582" s="66" t="str">
        <v>상가</v>
      </c>
      <c r="D3582" s="66" t="str">
        <v>2026-05</v>
      </c>
      <c r="E3582" s="66" t="str">
        <v>비교 반영</v>
      </c>
      <c r="F3582" s="66" t="str">
        <v>최근 비교기간</v>
      </c>
      <c r="G3582" s="68">
        <v>0</v>
      </c>
      <c r="H3582" s="79">
        <v>0</v>
      </c>
    </row>
    <row r="3583">
      <c r="A3583" s="68">
        <v>28</v>
      </c>
      <c r="B3583" s="66" t="str">
        <v>진건읍 사능리</v>
      </c>
      <c r="C3583" s="66" t="str">
        <v>상가</v>
      </c>
      <c r="D3583" s="66" t="str">
        <v>2026-06</v>
      </c>
      <c r="E3583" s="66" t="str">
        <v>비교 반영</v>
      </c>
      <c r="F3583" s="66" t="str">
        <v>최근 비교기간</v>
      </c>
      <c r="G3583" s="68">
        <v>0</v>
      </c>
      <c r="H3583" s="79">
        <v>0</v>
      </c>
    </row>
    <row r="3584">
      <c r="A3584" s="72">
        <v>28</v>
      </c>
      <c r="B3584" s="72" t="str">
        <v>진건읍 사능리</v>
      </c>
      <c r="C3584" s="72" t="str">
        <v>상가</v>
      </c>
      <c r="D3584" s="72" t="str">
        <v>2026-07</v>
      </c>
      <c r="E3584" s="72" t="str">
        <v>집계 중</v>
      </c>
      <c r="F3584" s="72" t="str">
        <v>집계 중 월</v>
      </c>
      <c r="G3584" s="74">
        <v>0</v>
      </c>
      <c r="H3584" s="85">
        <v>0</v>
      </c>
    </row>
    <row r="3585">
      <c r="A3585" s="68">
        <v>29</v>
      </c>
      <c r="B3585" s="66" t="str">
        <v>조안면 삼봉리</v>
      </c>
      <c r="C3585" s="66" t="str">
        <v>토지</v>
      </c>
      <c r="D3585" s="66" t="str">
        <v>2025-08</v>
      </c>
      <c r="E3585" s="66" t="str">
        <v>비교 반영</v>
      </c>
      <c r="F3585" s="66" t="str">
        <v>그 외 비교 반영월</v>
      </c>
      <c r="G3585" s="68">
        <v>6</v>
      </c>
      <c r="H3585" s="79">
        <v>0.6</v>
      </c>
    </row>
    <row r="3586">
      <c r="A3586" s="68">
        <v>29</v>
      </c>
      <c r="B3586" s="66" t="str">
        <v>조안면 삼봉리</v>
      </c>
      <c r="C3586" s="66" t="str">
        <v>토지</v>
      </c>
      <c r="D3586" s="66" t="str">
        <v>2025-09</v>
      </c>
      <c r="E3586" s="66" t="str">
        <v>비교 반영</v>
      </c>
      <c r="F3586" s="66" t="str">
        <v>그 외 비교 반영월</v>
      </c>
      <c r="G3586" s="68">
        <v>1</v>
      </c>
      <c r="H3586" s="79">
        <v>0.3333333333333333</v>
      </c>
    </row>
    <row r="3587">
      <c r="A3587" s="68">
        <v>29</v>
      </c>
      <c r="B3587" s="66" t="str">
        <v>조안면 삼봉리</v>
      </c>
      <c r="C3587" s="66" t="str">
        <v>토지</v>
      </c>
      <c r="D3587" s="66" t="str">
        <v>2025-10</v>
      </c>
      <c r="E3587" s="66" t="str">
        <v>비교 반영</v>
      </c>
      <c r="F3587" s="66" t="str">
        <v>그 외 비교 반영월</v>
      </c>
      <c r="G3587" s="68">
        <v>5</v>
      </c>
      <c r="H3587" s="79">
        <v>0.5</v>
      </c>
    </row>
    <row r="3588">
      <c r="A3588" s="68">
        <v>29</v>
      </c>
      <c r="B3588" s="66" t="str">
        <v>조안면 삼봉리</v>
      </c>
      <c r="C3588" s="66" t="str">
        <v>토지</v>
      </c>
      <c r="D3588" s="66" t="str">
        <v>2025-11</v>
      </c>
      <c r="E3588" s="66" t="str">
        <v>비교 반영</v>
      </c>
      <c r="F3588" s="66" t="str">
        <v>그 외 비교 반영월</v>
      </c>
      <c r="G3588" s="68">
        <v>6</v>
      </c>
      <c r="H3588" s="79">
        <v>0.6</v>
      </c>
    </row>
    <row r="3589">
      <c r="A3589" s="68">
        <v>29</v>
      </c>
      <c r="B3589" s="66" t="str">
        <v>조안면 삼봉리</v>
      </c>
      <c r="C3589" s="66" t="str">
        <v>토지</v>
      </c>
      <c r="D3589" s="66" t="str">
        <v>2025-12</v>
      </c>
      <c r="E3589" s="66" t="str">
        <v>비교 반영</v>
      </c>
      <c r="F3589" s="66" t="str">
        <v>그 외 비교 반영월</v>
      </c>
      <c r="G3589" s="68">
        <v>4</v>
      </c>
      <c r="H3589" s="79">
        <v>1</v>
      </c>
    </row>
    <row r="3590">
      <c r="A3590" s="68">
        <v>29</v>
      </c>
      <c r="B3590" s="66" t="str">
        <v>조안면 삼봉리</v>
      </c>
      <c r="C3590" s="66" t="str">
        <v>토지</v>
      </c>
      <c r="D3590" s="66" t="str">
        <v>2026-01</v>
      </c>
      <c r="E3590" s="66" t="str">
        <v>비교 반영</v>
      </c>
      <c r="F3590" s="66" t="str">
        <v>직전 비교기간</v>
      </c>
      <c r="G3590" s="68">
        <v>0</v>
      </c>
      <c r="H3590" s="79">
        <v>0</v>
      </c>
    </row>
    <row r="3591">
      <c r="A3591" s="68">
        <v>29</v>
      </c>
      <c r="B3591" s="66" t="str">
        <v>조안면 삼봉리</v>
      </c>
      <c r="C3591" s="66" t="str">
        <v>토지</v>
      </c>
      <c r="D3591" s="66" t="str">
        <v>2026-02</v>
      </c>
      <c r="E3591" s="66" t="str">
        <v>비교 반영</v>
      </c>
      <c r="F3591" s="66" t="str">
        <v>직전 비교기간</v>
      </c>
      <c r="G3591" s="68">
        <v>1</v>
      </c>
      <c r="H3591" s="79">
        <v>0.3333333333333333</v>
      </c>
    </row>
    <row r="3592">
      <c r="A3592" s="68">
        <v>29</v>
      </c>
      <c r="B3592" s="66" t="str">
        <v>조안면 삼봉리</v>
      </c>
      <c r="C3592" s="66" t="str">
        <v>토지</v>
      </c>
      <c r="D3592" s="66" t="str">
        <v>2026-03</v>
      </c>
      <c r="E3592" s="66" t="str">
        <v>비교 반영</v>
      </c>
      <c r="F3592" s="66" t="str">
        <v>직전 비교기간</v>
      </c>
      <c r="G3592" s="68">
        <v>4</v>
      </c>
      <c r="H3592" s="79">
        <v>0.8</v>
      </c>
    </row>
    <row r="3593">
      <c r="A3593" s="68">
        <v>29</v>
      </c>
      <c r="B3593" s="66" t="str">
        <v>조안면 삼봉리</v>
      </c>
      <c r="C3593" s="66" t="str">
        <v>토지</v>
      </c>
      <c r="D3593" s="66" t="str">
        <v>2026-04</v>
      </c>
      <c r="E3593" s="66" t="str">
        <v>비교 반영</v>
      </c>
      <c r="F3593" s="66" t="str">
        <v>최근 비교기간</v>
      </c>
      <c r="G3593" s="68">
        <v>13</v>
      </c>
      <c r="H3593" s="79">
        <v>0.9285714285714286</v>
      </c>
    </row>
    <row r="3594">
      <c r="A3594" s="68">
        <v>29</v>
      </c>
      <c r="B3594" s="66" t="str">
        <v>조안면 삼봉리</v>
      </c>
      <c r="C3594" s="66" t="str">
        <v>토지</v>
      </c>
      <c r="D3594" s="66" t="str">
        <v>2026-05</v>
      </c>
      <c r="E3594" s="66" t="str">
        <v>비교 반영</v>
      </c>
      <c r="F3594" s="66" t="str">
        <v>최근 비교기간</v>
      </c>
      <c r="G3594" s="68">
        <v>10</v>
      </c>
      <c r="H3594" s="79">
        <v>0.7142857142857143</v>
      </c>
    </row>
    <row r="3595">
      <c r="A3595" s="68">
        <v>29</v>
      </c>
      <c r="B3595" s="66" t="str">
        <v>조안면 삼봉리</v>
      </c>
      <c r="C3595" s="66" t="str">
        <v>토지</v>
      </c>
      <c r="D3595" s="66" t="str">
        <v>2026-06</v>
      </c>
      <c r="E3595" s="66" t="str">
        <v>비교 반영</v>
      </c>
      <c r="F3595" s="66" t="str">
        <v>최근 비교기간</v>
      </c>
      <c r="G3595" s="68">
        <v>14</v>
      </c>
      <c r="H3595" s="79">
        <v>0.9333333333333333</v>
      </c>
    </row>
    <row r="3596">
      <c r="A3596" s="72">
        <v>29</v>
      </c>
      <c r="B3596" s="72" t="str">
        <v>조안면 삼봉리</v>
      </c>
      <c r="C3596" s="72" t="str">
        <v>토지</v>
      </c>
      <c r="D3596" s="72" t="str">
        <v>2026-07</v>
      </c>
      <c r="E3596" s="72" t="str">
        <v>집계 중</v>
      </c>
      <c r="F3596" s="72" t="str">
        <v>집계 중 월</v>
      </c>
      <c r="G3596" s="74">
        <v>3</v>
      </c>
      <c r="H3596" s="85">
        <v>0.75</v>
      </c>
    </row>
    <row r="3597">
      <c r="A3597" s="68">
        <v>29</v>
      </c>
      <c r="B3597" s="66" t="str">
        <v>조안면 삼봉리</v>
      </c>
      <c r="C3597" s="66" t="str">
        <v>다가구 전월세</v>
      </c>
      <c r="D3597" s="66" t="str">
        <v>2025-08</v>
      </c>
      <c r="E3597" s="66" t="str">
        <v>비교 반영</v>
      </c>
      <c r="F3597" s="66" t="str">
        <v>그 외 비교 반영월</v>
      </c>
      <c r="G3597" s="68">
        <v>0</v>
      </c>
      <c r="H3597" s="79">
        <v>0</v>
      </c>
    </row>
    <row r="3598">
      <c r="A3598" s="68">
        <v>29</v>
      </c>
      <c r="B3598" s="66" t="str">
        <v>조안면 삼봉리</v>
      </c>
      <c r="C3598" s="66" t="str">
        <v>다가구 전월세</v>
      </c>
      <c r="D3598" s="66" t="str">
        <v>2025-09</v>
      </c>
      <c r="E3598" s="66" t="str">
        <v>비교 반영</v>
      </c>
      <c r="F3598" s="66" t="str">
        <v>그 외 비교 반영월</v>
      </c>
      <c r="G3598" s="68">
        <v>2</v>
      </c>
      <c r="H3598" s="79">
        <v>0.6666666666666666</v>
      </c>
    </row>
    <row r="3599">
      <c r="A3599" s="68">
        <v>29</v>
      </c>
      <c r="B3599" s="66" t="str">
        <v>조안면 삼봉리</v>
      </c>
      <c r="C3599" s="66" t="str">
        <v>다가구 전월세</v>
      </c>
      <c r="D3599" s="66" t="str">
        <v>2025-10</v>
      </c>
      <c r="E3599" s="66" t="str">
        <v>비교 반영</v>
      </c>
      <c r="F3599" s="66" t="str">
        <v>그 외 비교 반영월</v>
      </c>
      <c r="G3599" s="68">
        <v>3</v>
      </c>
      <c r="H3599" s="79">
        <v>0.3</v>
      </c>
    </row>
    <row r="3600">
      <c r="A3600" s="68">
        <v>29</v>
      </c>
      <c r="B3600" s="66" t="str">
        <v>조안면 삼봉리</v>
      </c>
      <c r="C3600" s="66" t="str">
        <v>다가구 전월세</v>
      </c>
      <c r="D3600" s="66" t="str">
        <v>2025-11</v>
      </c>
      <c r="E3600" s="66" t="str">
        <v>비교 반영</v>
      </c>
      <c r="F3600" s="66" t="str">
        <v>그 외 비교 반영월</v>
      </c>
      <c r="G3600" s="68">
        <v>3</v>
      </c>
      <c r="H3600" s="79">
        <v>0.3</v>
      </c>
    </row>
    <row r="3601">
      <c r="A3601" s="68">
        <v>29</v>
      </c>
      <c r="B3601" s="66" t="str">
        <v>조안면 삼봉리</v>
      </c>
      <c r="C3601" s="66" t="str">
        <v>다가구 전월세</v>
      </c>
      <c r="D3601" s="66" t="str">
        <v>2025-12</v>
      </c>
      <c r="E3601" s="66" t="str">
        <v>비교 반영</v>
      </c>
      <c r="F3601" s="66" t="str">
        <v>그 외 비교 반영월</v>
      </c>
      <c r="G3601" s="68">
        <v>0</v>
      </c>
      <c r="H3601" s="79">
        <v>0</v>
      </c>
    </row>
    <row r="3602">
      <c r="A3602" s="68">
        <v>29</v>
      </c>
      <c r="B3602" s="66" t="str">
        <v>조안면 삼봉리</v>
      </c>
      <c r="C3602" s="66" t="str">
        <v>다가구 전월세</v>
      </c>
      <c r="D3602" s="66" t="str">
        <v>2026-01</v>
      </c>
      <c r="E3602" s="66" t="str">
        <v>비교 반영</v>
      </c>
      <c r="F3602" s="66" t="str">
        <v>직전 비교기간</v>
      </c>
      <c r="G3602" s="68">
        <v>0</v>
      </c>
      <c r="H3602" s="79">
        <v>0</v>
      </c>
    </row>
    <row r="3603">
      <c r="A3603" s="68">
        <v>29</v>
      </c>
      <c r="B3603" s="66" t="str">
        <v>조안면 삼봉리</v>
      </c>
      <c r="C3603" s="66" t="str">
        <v>다가구 전월세</v>
      </c>
      <c r="D3603" s="66" t="str">
        <v>2026-02</v>
      </c>
      <c r="E3603" s="66" t="str">
        <v>비교 반영</v>
      </c>
      <c r="F3603" s="66" t="str">
        <v>직전 비교기간</v>
      </c>
      <c r="G3603" s="68">
        <v>1</v>
      </c>
      <c r="H3603" s="79">
        <v>0.3333333333333333</v>
      </c>
    </row>
    <row r="3604">
      <c r="A3604" s="68">
        <v>29</v>
      </c>
      <c r="B3604" s="66" t="str">
        <v>조안면 삼봉리</v>
      </c>
      <c r="C3604" s="66" t="str">
        <v>다가구 전월세</v>
      </c>
      <c r="D3604" s="66" t="str">
        <v>2026-03</v>
      </c>
      <c r="E3604" s="66" t="str">
        <v>비교 반영</v>
      </c>
      <c r="F3604" s="66" t="str">
        <v>직전 비교기간</v>
      </c>
      <c r="G3604" s="68">
        <v>1</v>
      </c>
      <c r="H3604" s="79">
        <v>0.2</v>
      </c>
    </row>
    <row r="3605">
      <c r="A3605" s="68">
        <v>29</v>
      </c>
      <c r="B3605" s="66" t="str">
        <v>조안면 삼봉리</v>
      </c>
      <c r="C3605" s="66" t="str">
        <v>다가구 전월세</v>
      </c>
      <c r="D3605" s="66" t="str">
        <v>2026-04</v>
      </c>
      <c r="E3605" s="66" t="str">
        <v>비교 반영</v>
      </c>
      <c r="F3605" s="66" t="str">
        <v>최근 비교기간</v>
      </c>
      <c r="G3605" s="68">
        <v>1</v>
      </c>
      <c r="H3605" s="79">
        <v>0.07142857142857142</v>
      </c>
    </row>
    <row r="3606">
      <c r="A3606" s="68">
        <v>29</v>
      </c>
      <c r="B3606" s="66" t="str">
        <v>조안면 삼봉리</v>
      </c>
      <c r="C3606" s="66" t="str">
        <v>다가구 전월세</v>
      </c>
      <c r="D3606" s="66" t="str">
        <v>2026-05</v>
      </c>
      <c r="E3606" s="66" t="str">
        <v>비교 반영</v>
      </c>
      <c r="F3606" s="66" t="str">
        <v>최근 비교기간</v>
      </c>
      <c r="G3606" s="68">
        <v>2</v>
      </c>
      <c r="H3606" s="79">
        <v>0.14285714285714285</v>
      </c>
    </row>
    <row r="3607">
      <c r="A3607" s="68">
        <v>29</v>
      </c>
      <c r="B3607" s="66" t="str">
        <v>조안면 삼봉리</v>
      </c>
      <c r="C3607" s="66" t="str">
        <v>다가구 전월세</v>
      </c>
      <c r="D3607" s="66" t="str">
        <v>2026-06</v>
      </c>
      <c r="E3607" s="66" t="str">
        <v>비교 반영</v>
      </c>
      <c r="F3607" s="66" t="str">
        <v>최근 비교기간</v>
      </c>
      <c r="G3607" s="68">
        <v>1</v>
      </c>
      <c r="H3607" s="79">
        <v>0.06666666666666667</v>
      </c>
    </row>
    <row r="3608">
      <c r="A3608" s="72">
        <v>29</v>
      </c>
      <c r="B3608" s="72" t="str">
        <v>조안면 삼봉리</v>
      </c>
      <c r="C3608" s="72" t="str">
        <v>다가구 전월세</v>
      </c>
      <c r="D3608" s="72" t="str">
        <v>2026-07</v>
      </c>
      <c r="E3608" s="72" t="str">
        <v>집계 중</v>
      </c>
      <c r="F3608" s="72" t="str">
        <v>집계 중 월</v>
      </c>
      <c r="G3608" s="74">
        <v>1</v>
      </c>
      <c r="H3608" s="85">
        <v>0.25</v>
      </c>
    </row>
    <row r="3609">
      <c r="A3609" s="68">
        <v>29</v>
      </c>
      <c r="B3609" s="66" t="str">
        <v>조안면 삼봉리</v>
      </c>
      <c r="C3609" s="66" t="str">
        <v>다가구 매매</v>
      </c>
      <c r="D3609" s="66" t="str">
        <v>2025-08</v>
      </c>
      <c r="E3609" s="66" t="str">
        <v>비교 반영</v>
      </c>
      <c r="F3609" s="66" t="str">
        <v>그 외 비교 반영월</v>
      </c>
      <c r="G3609" s="68">
        <v>3</v>
      </c>
      <c r="H3609" s="79">
        <v>0.3</v>
      </c>
    </row>
    <row r="3610">
      <c r="A3610" s="68">
        <v>29</v>
      </c>
      <c r="B3610" s="66" t="str">
        <v>조안면 삼봉리</v>
      </c>
      <c r="C3610" s="66" t="str">
        <v>다가구 매매</v>
      </c>
      <c r="D3610" s="66" t="str">
        <v>2025-09</v>
      </c>
      <c r="E3610" s="66" t="str">
        <v>비교 반영</v>
      </c>
      <c r="F3610" s="66" t="str">
        <v>그 외 비교 반영월</v>
      </c>
      <c r="G3610" s="68">
        <v>0</v>
      </c>
      <c r="H3610" s="79">
        <v>0</v>
      </c>
    </row>
    <row r="3611">
      <c r="A3611" s="68">
        <v>29</v>
      </c>
      <c r="B3611" s="66" t="str">
        <v>조안면 삼봉리</v>
      </c>
      <c r="C3611" s="66" t="str">
        <v>다가구 매매</v>
      </c>
      <c r="D3611" s="66" t="str">
        <v>2025-10</v>
      </c>
      <c r="E3611" s="66" t="str">
        <v>비교 반영</v>
      </c>
      <c r="F3611" s="66" t="str">
        <v>그 외 비교 반영월</v>
      </c>
      <c r="G3611" s="68">
        <v>2</v>
      </c>
      <c r="H3611" s="79">
        <v>0.2</v>
      </c>
    </row>
    <row r="3612">
      <c r="A3612" s="68">
        <v>29</v>
      </c>
      <c r="B3612" s="66" t="str">
        <v>조안면 삼봉리</v>
      </c>
      <c r="C3612" s="66" t="str">
        <v>다가구 매매</v>
      </c>
      <c r="D3612" s="66" t="str">
        <v>2025-11</v>
      </c>
      <c r="E3612" s="66" t="str">
        <v>비교 반영</v>
      </c>
      <c r="F3612" s="66" t="str">
        <v>그 외 비교 반영월</v>
      </c>
      <c r="G3612" s="68">
        <v>1</v>
      </c>
      <c r="H3612" s="79">
        <v>0.1</v>
      </c>
    </row>
    <row r="3613">
      <c r="A3613" s="68">
        <v>29</v>
      </c>
      <c r="B3613" s="66" t="str">
        <v>조안면 삼봉리</v>
      </c>
      <c r="C3613" s="66" t="str">
        <v>다가구 매매</v>
      </c>
      <c r="D3613" s="66" t="str">
        <v>2025-12</v>
      </c>
      <c r="E3613" s="66" t="str">
        <v>비교 반영</v>
      </c>
      <c r="F3613" s="66" t="str">
        <v>그 외 비교 반영월</v>
      </c>
      <c r="G3613" s="68">
        <v>0</v>
      </c>
      <c r="H3613" s="79">
        <v>0</v>
      </c>
    </row>
    <row r="3614">
      <c r="A3614" s="68">
        <v>29</v>
      </c>
      <c r="B3614" s="66" t="str">
        <v>조안면 삼봉리</v>
      </c>
      <c r="C3614" s="66" t="str">
        <v>다가구 매매</v>
      </c>
      <c r="D3614" s="66" t="str">
        <v>2026-01</v>
      </c>
      <c r="E3614" s="66" t="str">
        <v>비교 반영</v>
      </c>
      <c r="F3614" s="66" t="str">
        <v>직전 비교기간</v>
      </c>
      <c r="G3614" s="68">
        <v>0</v>
      </c>
      <c r="H3614" s="79">
        <v>0</v>
      </c>
    </row>
    <row r="3615">
      <c r="A3615" s="68">
        <v>29</v>
      </c>
      <c r="B3615" s="66" t="str">
        <v>조안면 삼봉리</v>
      </c>
      <c r="C3615" s="66" t="str">
        <v>다가구 매매</v>
      </c>
      <c r="D3615" s="66" t="str">
        <v>2026-02</v>
      </c>
      <c r="E3615" s="66" t="str">
        <v>비교 반영</v>
      </c>
      <c r="F3615" s="66" t="str">
        <v>직전 비교기간</v>
      </c>
      <c r="G3615" s="68">
        <v>0</v>
      </c>
      <c r="H3615" s="79">
        <v>0</v>
      </c>
    </row>
    <row r="3616">
      <c r="A3616" s="68">
        <v>29</v>
      </c>
      <c r="B3616" s="66" t="str">
        <v>조안면 삼봉리</v>
      </c>
      <c r="C3616" s="66" t="str">
        <v>다가구 매매</v>
      </c>
      <c r="D3616" s="66" t="str">
        <v>2026-03</v>
      </c>
      <c r="E3616" s="66" t="str">
        <v>비교 반영</v>
      </c>
      <c r="F3616" s="66" t="str">
        <v>직전 비교기간</v>
      </c>
      <c r="G3616" s="68">
        <v>0</v>
      </c>
      <c r="H3616" s="79">
        <v>0</v>
      </c>
    </row>
    <row r="3617">
      <c r="A3617" s="68">
        <v>29</v>
      </c>
      <c r="B3617" s="66" t="str">
        <v>조안면 삼봉리</v>
      </c>
      <c r="C3617" s="66" t="str">
        <v>다가구 매매</v>
      </c>
      <c r="D3617" s="66" t="str">
        <v>2026-04</v>
      </c>
      <c r="E3617" s="66" t="str">
        <v>비교 반영</v>
      </c>
      <c r="F3617" s="66" t="str">
        <v>최근 비교기간</v>
      </c>
      <c r="G3617" s="68">
        <v>0</v>
      </c>
      <c r="H3617" s="79">
        <v>0</v>
      </c>
    </row>
    <row r="3618">
      <c r="A3618" s="68">
        <v>29</v>
      </c>
      <c r="B3618" s="66" t="str">
        <v>조안면 삼봉리</v>
      </c>
      <c r="C3618" s="66" t="str">
        <v>다가구 매매</v>
      </c>
      <c r="D3618" s="66" t="str">
        <v>2026-05</v>
      </c>
      <c r="E3618" s="66" t="str">
        <v>비교 반영</v>
      </c>
      <c r="F3618" s="66" t="str">
        <v>최근 비교기간</v>
      </c>
      <c r="G3618" s="68">
        <v>2</v>
      </c>
      <c r="H3618" s="79">
        <v>0.14285714285714285</v>
      </c>
    </row>
    <row r="3619">
      <c r="A3619" s="68">
        <v>29</v>
      </c>
      <c r="B3619" s="66" t="str">
        <v>조안면 삼봉리</v>
      </c>
      <c r="C3619" s="66" t="str">
        <v>다가구 매매</v>
      </c>
      <c r="D3619" s="66" t="str">
        <v>2026-06</v>
      </c>
      <c r="E3619" s="66" t="str">
        <v>비교 반영</v>
      </c>
      <c r="F3619" s="66" t="str">
        <v>최근 비교기간</v>
      </c>
      <c r="G3619" s="68">
        <v>0</v>
      </c>
      <c r="H3619" s="79">
        <v>0</v>
      </c>
    </row>
    <row r="3620">
      <c r="A3620" s="72">
        <v>29</v>
      </c>
      <c r="B3620" s="72" t="str">
        <v>조안면 삼봉리</v>
      </c>
      <c r="C3620" s="72" t="str">
        <v>다가구 매매</v>
      </c>
      <c r="D3620" s="72" t="str">
        <v>2026-07</v>
      </c>
      <c r="E3620" s="72" t="str">
        <v>집계 중</v>
      </c>
      <c r="F3620" s="72" t="str">
        <v>집계 중 월</v>
      </c>
      <c r="G3620" s="74">
        <v>0</v>
      </c>
      <c r="H3620" s="85">
        <v>0</v>
      </c>
    </row>
    <row r="3621">
      <c r="A3621" s="68">
        <v>29</v>
      </c>
      <c r="B3621" s="66" t="str">
        <v>조안면 삼봉리</v>
      </c>
      <c r="C3621" s="66" t="str">
        <v>다세대 전월세</v>
      </c>
      <c r="D3621" s="66" t="str">
        <v>2025-08</v>
      </c>
      <c r="E3621" s="66" t="str">
        <v>비교 반영</v>
      </c>
      <c r="F3621" s="66" t="str">
        <v>그 외 비교 반영월</v>
      </c>
      <c r="G3621" s="68">
        <v>1</v>
      </c>
      <c r="H3621" s="79">
        <v>0.1</v>
      </c>
    </row>
    <row r="3622">
      <c r="A3622" s="68">
        <v>29</v>
      </c>
      <c r="B3622" s="66" t="str">
        <v>조안면 삼봉리</v>
      </c>
      <c r="C3622" s="66" t="str">
        <v>다세대 전월세</v>
      </c>
      <c r="D3622" s="66" t="str">
        <v>2025-09</v>
      </c>
      <c r="E3622" s="66" t="str">
        <v>비교 반영</v>
      </c>
      <c r="F3622" s="66" t="str">
        <v>그 외 비교 반영월</v>
      </c>
      <c r="G3622" s="68">
        <v>0</v>
      </c>
      <c r="H3622" s="79">
        <v>0</v>
      </c>
    </row>
    <row r="3623">
      <c r="A3623" s="68">
        <v>29</v>
      </c>
      <c r="B3623" s="66" t="str">
        <v>조안면 삼봉리</v>
      </c>
      <c r="C3623" s="66" t="str">
        <v>다세대 전월세</v>
      </c>
      <c r="D3623" s="66" t="str">
        <v>2025-10</v>
      </c>
      <c r="E3623" s="66" t="str">
        <v>비교 반영</v>
      </c>
      <c r="F3623" s="66" t="str">
        <v>그 외 비교 반영월</v>
      </c>
      <c r="G3623" s="68">
        <v>0</v>
      </c>
      <c r="H3623" s="79">
        <v>0</v>
      </c>
    </row>
    <row r="3624">
      <c r="A3624" s="68">
        <v>29</v>
      </c>
      <c r="B3624" s="66" t="str">
        <v>조안면 삼봉리</v>
      </c>
      <c r="C3624" s="66" t="str">
        <v>다세대 전월세</v>
      </c>
      <c r="D3624" s="66" t="str">
        <v>2025-11</v>
      </c>
      <c r="E3624" s="66" t="str">
        <v>비교 반영</v>
      </c>
      <c r="F3624" s="66" t="str">
        <v>그 외 비교 반영월</v>
      </c>
      <c r="G3624" s="68">
        <v>0</v>
      </c>
      <c r="H3624" s="79">
        <v>0</v>
      </c>
    </row>
    <row r="3625">
      <c r="A3625" s="68">
        <v>29</v>
      </c>
      <c r="B3625" s="66" t="str">
        <v>조안면 삼봉리</v>
      </c>
      <c r="C3625" s="66" t="str">
        <v>다세대 전월세</v>
      </c>
      <c r="D3625" s="66" t="str">
        <v>2025-12</v>
      </c>
      <c r="E3625" s="66" t="str">
        <v>비교 반영</v>
      </c>
      <c r="F3625" s="66" t="str">
        <v>그 외 비교 반영월</v>
      </c>
      <c r="G3625" s="68">
        <v>0</v>
      </c>
      <c r="H3625" s="79">
        <v>0</v>
      </c>
    </row>
    <row r="3626">
      <c r="A3626" s="68">
        <v>29</v>
      </c>
      <c r="B3626" s="66" t="str">
        <v>조안면 삼봉리</v>
      </c>
      <c r="C3626" s="66" t="str">
        <v>다세대 전월세</v>
      </c>
      <c r="D3626" s="66" t="str">
        <v>2026-01</v>
      </c>
      <c r="E3626" s="66" t="str">
        <v>비교 반영</v>
      </c>
      <c r="F3626" s="66" t="str">
        <v>직전 비교기간</v>
      </c>
      <c r="G3626" s="68">
        <v>0</v>
      </c>
      <c r="H3626" s="79">
        <v>0</v>
      </c>
    </row>
    <row r="3627">
      <c r="A3627" s="68">
        <v>29</v>
      </c>
      <c r="B3627" s="66" t="str">
        <v>조안면 삼봉리</v>
      </c>
      <c r="C3627" s="66" t="str">
        <v>다세대 전월세</v>
      </c>
      <c r="D3627" s="66" t="str">
        <v>2026-02</v>
      </c>
      <c r="E3627" s="66" t="str">
        <v>비교 반영</v>
      </c>
      <c r="F3627" s="66" t="str">
        <v>직전 비교기간</v>
      </c>
      <c r="G3627" s="68">
        <v>1</v>
      </c>
      <c r="H3627" s="79">
        <v>0.3333333333333333</v>
      </c>
    </row>
    <row r="3628">
      <c r="A3628" s="68">
        <v>29</v>
      </c>
      <c r="B3628" s="66" t="str">
        <v>조안면 삼봉리</v>
      </c>
      <c r="C3628" s="66" t="str">
        <v>다세대 전월세</v>
      </c>
      <c r="D3628" s="66" t="str">
        <v>2026-03</v>
      </c>
      <c r="E3628" s="66" t="str">
        <v>비교 반영</v>
      </c>
      <c r="F3628" s="66" t="str">
        <v>직전 비교기간</v>
      </c>
      <c r="G3628" s="68">
        <v>0</v>
      </c>
      <c r="H3628" s="79">
        <v>0</v>
      </c>
    </row>
    <row r="3629">
      <c r="A3629" s="68">
        <v>29</v>
      </c>
      <c r="B3629" s="66" t="str">
        <v>조안면 삼봉리</v>
      </c>
      <c r="C3629" s="66" t="str">
        <v>다세대 전월세</v>
      </c>
      <c r="D3629" s="66" t="str">
        <v>2026-04</v>
      </c>
      <c r="E3629" s="66" t="str">
        <v>비교 반영</v>
      </c>
      <c r="F3629" s="66" t="str">
        <v>최근 비교기간</v>
      </c>
      <c r="G3629" s="68">
        <v>0</v>
      </c>
      <c r="H3629" s="79">
        <v>0</v>
      </c>
    </row>
    <row r="3630">
      <c r="A3630" s="68">
        <v>29</v>
      </c>
      <c r="B3630" s="66" t="str">
        <v>조안면 삼봉리</v>
      </c>
      <c r="C3630" s="66" t="str">
        <v>다세대 전월세</v>
      </c>
      <c r="D3630" s="66" t="str">
        <v>2026-05</v>
      </c>
      <c r="E3630" s="66" t="str">
        <v>비교 반영</v>
      </c>
      <c r="F3630" s="66" t="str">
        <v>최근 비교기간</v>
      </c>
      <c r="G3630" s="68">
        <v>0</v>
      </c>
      <c r="H3630" s="79">
        <v>0</v>
      </c>
    </row>
    <row r="3631">
      <c r="A3631" s="68">
        <v>29</v>
      </c>
      <c r="B3631" s="66" t="str">
        <v>조안면 삼봉리</v>
      </c>
      <c r="C3631" s="66" t="str">
        <v>다세대 전월세</v>
      </c>
      <c r="D3631" s="66" t="str">
        <v>2026-06</v>
      </c>
      <c r="E3631" s="66" t="str">
        <v>비교 반영</v>
      </c>
      <c r="F3631" s="66" t="str">
        <v>최근 비교기간</v>
      </c>
      <c r="G3631" s="68">
        <v>0</v>
      </c>
      <c r="H3631" s="79">
        <v>0</v>
      </c>
    </row>
    <row r="3632">
      <c r="A3632" s="72">
        <v>29</v>
      </c>
      <c r="B3632" s="72" t="str">
        <v>조안면 삼봉리</v>
      </c>
      <c r="C3632" s="72" t="str">
        <v>다세대 전월세</v>
      </c>
      <c r="D3632" s="72" t="str">
        <v>2026-07</v>
      </c>
      <c r="E3632" s="72" t="str">
        <v>집계 중</v>
      </c>
      <c r="F3632" s="72" t="str">
        <v>집계 중 월</v>
      </c>
      <c r="G3632" s="74">
        <v>0</v>
      </c>
      <c r="H3632" s="85">
        <v>0</v>
      </c>
    </row>
    <row r="3633">
      <c r="A3633" s="68">
        <v>29</v>
      </c>
      <c r="B3633" s="66" t="str">
        <v>조안면 삼봉리</v>
      </c>
      <c r="C3633" s="66" t="str">
        <v>상가</v>
      </c>
      <c r="D3633" s="66" t="str">
        <v>2025-08</v>
      </c>
      <c r="E3633" s="66" t="str">
        <v>비교 반영</v>
      </c>
      <c r="F3633" s="66" t="str">
        <v>그 외 비교 반영월</v>
      </c>
      <c r="G3633" s="68">
        <v>0</v>
      </c>
      <c r="H3633" s="79">
        <v>0</v>
      </c>
    </row>
    <row r="3634">
      <c r="A3634" s="68">
        <v>29</v>
      </c>
      <c r="B3634" s="66" t="str">
        <v>조안면 삼봉리</v>
      </c>
      <c r="C3634" s="66" t="str">
        <v>상가</v>
      </c>
      <c r="D3634" s="66" t="str">
        <v>2025-09</v>
      </c>
      <c r="E3634" s="66" t="str">
        <v>비교 반영</v>
      </c>
      <c r="F3634" s="66" t="str">
        <v>그 외 비교 반영월</v>
      </c>
      <c r="G3634" s="68">
        <v>0</v>
      </c>
      <c r="H3634" s="79">
        <v>0</v>
      </c>
    </row>
    <row r="3635">
      <c r="A3635" s="68">
        <v>29</v>
      </c>
      <c r="B3635" s="66" t="str">
        <v>조안면 삼봉리</v>
      </c>
      <c r="C3635" s="66" t="str">
        <v>상가</v>
      </c>
      <c r="D3635" s="66" t="str">
        <v>2025-10</v>
      </c>
      <c r="E3635" s="66" t="str">
        <v>비교 반영</v>
      </c>
      <c r="F3635" s="66" t="str">
        <v>그 외 비교 반영월</v>
      </c>
      <c r="G3635" s="68">
        <v>0</v>
      </c>
      <c r="H3635" s="79">
        <v>0</v>
      </c>
    </row>
    <row r="3636">
      <c r="A3636" s="68">
        <v>29</v>
      </c>
      <c r="B3636" s="66" t="str">
        <v>조안면 삼봉리</v>
      </c>
      <c r="C3636" s="66" t="str">
        <v>상가</v>
      </c>
      <c r="D3636" s="66" t="str">
        <v>2025-11</v>
      </c>
      <c r="E3636" s="66" t="str">
        <v>비교 반영</v>
      </c>
      <c r="F3636" s="66" t="str">
        <v>그 외 비교 반영월</v>
      </c>
      <c r="G3636" s="68">
        <v>0</v>
      </c>
      <c r="H3636" s="79">
        <v>0</v>
      </c>
    </row>
    <row r="3637">
      <c r="A3637" s="68">
        <v>29</v>
      </c>
      <c r="B3637" s="66" t="str">
        <v>조안면 삼봉리</v>
      </c>
      <c r="C3637" s="66" t="str">
        <v>상가</v>
      </c>
      <c r="D3637" s="66" t="str">
        <v>2025-12</v>
      </c>
      <c r="E3637" s="66" t="str">
        <v>비교 반영</v>
      </c>
      <c r="F3637" s="66" t="str">
        <v>그 외 비교 반영월</v>
      </c>
      <c r="G3637" s="68">
        <v>0</v>
      </c>
      <c r="H3637" s="79">
        <v>0</v>
      </c>
    </row>
    <row r="3638">
      <c r="A3638" s="68">
        <v>29</v>
      </c>
      <c r="B3638" s="66" t="str">
        <v>조안면 삼봉리</v>
      </c>
      <c r="C3638" s="66" t="str">
        <v>상가</v>
      </c>
      <c r="D3638" s="66" t="str">
        <v>2026-01</v>
      </c>
      <c r="E3638" s="66" t="str">
        <v>비교 반영</v>
      </c>
      <c r="F3638" s="66" t="str">
        <v>직전 비교기간</v>
      </c>
      <c r="G3638" s="68">
        <v>1</v>
      </c>
      <c r="H3638" s="79">
        <v>0.5</v>
      </c>
    </row>
    <row r="3639">
      <c r="A3639" s="68">
        <v>29</v>
      </c>
      <c r="B3639" s="66" t="str">
        <v>조안면 삼봉리</v>
      </c>
      <c r="C3639" s="66" t="str">
        <v>상가</v>
      </c>
      <c r="D3639" s="66" t="str">
        <v>2026-02</v>
      </c>
      <c r="E3639" s="66" t="str">
        <v>비교 반영</v>
      </c>
      <c r="F3639" s="66" t="str">
        <v>직전 비교기간</v>
      </c>
      <c r="G3639" s="68">
        <v>0</v>
      </c>
      <c r="H3639" s="79">
        <v>0</v>
      </c>
    </row>
    <row r="3640">
      <c r="A3640" s="68">
        <v>29</v>
      </c>
      <c r="B3640" s="66" t="str">
        <v>조안면 삼봉리</v>
      </c>
      <c r="C3640" s="66" t="str">
        <v>상가</v>
      </c>
      <c r="D3640" s="66" t="str">
        <v>2026-03</v>
      </c>
      <c r="E3640" s="66" t="str">
        <v>비교 반영</v>
      </c>
      <c r="F3640" s="66" t="str">
        <v>직전 비교기간</v>
      </c>
      <c r="G3640" s="68">
        <v>0</v>
      </c>
      <c r="H3640" s="79">
        <v>0</v>
      </c>
    </row>
    <row r="3641">
      <c r="A3641" s="68">
        <v>29</v>
      </c>
      <c r="B3641" s="66" t="str">
        <v>조안면 삼봉리</v>
      </c>
      <c r="C3641" s="66" t="str">
        <v>상가</v>
      </c>
      <c r="D3641" s="66" t="str">
        <v>2026-04</v>
      </c>
      <c r="E3641" s="66" t="str">
        <v>비교 반영</v>
      </c>
      <c r="F3641" s="66" t="str">
        <v>최근 비교기간</v>
      </c>
      <c r="G3641" s="68">
        <v>0</v>
      </c>
      <c r="H3641" s="79">
        <v>0</v>
      </c>
    </row>
    <row r="3642">
      <c r="A3642" s="68">
        <v>29</v>
      </c>
      <c r="B3642" s="66" t="str">
        <v>조안면 삼봉리</v>
      </c>
      <c r="C3642" s="66" t="str">
        <v>상가</v>
      </c>
      <c r="D3642" s="66" t="str">
        <v>2026-05</v>
      </c>
      <c r="E3642" s="66" t="str">
        <v>비교 반영</v>
      </c>
      <c r="F3642" s="66" t="str">
        <v>최근 비교기간</v>
      </c>
      <c r="G3642" s="68">
        <v>0</v>
      </c>
      <c r="H3642" s="79">
        <v>0</v>
      </c>
    </row>
    <row r="3643">
      <c r="A3643" s="68">
        <v>29</v>
      </c>
      <c r="B3643" s="66" t="str">
        <v>조안면 삼봉리</v>
      </c>
      <c r="C3643" s="66" t="str">
        <v>상가</v>
      </c>
      <c r="D3643" s="66" t="str">
        <v>2026-06</v>
      </c>
      <c r="E3643" s="66" t="str">
        <v>비교 반영</v>
      </c>
      <c r="F3643" s="66" t="str">
        <v>최근 비교기간</v>
      </c>
      <c r="G3643" s="68">
        <v>0</v>
      </c>
      <c r="H3643" s="79">
        <v>0</v>
      </c>
    </row>
    <row r="3644">
      <c r="A3644" s="72">
        <v>29</v>
      </c>
      <c r="B3644" s="72" t="str">
        <v>조안면 삼봉리</v>
      </c>
      <c r="C3644" s="72" t="str">
        <v>상가</v>
      </c>
      <c r="D3644" s="72" t="str">
        <v>2026-07</v>
      </c>
      <c r="E3644" s="72" t="str">
        <v>집계 중</v>
      </c>
      <c r="F3644" s="72" t="str">
        <v>집계 중 월</v>
      </c>
      <c r="G3644" s="74">
        <v>0</v>
      </c>
      <c r="H3644" s="85">
        <v>0</v>
      </c>
    </row>
    <row r="3645">
      <c r="A3645" s="68">
        <v>29</v>
      </c>
      <c r="B3645" s="66" t="str">
        <v>조안면 삼봉리</v>
      </c>
      <c r="C3645" s="66" t="str">
        <v>공장창고</v>
      </c>
      <c r="D3645" s="66" t="str">
        <v>2025-08</v>
      </c>
      <c r="E3645" s="66" t="str">
        <v>비교 반영</v>
      </c>
      <c r="F3645" s="66" t="str">
        <v>그 외 비교 반영월</v>
      </c>
      <c r="G3645" s="68">
        <v>0</v>
      </c>
      <c r="H3645" s="79">
        <v>0</v>
      </c>
    </row>
    <row r="3646">
      <c r="A3646" s="68">
        <v>29</v>
      </c>
      <c r="B3646" s="66" t="str">
        <v>조안면 삼봉리</v>
      </c>
      <c r="C3646" s="66" t="str">
        <v>공장창고</v>
      </c>
      <c r="D3646" s="66" t="str">
        <v>2025-09</v>
      </c>
      <c r="E3646" s="66" t="str">
        <v>비교 반영</v>
      </c>
      <c r="F3646" s="66" t="str">
        <v>그 외 비교 반영월</v>
      </c>
      <c r="G3646" s="68">
        <v>0</v>
      </c>
      <c r="H3646" s="79">
        <v>0</v>
      </c>
    </row>
    <row r="3647">
      <c r="A3647" s="68">
        <v>29</v>
      </c>
      <c r="B3647" s="66" t="str">
        <v>조안면 삼봉리</v>
      </c>
      <c r="C3647" s="66" t="str">
        <v>공장창고</v>
      </c>
      <c r="D3647" s="66" t="str">
        <v>2025-10</v>
      </c>
      <c r="E3647" s="66" t="str">
        <v>비교 반영</v>
      </c>
      <c r="F3647" s="66" t="str">
        <v>그 외 비교 반영월</v>
      </c>
      <c r="G3647" s="68">
        <v>0</v>
      </c>
      <c r="H3647" s="79">
        <v>0</v>
      </c>
    </row>
    <row r="3648">
      <c r="A3648" s="68">
        <v>29</v>
      </c>
      <c r="B3648" s="66" t="str">
        <v>조안면 삼봉리</v>
      </c>
      <c r="C3648" s="66" t="str">
        <v>공장창고</v>
      </c>
      <c r="D3648" s="66" t="str">
        <v>2025-11</v>
      </c>
      <c r="E3648" s="66" t="str">
        <v>비교 반영</v>
      </c>
      <c r="F3648" s="66" t="str">
        <v>그 외 비교 반영월</v>
      </c>
      <c r="G3648" s="68">
        <v>0</v>
      </c>
      <c r="H3648" s="79">
        <v>0</v>
      </c>
    </row>
    <row r="3649">
      <c r="A3649" s="68">
        <v>29</v>
      </c>
      <c r="B3649" s="66" t="str">
        <v>조안면 삼봉리</v>
      </c>
      <c r="C3649" s="66" t="str">
        <v>공장창고</v>
      </c>
      <c r="D3649" s="66" t="str">
        <v>2025-12</v>
      </c>
      <c r="E3649" s="66" t="str">
        <v>비교 반영</v>
      </c>
      <c r="F3649" s="66" t="str">
        <v>그 외 비교 반영월</v>
      </c>
      <c r="G3649" s="68">
        <v>0</v>
      </c>
      <c r="H3649" s="79">
        <v>0</v>
      </c>
    </row>
    <row r="3650">
      <c r="A3650" s="68">
        <v>29</v>
      </c>
      <c r="B3650" s="66" t="str">
        <v>조안면 삼봉리</v>
      </c>
      <c r="C3650" s="66" t="str">
        <v>공장창고</v>
      </c>
      <c r="D3650" s="66" t="str">
        <v>2026-01</v>
      </c>
      <c r="E3650" s="66" t="str">
        <v>비교 반영</v>
      </c>
      <c r="F3650" s="66" t="str">
        <v>직전 비교기간</v>
      </c>
      <c r="G3650" s="68">
        <v>1</v>
      </c>
      <c r="H3650" s="79">
        <v>0.5</v>
      </c>
    </row>
    <row r="3651">
      <c r="A3651" s="68">
        <v>29</v>
      </c>
      <c r="B3651" s="66" t="str">
        <v>조안면 삼봉리</v>
      </c>
      <c r="C3651" s="66" t="str">
        <v>공장창고</v>
      </c>
      <c r="D3651" s="66" t="str">
        <v>2026-02</v>
      </c>
      <c r="E3651" s="66" t="str">
        <v>비교 반영</v>
      </c>
      <c r="F3651" s="66" t="str">
        <v>직전 비교기간</v>
      </c>
      <c r="G3651" s="68">
        <v>0</v>
      </c>
      <c r="H3651" s="79">
        <v>0</v>
      </c>
    </row>
    <row r="3652">
      <c r="A3652" s="68">
        <v>29</v>
      </c>
      <c r="B3652" s="66" t="str">
        <v>조안면 삼봉리</v>
      </c>
      <c r="C3652" s="66" t="str">
        <v>공장창고</v>
      </c>
      <c r="D3652" s="66" t="str">
        <v>2026-03</v>
      </c>
      <c r="E3652" s="66" t="str">
        <v>비교 반영</v>
      </c>
      <c r="F3652" s="66" t="str">
        <v>직전 비교기간</v>
      </c>
      <c r="G3652" s="68">
        <v>0</v>
      </c>
      <c r="H3652" s="79">
        <v>0</v>
      </c>
    </row>
    <row r="3653">
      <c r="A3653" s="68">
        <v>29</v>
      </c>
      <c r="B3653" s="66" t="str">
        <v>조안면 삼봉리</v>
      </c>
      <c r="C3653" s="66" t="str">
        <v>공장창고</v>
      </c>
      <c r="D3653" s="66" t="str">
        <v>2026-04</v>
      </c>
      <c r="E3653" s="66" t="str">
        <v>비교 반영</v>
      </c>
      <c r="F3653" s="66" t="str">
        <v>최근 비교기간</v>
      </c>
      <c r="G3653" s="68">
        <v>0</v>
      </c>
      <c r="H3653" s="79">
        <v>0</v>
      </c>
    </row>
    <row r="3654">
      <c r="A3654" s="68">
        <v>29</v>
      </c>
      <c r="B3654" s="66" t="str">
        <v>조안면 삼봉리</v>
      </c>
      <c r="C3654" s="66" t="str">
        <v>공장창고</v>
      </c>
      <c r="D3654" s="66" t="str">
        <v>2026-05</v>
      </c>
      <c r="E3654" s="66" t="str">
        <v>비교 반영</v>
      </c>
      <c r="F3654" s="66" t="str">
        <v>최근 비교기간</v>
      </c>
      <c r="G3654" s="68">
        <v>0</v>
      </c>
      <c r="H3654" s="79">
        <v>0</v>
      </c>
    </row>
    <row r="3655">
      <c r="A3655" s="68">
        <v>29</v>
      </c>
      <c r="B3655" s="66" t="str">
        <v>조안면 삼봉리</v>
      </c>
      <c r="C3655" s="66" t="str">
        <v>공장창고</v>
      </c>
      <c r="D3655" s="66" t="str">
        <v>2026-06</v>
      </c>
      <c r="E3655" s="66" t="str">
        <v>비교 반영</v>
      </c>
      <c r="F3655" s="66" t="str">
        <v>최근 비교기간</v>
      </c>
      <c r="G3655" s="68">
        <v>0</v>
      </c>
      <c r="H3655" s="79">
        <v>0</v>
      </c>
    </row>
    <row r="3656">
      <c r="A3656" s="72">
        <v>29</v>
      </c>
      <c r="B3656" s="72" t="str">
        <v>조안면 삼봉리</v>
      </c>
      <c r="C3656" s="72" t="str">
        <v>공장창고</v>
      </c>
      <c r="D3656" s="72" t="str">
        <v>2026-07</v>
      </c>
      <c r="E3656" s="72" t="str">
        <v>집계 중</v>
      </c>
      <c r="F3656" s="72" t="str">
        <v>집계 중 월</v>
      </c>
      <c r="G3656" s="74">
        <v>0</v>
      </c>
      <c r="H3656" s="85">
        <v>0</v>
      </c>
    </row>
    <row r="3657">
      <c r="A3657" s="68">
        <v>30</v>
      </c>
      <c r="B3657" s="66" t="str">
        <v>진접읍 진벌리</v>
      </c>
      <c r="C3657" s="66" t="str">
        <v>아파트 전월세</v>
      </c>
      <c r="D3657" s="66" t="str">
        <v>2025-08</v>
      </c>
      <c r="E3657" s="66" t="str">
        <v>비교 반영</v>
      </c>
      <c r="F3657" s="66" t="str">
        <v>그 외 비교 반영월</v>
      </c>
      <c r="G3657" s="68">
        <v>3</v>
      </c>
      <c r="H3657" s="79">
        <v>0.42857142857142855</v>
      </c>
    </row>
    <row r="3658">
      <c r="A3658" s="68">
        <v>30</v>
      </c>
      <c r="B3658" s="66" t="str">
        <v>진접읍 진벌리</v>
      </c>
      <c r="C3658" s="66" t="str">
        <v>아파트 전월세</v>
      </c>
      <c r="D3658" s="66" t="str">
        <v>2025-09</v>
      </c>
      <c r="E3658" s="66" t="str">
        <v>비교 반영</v>
      </c>
      <c r="F3658" s="66" t="str">
        <v>그 외 비교 반영월</v>
      </c>
      <c r="G3658" s="68">
        <v>5</v>
      </c>
      <c r="H3658" s="79">
        <v>0.3125</v>
      </c>
    </row>
    <row r="3659">
      <c r="A3659" s="68">
        <v>30</v>
      </c>
      <c r="B3659" s="66" t="str">
        <v>진접읍 진벌리</v>
      </c>
      <c r="C3659" s="66" t="str">
        <v>아파트 전월세</v>
      </c>
      <c r="D3659" s="66" t="str">
        <v>2025-10</v>
      </c>
      <c r="E3659" s="66" t="str">
        <v>비교 반영</v>
      </c>
      <c r="F3659" s="66" t="str">
        <v>그 외 비교 반영월</v>
      </c>
      <c r="G3659" s="68">
        <v>5</v>
      </c>
      <c r="H3659" s="79">
        <v>0.625</v>
      </c>
    </row>
    <row r="3660">
      <c r="A3660" s="68">
        <v>30</v>
      </c>
      <c r="B3660" s="66" t="str">
        <v>진접읍 진벌리</v>
      </c>
      <c r="C3660" s="66" t="str">
        <v>아파트 전월세</v>
      </c>
      <c r="D3660" s="66" t="str">
        <v>2025-11</v>
      </c>
      <c r="E3660" s="66" t="str">
        <v>비교 반영</v>
      </c>
      <c r="F3660" s="66" t="str">
        <v>그 외 비교 반영월</v>
      </c>
      <c r="G3660" s="68">
        <v>2</v>
      </c>
      <c r="H3660" s="79">
        <v>0.14285714285714285</v>
      </c>
    </row>
    <row r="3661">
      <c r="A3661" s="68">
        <v>30</v>
      </c>
      <c r="B3661" s="66" t="str">
        <v>진접읍 진벌리</v>
      </c>
      <c r="C3661" s="66" t="str">
        <v>아파트 전월세</v>
      </c>
      <c r="D3661" s="66" t="str">
        <v>2025-12</v>
      </c>
      <c r="E3661" s="66" t="str">
        <v>비교 반영</v>
      </c>
      <c r="F3661" s="66" t="str">
        <v>그 외 비교 반영월</v>
      </c>
      <c r="G3661" s="68">
        <v>1</v>
      </c>
      <c r="H3661" s="79">
        <v>0.14285714285714285</v>
      </c>
    </row>
    <row r="3662">
      <c r="A3662" s="68">
        <v>30</v>
      </c>
      <c r="B3662" s="66" t="str">
        <v>진접읍 진벌리</v>
      </c>
      <c r="C3662" s="66" t="str">
        <v>아파트 전월세</v>
      </c>
      <c r="D3662" s="66" t="str">
        <v>2026-01</v>
      </c>
      <c r="E3662" s="66" t="str">
        <v>비교 반영</v>
      </c>
      <c r="F3662" s="66" t="str">
        <v>직전 비교기간</v>
      </c>
      <c r="G3662" s="68">
        <v>2</v>
      </c>
      <c r="H3662" s="79">
        <v>0.16666666666666666</v>
      </c>
    </row>
    <row r="3663">
      <c r="A3663" s="68">
        <v>30</v>
      </c>
      <c r="B3663" s="66" t="str">
        <v>진접읍 진벌리</v>
      </c>
      <c r="C3663" s="66" t="str">
        <v>아파트 전월세</v>
      </c>
      <c r="D3663" s="66" t="str">
        <v>2026-02</v>
      </c>
      <c r="E3663" s="66" t="str">
        <v>비교 반영</v>
      </c>
      <c r="F3663" s="66" t="str">
        <v>직전 비교기간</v>
      </c>
      <c r="G3663" s="68">
        <v>2</v>
      </c>
      <c r="H3663" s="79">
        <v>0.3333333333333333</v>
      </c>
    </row>
    <row r="3664">
      <c r="A3664" s="68">
        <v>30</v>
      </c>
      <c r="B3664" s="66" t="str">
        <v>진접읍 진벌리</v>
      </c>
      <c r="C3664" s="66" t="str">
        <v>아파트 전월세</v>
      </c>
      <c r="D3664" s="66" t="str">
        <v>2026-03</v>
      </c>
      <c r="E3664" s="66" t="str">
        <v>비교 반영</v>
      </c>
      <c r="F3664" s="66" t="str">
        <v>직전 비교기간</v>
      </c>
      <c r="G3664" s="68">
        <v>4</v>
      </c>
      <c r="H3664" s="79">
        <v>0.6666666666666666</v>
      </c>
    </row>
    <row r="3665">
      <c r="A3665" s="68">
        <v>30</v>
      </c>
      <c r="B3665" s="66" t="str">
        <v>진접읍 진벌리</v>
      </c>
      <c r="C3665" s="66" t="str">
        <v>아파트 전월세</v>
      </c>
      <c r="D3665" s="66" t="str">
        <v>2026-04</v>
      </c>
      <c r="E3665" s="66" t="str">
        <v>비교 반영</v>
      </c>
      <c r="F3665" s="66" t="str">
        <v>최근 비교기간</v>
      </c>
      <c r="G3665" s="68">
        <v>3</v>
      </c>
      <c r="H3665" s="79">
        <v>0.5</v>
      </c>
    </row>
    <row r="3666">
      <c r="A3666" s="68">
        <v>30</v>
      </c>
      <c r="B3666" s="66" t="str">
        <v>진접읍 진벌리</v>
      </c>
      <c r="C3666" s="66" t="str">
        <v>아파트 전월세</v>
      </c>
      <c r="D3666" s="66" t="str">
        <v>2026-05</v>
      </c>
      <c r="E3666" s="66" t="str">
        <v>비교 반영</v>
      </c>
      <c r="F3666" s="66" t="str">
        <v>최근 비교기간</v>
      </c>
      <c r="G3666" s="68">
        <v>6</v>
      </c>
      <c r="H3666" s="79">
        <v>0.8571428571428571</v>
      </c>
    </row>
    <row r="3667">
      <c r="A3667" s="68">
        <v>30</v>
      </c>
      <c r="B3667" s="66" t="str">
        <v>진접읍 진벌리</v>
      </c>
      <c r="C3667" s="66" t="str">
        <v>아파트 전월세</v>
      </c>
      <c r="D3667" s="66" t="str">
        <v>2026-06</v>
      </c>
      <c r="E3667" s="66" t="str">
        <v>비교 반영</v>
      </c>
      <c r="F3667" s="66" t="str">
        <v>최근 비교기간</v>
      </c>
      <c r="G3667" s="68">
        <v>2</v>
      </c>
      <c r="H3667" s="79">
        <v>0.1</v>
      </c>
    </row>
    <row r="3668">
      <c r="A3668" s="72">
        <v>30</v>
      </c>
      <c r="B3668" s="72" t="str">
        <v>진접읍 진벌리</v>
      </c>
      <c r="C3668" s="72" t="str">
        <v>아파트 전월세</v>
      </c>
      <c r="D3668" s="72" t="str">
        <v>2026-07</v>
      </c>
      <c r="E3668" s="72" t="str">
        <v>집계 중</v>
      </c>
      <c r="F3668" s="72" t="str">
        <v>집계 중 월</v>
      </c>
      <c r="G3668" s="74">
        <v>3</v>
      </c>
      <c r="H3668" s="85">
        <v>0.42857142857142855</v>
      </c>
    </row>
    <row r="3669">
      <c r="A3669" s="68">
        <v>30</v>
      </c>
      <c r="B3669" s="66" t="str">
        <v>진접읍 진벌리</v>
      </c>
      <c r="C3669" s="66" t="str">
        <v>토지</v>
      </c>
      <c r="D3669" s="66" t="str">
        <v>2025-08</v>
      </c>
      <c r="E3669" s="66" t="str">
        <v>비교 반영</v>
      </c>
      <c r="F3669" s="66" t="str">
        <v>그 외 비교 반영월</v>
      </c>
      <c r="G3669" s="68">
        <v>1</v>
      </c>
      <c r="H3669" s="79">
        <v>0.14285714285714285</v>
      </c>
    </row>
    <row r="3670">
      <c r="A3670" s="68">
        <v>30</v>
      </c>
      <c r="B3670" s="66" t="str">
        <v>진접읍 진벌리</v>
      </c>
      <c r="C3670" s="66" t="str">
        <v>토지</v>
      </c>
      <c r="D3670" s="66" t="str">
        <v>2025-09</v>
      </c>
      <c r="E3670" s="66" t="str">
        <v>비교 반영</v>
      </c>
      <c r="F3670" s="66" t="str">
        <v>그 외 비교 반영월</v>
      </c>
      <c r="G3670" s="68">
        <v>2</v>
      </c>
      <c r="H3670" s="79">
        <v>0.125</v>
      </c>
    </row>
    <row r="3671">
      <c r="A3671" s="68">
        <v>30</v>
      </c>
      <c r="B3671" s="66" t="str">
        <v>진접읍 진벌리</v>
      </c>
      <c r="C3671" s="66" t="str">
        <v>토지</v>
      </c>
      <c r="D3671" s="66" t="str">
        <v>2025-10</v>
      </c>
      <c r="E3671" s="66" t="str">
        <v>비교 반영</v>
      </c>
      <c r="F3671" s="66" t="str">
        <v>그 외 비교 반영월</v>
      </c>
      <c r="G3671" s="68">
        <v>0</v>
      </c>
      <c r="H3671" s="79">
        <v>0</v>
      </c>
    </row>
    <row r="3672">
      <c r="A3672" s="68">
        <v>30</v>
      </c>
      <c r="B3672" s="66" t="str">
        <v>진접읍 진벌리</v>
      </c>
      <c r="C3672" s="66" t="str">
        <v>토지</v>
      </c>
      <c r="D3672" s="66" t="str">
        <v>2025-11</v>
      </c>
      <c r="E3672" s="66" t="str">
        <v>비교 반영</v>
      </c>
      <c r="F3672" s="66" t="str">
        <v>그 외 비교 반영월</v>
      </c>
      <c r="G3672" s="68">
        <v>4</v>
      </c>
      <c r="H3672" s="79">
        <v>0.2857142857142857</v>
      </c>
    </row>
    <row r="3673">
      <c r="A3673" s="68">
        <v>30</v>
      </c>
      <c r="B3673" s="66" t="str">
        <v>진접읍 진벌리</v>
      </c>
      <c r="C3673" s="66" t="str">
        <v>토지</v>
      </c>
      <c r="D3673" s="66" t="str">
        <v>2025-12</v>
      </c>
      <c r="E3673" s="66" t="str">
        <v>비교 반영</v>
      </c>
      <c r="F3673" s="66" t="str">
        <v>그 외 비교 반영월</v>
      </c>
      <c r="G3673" s="68">
        <v>2</v>
      </c>
      <c r="H3673" s="79">
        <v>0.2857142857142857</v>
      </c>
    </row>
    <row r="3674">
      <c r="A3674" s="68">
        <v>30</v>
      </c>
      <c r="B3674" s="66" t="str">
        <v>진접읍 진벌리</v>
      </c>
      <c r="C3674" s="66" t="str">
        <v>토지</v>
      </c>
      <c r="D3674" s="66" t="str">
        <v>2026-01</v>
      </c>
      <c r="E3674" s="66" t="str">
        <v>비교 반영</v>
      </c>
      <c r="F3674" s="66" t="str">
        <v>직전 비교기간</v>
      </c>
      <c r="G3674" s="68">
        <v>4</v>
      </c>
      <c r="H3674" s="79">
        <v>0.3333333333333333</v>
      </c>
    </row>
    <row r="3675">
      <c r="A3675" s="68">
        <v>30</v>
      </c>
      <c r="B3675" s="66" t="str">
        <v>진접읍 진벌리</v>
      </c>
      <c r="C3675" s="66" t="str">
        <v>토지</v>
      </c>
      <c r="D3675" s="66" t="str">
        <v>2026-02</v>
      </c>
      <c r="E3675" s="66" t="str">
        <v>비교 반영</v>
      </c>
      <c r="F3675" s="66" t="str">
        <v>직전 비교기간</v>
      </c>
      <c r="G3675" s="68">
        <v>0</v>
      </c>
      <c r="H3675" s="79">
        <v>0</v>
      </c>
    </row>
    <row r="3676">
      <c r="A3676" s="68">
        <v>30</v>
      </c>
      <c r="B3676" s="66" t="str">
        <v>진접읍 진벌리</v>
      </c>
      <c r="C3676" s="66" t="str">
        <v>토지</v>
      </c>
      <c r="D3676" s="66" t="str">
        <v>2026-03</v>
      </c>
      <c r="E3676" s="66" t="str">
        <v>비교 반영</v>
      </c>
      <c r="F3676" s="66" t="str">
        <v>직전 비교기간</v>
      </c>
      <c r="G3676" s="68">
        <v>0</v>
      </c>
      <c r="H3676" s="79">
        <v>0</v>
      </c>
    </row>
    <row r="3677">
      <c r="A3677" s="68">
        <v>30</v>
      </c>
      <c r="B3677" s="66" t="str">
        <v>진접읍 진벌리</v>
      </c>
      <c r="C3677" s="66" t="str">
        <v>토지</v>
      </c>
      <c r="D3677" s="66" t="str">
        <v>2026-04</v>
      </c>
      <c r="E3677" s="66" t="str">
        <v>비교 반영</v>
      </c>
      <c r="F3677" s="66" t="str">
        <v>최근 비교기간</v>
      </c>
      <c r="G3677" s="68">
        <v>0</v>
      </c>
      <c r="H3677" s="79">
        <v>0</v>
      </c>
    </row>
    <row r="3678">
      <c r="A3678" s="68">
        <v>30</v>
      </c>
      <c r="B3678" s="66" t="str">
        <v>진접읍 진벌리</v>
      </c>
      <c r="C3678" s="66" t="str">
        <v>토지</v>
      </c>
      <c r="D3678" s="66" t="str">
        <v>2026-05</v>
      </c>
      <c r="E3678" s="66" t="str">
        <v>비교 반영</v>
      </c>
      <c r="F3678" s="66" t="str">
        <v>최근 비교기간</v>
      </c>
      <c r="G3678" s="68">
        <v>0</v>
      </c>
      <c r="H3678" s="79">
        <v>0</v>
      </c>
    </row>
    <row r="3679">
      <c r="A3679" s="68">
        <v>30</v>
      </c>
      <c r="B3679" s="66" t="str">
        <v>진접읍 진벌리</v>
      </c>
      <c r="C3679" s="66" t="str">
        <v>토지</v>
      </c>
      <c r="D3679" s="66" t="str">
        <v>2026-06</v>
      </c>
      <c r="E3679" s="66" t="str">
        <v>비교 반영</v>
      </c>
      <c r="F3679" s="66" t="str">
        <v>최근 비교기간</v>
      </c>
      <c r="G3679" s="68">
        <v>10</v>
      </c>
      <c r="H3679" s="79">
        <v>0.5</v>
      </c>
    </row>
    <row r="3680">
      <c r="A3680" s="72">
        <v>30</v>
      </c>
      <c r="B3680" s="72" t="str">
        <v>진접읍 진벌리</v>
      </c>
      <c r="C3680" s="72" t="str">
        <v>토지</v>
      </c>
      <c r="D3680" s="72" t="str">
        <v>2026-07</v>
      </c>
      <c r="E3680" s="72" t="str">
        <v>집계 중</v>
      </c>
      <c r="F3680" s="72" t="str">
        <v>집계 중 월</v>
      </c>
      <c r="G3680" s="74">
        <v>1</v>
      </c>
      <c r="H3680" s="85">
        <v>0.14285714285714285</v>
      </c>
    </row>
    <row r="3681">
      <c r="A3681" s="68">
        <v>30</v>
      </c>
      <c r="B3681" s="66" t="str">
        <v>진접읍 진벌리</v>
      </c>
      <c r="C3681" s="66" t="str">
        <v>아파트 매매</v>
      </c>
      <c r="D3681" s="66" t="str">
        <v>2025-08</v>
      </c>
      <c r="E3681" s="66" t="str">
        <v>비교 반영</v>
      </c>
      <c r="F3681" s="66" t="str">
        <v>그 외 비교 반영월</v>
      </c>
      <c r="G3681" s="68">
        <v>2</v>
      </c>
      <c r="H3681" s="79">
        <v>0.2857142857142857</v>
      </c>
    </row>
    <row r="3682">
      <c r="A3682" s="68">
        <v>30</v>
      </c>
      <c r="B3682" s="66" t="str">
        <v>진접읍 진벌리</v>
      </c>
      <c r="C3682" s="66" t="str">
        <v>아파트 매매</v>
      </c>
      <c r="D3682" s="66" t="str">
        <v>2025-09</v>
      </c>
      <c r="E3682" s="66" t="str">
        <v>비교 반영</v>
      </c>
      <c r="F3682" s="66" t="str">
        <v>그 외 비교 반영월</v>
      </c>
      <c r="G3682" s="68">
        <v>4</v>
      </c>
      <c r="H3682" s="79">
        <v>0.25</v>
      </c>
    </row>
    <row r="3683">
      <c r="A3683" s="68">
        <v>30</v>
      </c>
      <c r="B3683" s="66" t="str">
        <v>진접읍 진벌리</v>
      </c>
      <c r="C3683" s="66" t="str">
        <v>아파트 매매</v>
      </c>
      <c r="D3683" s="66" t="str">
        <v>2025-10</v>
      </c>
      <c r="E3683" s="66" t="str">
        <v>비교 반영</v>
      </c>
      <c r="F3683" s="66" t="str">
        <v>그 외 비교 반영월</v>
      </c>
      <c r="G3683" s="68">
        <v>3</v>
      </c>
      <c r="H3683" s="79">
        <v>0.375</v>
      </c>
    </row>
    <row r="3684">
      <c r="A3684" s="68">
        <v>30</v>
      </c>
      <c r="B3684" s="66" t="str">
        <v>진접읍 진벌리</v>
      </c>
      <c r="C3684" s="66" t="str">
        <v>아파트 매매</v>
      </c>
      <c r="D3684" s="66" t="str">
        <v>2025-11</v>
      </c>
      <c r="E3684" s="66" t="str">
        <v>비교 반영</v>
      </c>
      <c r="F3684" s="66" t="str">
        <v>그 외 비교 반영월</v>
      </c>
      <c r="G3684" s="68">
        <v>3</v>
      </c>
      <c r="H3684" s="79">
        <v>0.21428571428571427</v>
      </c>
    </row>
    <row r="3685">
      <c r="A3685" s="68">
        <v>30</v>
      </c>
      <c r="B3685" s="66" t="str">
        <v>진접읍 진벌리</v>
      </c>
      <c r="C3685" s="66" t="str">
        <v>아파트 매매</v>
      </c>
      <c r="D3685" s="66" t="str">
        <v>2025-12</v>
      </c>
      <c r="E3685" s="66" t="str">
        <v>비교 반영</v>
      </c>
      <c r="F3685" s="66" t="str">
        <v>그 외 비교 반영월</v>
      </c>
      <c r="G3685" s="68">
        <v>1</v>
      </c>
      <c r="H3685" s="79">
        <v>0.14285714285714285</v>
      </c>
    </row>
    <row r="3686">
      <c r="A3686" s="68">
        <v>30</v>
      </c>
      <c r="B3686" s="66" t="str">
        <v>진접읍 진벌리</v>
      </c>
      <c r="C3686" s="66" t="str">
        <v>아파트 매매</v>
      </c>
      <c r="D3686" s="66" t="str">
        <v>2026-01</v>
      </c>
      <c r="E3686" s="66" t="str">
        <v>비교 반영</v>
      </c>
      <c r="F3686" s="66" t="str">
        <v>직전 비교기간</v>
      </c>
      <c r="G3686" s="68">
        <v>4</v>
      </c>
      <c r="H3686" s="79">
        <v>0.3333333333333333</v>
      </c>
    </row>
    <row r="3687">
      <c r="A3687" s="68">
        <v>30</v>
      </c>
      <c r="B3687" s="66" t="str">
        <v>진접읍 진벌리</v>
      </c>
      <c r="C3687" s="66" t="str">
        <v>아파트 매매</v>
      </c>
      <c r="D3687" s="66" t="str">
        <v>2026-02</v>
      </c>
      <c r="E3687" s="66" t="str">
        <v>비교 반영</v>
      </c>
      <c r="F3687" s="66" t="str">
        <v>직전 비교기간</v>
      </c>
      <c r="G3687" s="68">
        <v>1</v>
      </c>
      <c r="H3687" s="79">
        <v>0.16666666666666666</v>
      </c>
    </row>
    <row r="3688">
      <c r="A3688" s="68">
        <v>30</v>
      </c>
      <c r="B3688" s="66" t="str">
        <v>진접읍 진벌리</v>
      </c>
      <c r="C3688" s="66" t="str">
        <v>아파트 매매</v>
      </c>
      <c r="D3688" s="66" t="str">
        <v>2026-03</v>
      </c>
      <c r="E3688" s="66" t="str">
        <v>비교 반영</v>
      </c>
      <c r="F3688" s="66" t="str">
        <v>직전 비교기간</v>
      </c>
      <c r="G3688" s="68">
        <v>0</v>
      </c>
      <c r="H3688" s="79">
        <v>0</v>
      </c>
    </row>
    <row r="3689">
      <c r="A3689" s="68">
        <v>30</v>
      </c>
      <c r="B3689" s="66" t="str">
        <v>진접읍 진벌리</v>
      </c>
      <c r="C3689" s="66" t="str">
        <v>아파트 매매</v>
      </c>
      <c r="D3689" s="66" t="str">
        <v>2026-04</v>
      </c>
      <c r="E3689" s="66" t="str">
        <v>비교 반영</v>
      </c>
      <c r="F3689" s="66" t="str">
        <v>최근 비교기간</v>
      </c>
      <c r="G3689" s="68">
        <v>1</v>
      </c>
      <c r="H3689" s="79">
        <v>0.16666666666666666</v>
      </c>
    </row>
    <row r="3690">
      <c r="A3690" s="68">
        <v>30</v>
      </c>
      <c r="B3690" s="66" t="str">
        <v>진접읍 진벌리</v>
      </c>
      <c r="C3690" s="66" t="str">
        <v>아파트 매매</v>
      </c>
      <c r="D3690" s="66" t="str">
        <v>2026-05</v>
      </c>
      <c r="E3690" s="66" t="str">
        <v>비교 반영</v>
      </c>
      <c r="F3690" s="66" t="str">
        <v>최근 비교기간</v>
      </c>
      <c r="G3690" s="68">
        <v>1</v>
      </c>
      <c r="H3690" s="79">
        <v>0.14285714285714285</v>
      </c>
    </row>
    <row r="3691">
      <c r="A3691" s="68">
        <v>30</v>
      </c>
      <c r="B3691" s="66" t="str">
        <v>진접읍 진벌리</v>
      </c>
      <c r="C3691" s="66" t="str">
        <v>아파트 매매</v>
      </c>
      <c r="D3691" s="66" t="str">
        <v>2026-06</v>
      </c>
      <c r="E3691" s="66" t="str">
        <v>비교 반영</v>
      </c>
      <c r="F3691" s="66" t="str">
        <v>최근 비교기간</v>
      </c>
      <c r="G3691" s="68">
        <v>4</v>
      </c>
      <c r="H3691" s="79">
        <v>0.2</v>
      </c>
    </row>
    <row r="3692">
      <c r="A3692" s="72">
        <v>30</v>
      </c>
      <c r="B3692" s="72" t="str">
        <v>진접읍 진벌리</v>
      </c>
      <c r="C3692" s="72" t="str">
        <v>아파트 매매</v>
      </c>
      <c r="D3692" s="72" t="str">
        <v>2026-07</v>
      </c>
      <c r="E3692" s="72" t="str">
        <v>집계 중</v>
      </c>
      <c r="F3692" s="72" t="str">
        <v>집계 중 월</v>
      </c>
      <c r="G3692" s="74">
        <v>2</v>
      </c>
      <c r="H3692" s="85">
        <v>0.2857142857142857</v>
      </c>
    </row>
    <row r="3693">
      <c r="A3693" s="68">
        <v>30</v>
      </c>
      <c r="B3693" s="66" t="str">
        <v>진접읍 진벌리</v>
      </c>
      <c r="C3693" s="66" t="str">
        <v>다가구 전월세</v>
      </c>
      <c r="D3693" s="66" t="str">
        <v>2025-08</v>
      </c>
      <c r="E3693" s="66" t="str">
        <v>비교 반영</v>
      </c>
      <c r="F3693" s="66" t="str">
        <v>그 외 비교 반영월</v>
      </c>
      <c r="G3693" s="68">
        <v>1</v>
      </c>
      <c r="H3693" s="79">
        <v>0.14285714285714285</v>
      </c>
    </row>
    <row r="3694">
      <c r="A3694" s="68">
        <v>30</v>
      </c>
      <c r="B3694" s="66" t="str">
        <v>진접읍 진벌리</v>
      </c>
      <c r="C3694" s="66" t="str">
        <v>다가구 전월세</v>
      </c>
      <c r="D3694" s="66" t="str">
        <v>2025-09</v>
      </c>
      <c r="E3694" s="66" t="str">
        <v>비교 반영</v>
      </c>
      <c r="F3694" s="66" t="str">
        <v>그 외 비교 반영월</v>
      </c>
      <c r="G3694" s="68">
        <v>2</v>
      </c>
      <c r="H3694" s="79">
        <v>0.125</v>
      </c>
    </row>
    <row r="3695">
      <c r="A3695" s="68">
        <v>30</v>
      </c>
      <c r="B3695" s="66" t="str">
        <v>진접읍 진벌리</v>
      </c>
      <c r="C3695" s="66" t="str">
        <v>다가구 전월세</v>
      </c>
      <c r="D3695" s="66" t="str">
        <v>2025-10</v>
      </c>
      <c r="E3695" s="66" t="str">
        <v>비교 반영</v>
      </c>
      <c r="F3695" s="66" t="str">
        <v>그 외 비교 반영월</v>
      </c>
      <c r="G3695" s="68">
        <v>0</v>
      </c>
      <c r="H3695" s="79">
        <v>0</v>
      </c>
    </row>
    <row r="3696">
      <c r="A3696" s="68">
        <v>30</v>
      </c>
      <c r="B3696" s="66" t="str">
        <v>진접읍 진벌리</v>
      </c>
      <c r="C3696" s="66" t="str">
        <v>다가구 전월세</v>
      </c>
      <c r="D3696" s="66" t="str">
        <v>2025-11</v>
      </c>
      <c r="E3696" s="66" t="str">
        <v>비교 반영</v>
      </c>
      <c r="F3696" s="66" t="str">
        <v>그 외 비교 반영월</v>
      </c>
      <c r="G3696" s="68">
        <v>0</v>
      </c>
      <c r="H3696" s="79">
        <v>0</v>
      </c>
    </row>
    <row r="3697">
      <c r="A3697" s="68">
        <v>30</v>
      </c>
      <c r="B3697" s="66" t="str">
        <v>진접읍 진벌리</v>
      </c>
      <c r="C3697" s="66" t="str">
        <v>다가구 전월세</v>
      </c>
      <c r="D3697" s="66" t="str">
        <v>2025-12</v>
      </c>
      <c r="E3697" s="66" t="str">
        <v>비교 반영</v>
      </c>
      <c r="F3697" s="66" t="str">
        <v>그 외 비교 반영월</v>
      </c>
      <c r="G3697" s="68">
        <v>2</v>
      </c>
      <c r="H3697" s="79">
        <v>0.2857142857142857</v>
      </c>
    </row>
    <row r="3698">
      <c r="A3698" s="68">
        <v>30</v>
      </c>
      <c r="B3698" s="66" t="str">
        <v>진접읍 진벌리</v>
      </c>
      <c r="C3698" s="66" t="str">
        <v>다가구 전월세</v>
      </c>
      <c r="D3698" s="66" t="str">
        <v>2026-01</v>
      </c>
      <c r="E3698" s="66" t="str">
        <v>비교 반영</v>
      </c>
      <c r="F3698" s="66" t="str">
        <v>직전 비교기간</v>
      </c>
      <c r="G3698" s="68">
        <v>0</v>
      </c>
      <c r="H3698" s="79">
        <v>0</v>
      </c>
    </row>
    <row r="3699">
      <c r="A3699" s="68">
        <v>30</v>
      </c>
      <c r="B3699" s="66" t="str">
        <v>진접읍 진벌리</v>
      </c>
      <c r="C3699" s="66" t="str">
        <v>다가구 전월세</v>
      </c>
      <c r="D3699" s="66" t="str">
        <v>2026-02</v>
      </c>
      <c r="E3699" s="66" t="str">
        <v>비교 반영</v>
      </c>
      <c r="F3699" s="66" t="str">
        <v>직전 비교기간</v>
      </c>
      <c r="G3699" s="68">
        <v>3</v>
      </c>
      <c r="H3699" s="79">
        <v>0.5</v>
      </c>
    </row>
    <row r="3700">
      <c r="A3700" s="68">
        <v>30</v>
      </c>
      <c r="B3700" s="66" t="str">
        <v>진접읍 진벌리</v>
      </c>
      <c r="C3700" s="66" t="str">
        <v>다가구 전월세</v>
      </c>
      <c r="D3700" s="66" t="str">
        <v>2026-03</v>
      </c>
      <c r="E3700" s="66" t="str">
        <v>비교 반영</v>
      </c>
      <c r="F3700" s="66" t="str">
        <v>직전 비교기간</v>
      </c>
      <c r="G3700" s="68">
        <v>0</v>
      </c>
      <c r="H3700" s="79">
        <v>0</v>
      </c>
    </row>
    <row r="3701">
      <c r="A3701" s="68">
        <v>30</v>
      </c>
      <c r="B3701" s="66" t="str">
        <v>진접읍 진벌리</v>
      </c>
      <c r="C3701" s="66" t="str">
        <v>다가구 전월세</v>
      </c>
      <c r="D3701" s="66" t="str">
        <v>2026-04</v>
      </c>
      <c r="E3701" s="66" t="str">
        <v>비교 반영</v>
      </c>
      <c r="F3701" s="66" t="str">
        <v>최근 비교기간</v>
      </c>
      <c r="G3701" s="68">
        <v>2</v>
      </c>
      <c r="H3701" s="79">
        <v>0.3333333333333333</v>
      </c>
    </row>
    <row r="3702">
      <c r="A3702" s="68">
        <v>30</v>
      </c>
      <c r="B3702" s="66" t="str">
        <v>진접읍 진벌리</v>
      </c>
      <c r="C3702" s="66" t="str">
        <v>다가구 전월세</v>
      </c>
      <c r="D3702" s="66" t="str">
        <v>2026-05</v>
      </c>
      <c r="E3702" s="66" t="str">
        <v>비교 반영</v>
      </c>
      <c r="F3702" s="66" t="str">
        <v>최근 비교기간</v>
      </c>
      <c r="G3702" s="68">
        <v>0</v>
      </c>
      <c r="H3702" s="79">
        <v>0</v>
      </c>
    </row>
    <row r="3703">
      <c r="A3703" s="68">
        <v>30</v>
      </c>
      <c r="B3703" s="66" t="str">
        <v>진접읍 진벌리</v>
      </c>
      <c r="C3703" s="66" t="str">
        <v>다가구 전월세</v>
      </c>
      <c r="D3703" s="66" t="str">
        <v>2026-06</v>
      </c>
      <c r="E3703" s="66" t="str">
        <v>비교 반영</v>
      </c>
      <c r="F3703" s="66" t="str">
        <v>최근 비교기간</v>
      </c>
      <c r="G3703" s="68">
        <v>3</v>
      </c>
      <c r="H3703" s="79">
        <v>0.15</v>
      </c>
    </row>
    <row r="3704">
      <c r="A3704" s="72">
        <v>30</v>
      </c>
      <c r="B3704" s="72" t="str">
        <v>진접읍 진벌리</v>
      </c>
      <c r="C3704" s="72" t="str">
        <v>다가구 전월세</v>
      </c>
      <c r="D3704" s="72" t="str">
        <v>2026-07</v>
      </c>
      <c r="E3704" s="72" t="str">
        <v>집계 중</v>
      </c>
      <c r="F3704" s="72" t="str">
        <v>집계 중 월</v>
      </c>
      <c r="G3704" s="74">
        <v>0</v>
      </c>
      <c r="H3704" s="85">
        <v>0</v>
      </c>
    </row>
    <row r="3705">
      <c r="A3705" s="68">
        <v>30</v>
      </c>
      <c r="B3705" s="66" t="str">
        <v>진접읍 진벌리</v>
      </c>
      <c r="C3705" s="66" t="str">
        <v>다가구 매매</v>
      </c>
      <c r="D3705" s="66" t="str">
        <v>2025-08</v>
      </c>
      <c r="E3705" s="66" t="str">
        <v>비교 반영</v>
      </c>
      <c r="F3705" s="66" t="str">
        <v>그 외 비교 반영월</v>
      </c>
      <c r="G3705" s="68">
        <v>0</v>
      </c>
      <c r="H3705" s="79">
        <v>0</v>
      </c>
    </row>
    <row r="3706">
      <c r="A3706" s="68">
        <v>30</v>
      </c>
      <c r="B3706" s="66" t="str">
        <v>진접읍 진벌리</v>
      </c>
      <c r="C3706" s="66" t="str">
        <v>다가구 매매</v>
      </c>
      <c r="D3706" s="66" t="str">
        <v>2025-09</v>
      </c>
      <c r="E3706" s="66" t="str">
        <v>비교 반영</v>
      </c>
      <c r="F3706" s="66" t="str">
        <v>그 외 비교 반영월</v>
      </c>
      <c r="G3706" s="68">
        <v>0</v>
      </c>
      <c r="H3706" s="79">
        <v>0</v>
      </c>
    </row>
    <row r="3707">
      <c r="A3707" s="68">
        <v>30</v>
      </c>
      <c r="B3707" s="66" t="str">
        <v>진접읍 진벌리</v>
      </c>
      <c r="C3707" s="66" t="str">
        <v>다가구 매매</v>
      </c>
      <c r="D3707" s="66" t="str">
        <v>2025-10</v>
      </c>
      <c r="E3707" s="66" t="str">
        <v>비교 반영</v>
      </c>
      <c r="F3707" s="66" t="str">
        <v>그 외 비교 반영월</v>
      </c>
      <c r="G3707" s="68">
        <v>0</v>
      </c>
      <c r="H3707" s="79">
        <v>0</v>
      </c>
    </row>
    <row r="3708">
      <c r="A3708" s="68">
        <v>30</v>
      </c>
      <c r="B3708" s="66" t="str">
        <v>진접읍 진벌리</v>
      </c>
      <c r="C3708" s="66" t="str">
        <v>다가구 매매</v>
      </c>
      <c r="D3708" s="66" t="str">
        <v>2025-11</v>
      </c>
      <c r="E3708" s="66" t="str">
        <v>비교 반영</v>
      </c>
      <c r="F3708" s="66" t="str">
        <v>그 외 비교 반영월</v>
      </c>
      <c r="G3708" s="68">
        <v>0</v>
      </c>
      <c r="H3708" s="79">
        <v>0</v>
      </c>
    </row>
    <row r="3709">
      <c r="A3709" s="68">
        <v>30</v>
      </c>
      <c r="B3709" s="66" t="str">
        <v>진접읍 진벌리</v>
      </c>
      <c r="C3709" s="66" t="str">
        <v>다가구 매매</v>
      </c>
      <c r="D3709" s="66" t="str">
        <v>2025-12</v>
      </c>
      <c r="E3709" s="66" t="str">
        <v>비교 반영</v>
      </c>
      <c r="F3709" s="66" t="str">
        <v>그 외 비교 반영월</v>
      </c>
      <c r="G3709" s="68">
        <v>0</v>
      </c>
      <c r="H3709" s="79">
        <v>0</v>
      </c>
    </row>
    <row r="3710">
      <c r="A3710" s="68">
        <v>30</v>
      </c>
      <c r="B3710" s="66" t="str">
        <v>진접읍 진벌리</v>
      </c>
      <c r="C3710" s="66" t="str">
        <v>다가구 매매</v>
      </c>
      <c r="D3710" s="66" t="str">
        <v>2026-01</v>
      </c>
      <c r="E3710" s="66" t="str">
        <v>비교 반영</v>
      </c>
      <c r="F3710" s="66" t="str">
        <v>직전 비교기간</v>
      </c>
      <c r="G3710" s="68">
        <v>0</v>
      </c>
      <c r="H3710" s="79">
        <v>0</v>
      </c>
    </row>
    <row r="3711">
      <c r="A3711" s="68">
        <v>30</v>
      </c>
      <c r="B3711" s="66" t="str">
        <v>진접읍 진벌리</v>
      </c>
      <c r="C3711" s="66" t="str">
        <v>다가구 매매</v>
      </c>
      <c r="D3711" s="66" t="str">
        <v>2026-02</v>
      </c>
      <c r="E3711" s="66" t="str">
        <v>비교 반영</v>
      </c>
      <c r="F3711" s="66" t="str">
        <v>직전 비교기간</v>
      </c>
      <c r="G3711" s="68">
        <v>0</v>
      </c>
      <c r="H3711" s="79">
        <v>0</v>
      </c>
    </row>
    <row r="3712">
      <c r="A3712" s="68">
        <v>30</v>
      </c>
      <c r="B3712" s="66" t="str">
        <v>진접읍 진벌리</v>
      </c>
      <c r="C3712" s="66" t="str">
        <v>다가구 매매</v>
      </c>
      <c r="D3712" s="66" t="str">
        <v>2026-03</v>
      </c>
      <c r="E3712" s="66" t="str">
        <v>비교 반영</v>
      </c>
      <c r="F3712" s="66" t="str">
        <v>직전 비교기간</v>
      </c>
      <c r="G3712" s="68">
        <v>0</v>
      </c>
      <c r="H3712" s="79">
        <v>0</v>
      </c>
    </row>
    <row r="3713">
      <c r="A3713" s="68">
        <v>30</v>
      </c>
      <c r="B3713" s="66" t="str">
        <v>진접읍 진벌리</v>
      </c>
      <c r="C3713" s="66" t="str">
        <v>다가구 매매</v>
      </c>
      <c r="D3713" s="66" t="str">
        <v>2026-04</v>
      </c>
      <c r="E3713" s="66" t="str">
        <v>비교 반영</v>
      </c>
      <c r="F3713" s="66" t="str">
        <v>최근 비교기간</v>
      </c>
      <c r="G3713" s="68">
        <v>0</v>
      </c>
      <c r="H3713" s="79">
        <v>0</v>
      </c>
    </row>
    <row r="3714">
      <c r="A3714" s="68">
        <v>30</v>
      </c>
      <c r="B3714" s="66" t="str">
        <v>진접읍 진벌리</v>
      </c>
      <c r="C3714" s="66" t="str">
        <v>다가구 매매</v>
      </c>
      <c r="D3714" s="66" t="str">
        <v>2026-05</v>
      </c>
      <c r="E3714" s="66" t="str">
        <v>비교 반영</v>
      </c>
      <c r="F3714" s="66" t="str">
        <v>최근 비교기간</v>
      </c>
      <c r="G3714" s="68">
        <v>0</v>
      </c>
      <c r="H3714" s="79">
        <v>0</v>
      </c>
    </row>
    <row r="3715">
      <c r="A3715" s="68">
        <v>30</v>
      </c>
      <c r="B3715" s="66" t="str">
        <v>진접읍 진벌리</v>
      </c>
      <c r="C3715" s="66" t="str">
        <v>다가구 매매</v>
      </c>
      <c r="D3715" s="66" t="str">
        <v>2026-06</v>
      </c>
      <c r="E3715" s="66" t="str">
        <v>비교 반영</v>
      </c>
      <c r="F3715" s="66" t="str">
        <v>최근 비교기간</v>
      </c>
      <c r="G3715" s="68">
        <v>1</v>
      </c>
      <c r="H3715" s="79">
        <v>0.05</v>
      </c>
    </row>
    <row r="3716">
      <c r="A3716" s="72">
        <v>30</v>
      </c>
      <c r="B3716" s="72" t="str">
        <v>진접읍 진벌리</v>
      </c>
      <c r="C3716" s="72" t="str">
        <v>다가구 매매</v>
      </c>
      <c r="D3716" s="72" t="str">
        <v>2026-07</v>
      </c>
      <c r="E3716" s="72" t="str">
        <v>집계 중</v>
      </c>
      <c r="F3716" s="72" t="str">
        <v>집계 중 월</v>
      </c>
      <c r="G3716" s="74">
        <v>0</v>
      </c>
      <c r="H3716" s="85">
        <v>0</v>
      </c>
    </row>
    <row r="3717">
      <c r="A3717" s="68">
        <v>30</v>
      </c>
      <c r="B3717" s="66" t="str">
        <v>진접읍 진벌리</v>
      </c>
      <c r="C3717" s="66" t="str">
        <v>상가</v>
      </c>
      <c r="D3717" s="66" t="str">
        <v>2025-08</v>
      </c>
      <c r="E3717" s="66" t="str">
        <v>비교 반영</v>
      </c>
      <c r="F3717" s="66" t="str">
        <v>그 외 비교 반영월</v>
      </c>
      <c r="G3717" s="68">
        <v>0</v>
      </c>
      <c r="H3717" s="79">
        <v>0</v>
      </c>
    </row>
    <row r="3718">
      <c r="A3718" s="68">
        <v>30</v>
      </c>
      <c r="B3718" s="66" t="str">
        <v>진접읍 진벌리</v>
      </c>
      <c r="C3718" s="66" t="str">
        <v>상가</v>
      </c>
      <c r="D3718" s="66" t="str">
        <v>2025-09</v>
      </c>
      <c r="E3718" s="66" t="str">
        <v>비교 반영</v>
      </c>
      <c r="F3718" s="66" t="str">
        <v>그 외 비교 반영월</v>
      </c>
      <c r="G3718" s="68">
        <v>1</v>
      </c>
      <c r="H3718" s="79">
        <v>0.0625</v>
      </c>
    </row>
    <row r="3719">
      <c r="A3719" s="68">
        <v>30</v>
      </c>
      <c r="B3719" s="66" t="str">
        <v>진접읍 진벌리</v>
      </c>
      <c r="C3719" s="66" t="str">
        <v>상가</v>
      </c>
      <c r="D3719" s="66" t="str">
        <v>2025-10</v>
      </c>
      <c r="E3719" s="66" t="str">
        <v>비교 반영</v>
      </c>
      <c r="F3719" s="66" t="str">
        <v>그 외 비교 반영월</v>
      </c>
      <c r="G3719" s="68">
        <v>0</v>
      </c>
      <c r="H3719" s="79">
        <v>0</v>
      </c>
    </row>
    <row r="3720">
      <c r="A3720" s="68">
        <v>30</v>
      </c>
      <c r="B3720" s="66" t="str">
        <v>진접읍 진벌리</v>
      </c>
      <c r="C3720" s="66" t="str">
        <v>상가</v>
      </c>
      <c r="D3720" s="66" t="str">
        <v>2025-11</v>
      </c>
      <c r="E3720" s="66" t="str">
        <v>비교 반영</v>
      </c>
      <c r="F3720" s="66" t="str">
        <v>그 외 비교 반영월</v>
      </c>
      <c r="G3720" s="68">
        <v>1</v>
      </c>
      <c r="H3720" s="79">
        <v>0.07142857142857142</v>
      </c>
    </row>
    <row r="3721">
      <c r="A3721" s="68">
        <v>30</v>
      </c>
      <c r="B3721" s="66" t="str">
        <v>진접읍 진벌리</v>
      </c>
      <c r="C3721" s="66" t="str">
        <v>상가</v>
      </c>
      <c r="D3721" s="66" t="str">
        <v>2025-12</v>
      </c>
      <c r="E3721" s="66" t="str">
        <v>비교 반영</v>
      </c>
      <c r="F3721" s="66" t="str">
        <v>그 외 비교 반영월</v>
      </c>
      <c r="G3721" s="68">
        <v>1</v>
      </c>
      <c r="H3721" s="79">
        <v>0.14285714285714285</v>
      </c>
    </row>
    <row r="3722">
      <c r="A3722" s="68">
        <v>30</v>
      </c>
      <c r="B3722" s="66" t="str">
        <v>진접읍 진벌리</v>
      </c>
      <c r="C3722" s="66" t="str">
        <v>상가</v>
      </c>
      <c r="D3722" s="66" t="str">
        <v>2026-01</v>
      </c>
      <c r="E3722" s="66" t="str">
        <v>비교 반영</v>
      </c>
      <c r="F3722" s="66" t="str">
        <v>직전 비교기간</v>
      </c>
      <c r="G3722" s="68">
        <v>0</v>
      </c>
      <c r="H3722" s="79">
        <v>0</v>
      </c>
    </row>
    <row r="3723">
      <c r="A3723" s="68">
        <v>30</v>
      </c>
      <c r="B3723" s="66" t="str">
        <v>진접읍 진벌리</v>
      </c>
      <c r="C3723" s="66" t="str">
        <v>상가</v>
      </c>
      <c r="D3723" s="66" t="str">
        <v>2026-02</v>
      </c>
      <c r="E3723" s="66" t="str">
        <v>비교 반영</v>
      </c>
      <c r="F3723" s="66" t="str">
        <v>직전 비교기간</v>
      </c>
      <c r="G3723" s="68">
        <v>0</v>
      </c>
      <c r="H3723" s="79">
        <v>0</v>
      </c>
    </row>
    <row r="3724">
      <c r="A3724" s="68">
        <v>30</v>
      </c>
      <c r="B3724" s="66" t="str">
        <v>진접읍 진벌리</v>
      </c>
      <c r="C3724" s="66" t="str">
        <v>상가</v>
      </c>
      <c r="D3724" s="66" t="str">
        <v>2026-03</v>
      </c>
      <c r="E3724" s="66" t="str">
        <v>비교 반영</v>
      </c>
      <c r="F3724" s="66" t="str">
        <v>직전 비교기간</v>
      </c>
      <c r="G3724" s="68">
        <v>1</v>
      </c>
      <c r="H3724" s="79">
        <v>0.16666666666666666</v>
      </c>
    </row>
    <row r="3725">
      <c r="A3725" s="68">
        <v>30</v>
      </c>
      <c r="B3725" s="66" t="str">
        <v>진접읍 진벌리</v>
      </c>
      <c r="C3725" s="66" t="str">
        <v>상가</v>
      </c>
      <c r="D3725" s="66" t="str">
        <v>2026-04</v>
      </c>
      <c r="E3725" s="66" t="str">
        <v>비교 반영</v>
      </c>
      <c r="F3725" s="66" t="str">
        <v>최근 비교기간</v>
      </c>
      <c r="G3725" s="68">
        <v>0</v>
      </c>
      <c r="H3725" s="79">
        <v>0</v>
      </c>
    </row>
    <row r="3726">
      <c r="A3726" s="68">
        <v>30</v>
      </c>
      <c r="B3726" s="66" t="str">
        <v>진접읍 진벌리</v>
      </c>
      <c r="C3726" s="66" t="str">
        <v>상가</v>
      </c>
      <c r="D3726" s="66" t="str">
        <v>2026-05</v>
      </c>
      <c r="E3726" s="66" t="str">
        <v>비교 반영</v>
      </c>
      <c r="F3726" s="66" t="str">
        <v>최근 비교기간</v>
      </c>
      <c r="G3726" s="68">
        <v>0</v>
      </c>
      <c r="H3726" s="79">
        <v>0</v>
      </c>
    </row>
    <row r="3727">
      <c r="A3727" s="68">
        <v>30</v>
      </c>
      <c r="B3727" s="66" t="str">
        <v>진접읍 진벌리</v>
      </c>
      <c r="C3727" s="66" t="str">
        <v>상가</v>
      </c>
      <c r="D3727" s="66" t="str">
        <v>2026-06</v>
      </c>
      <c r="E3727" s="66" t="str">
        <v>비교 반영</v>
      </c>
      <c r="F3727" s="66" t="str">
        <v>최근 비교기간</v>
      </c>
      <c r="G3727" s="68">
        <v>0</v>
      </c>
      <c r="H3727" s="79">
        <v>0</v>
      </c>
    </row>
    <row r="3728">
      <c r="A3728" s="72">
        <v>30</v>
      </c>
      <c r="B3728" s="72" t="str">
        <v>진접읍 진벌리</v>
      </c>
      <c r="C3728" s="72" t="str">
        <v>상가</v>
      </c>
      <c r="D3728" s="72" t="str">
        <v>2026-07</v>
      </c>
      <c r="E3728" s="72" t="str">
        <v>집계 중</v>
      </c>
      <c r="F3728" s="72" t="str">
        <v>집계 중 월</v>
      </c>
      <c r="G3728" s="74">
        <v>0</v>
      </c>
      <c r="H3728" s="85">
        <v>0</v>
      </c>
    </row>
    <row r="3729">
      <c r="A3729" s="68">
        <v>30</v>
      </c>
      <c r="B3729" s="66" t="str">
        <v>진접읍 진벌리</v>
      </c>
      <c r="C3729" s="66" t="str">
        <v>다세대 전월세</v>
      </c>
      <c r="D3729" s="66" t="str">
        <v>2025-08</v>
      </c>
      <c r="E3729" s="66" t="str">
        <v>비교 반영</v>
      </c>
      <c r="F3729" s="66" t="str">
        <v>그 외 비교 반영월</v>
      </c>
      <c r="G3729" s="68">
        <v>0</v>
      </c>
      <c r="H3729" s="79">
        <v>0</v>
      </c>
    </row>
    <row r="3730">
      <c r="A3730" s="68">
        <v>30</v>
      </c>
      <c r="B3730" s="66" t="str">
        <v>진접읍 진벌리</v>
      </c>
      <c r="C3730" s="66" t="str">
        <v>다세대 전월세</v>
      </c>
      <c r="D3730" s="66" t="str">
        <v>2025-09</v>
      </c>
      <c r="E3730" s="66" t="str">
        <v>비교 반영</v>
      </c>
      <c r="F3730" s="66" t="str">
        <v>그 외 비교 반영월</v>
      </c>
      <c r="G3730" s="68">
        <v>2</v>
      </c>
      <c r="H3730" s="79">
        <v>0.125</v>
      </c>
    </row>
    <row r="3731">
      <c r="A3731" s="68">
        <v>30</v>
      </c>
      <c r="B3731" s="66" t="str">
        <v>진접읍 진벌리</v>
      </c>
      <c r="C3731" s="66" t="str">
        <v>다세대 전월세</v>
      </c>
      <c r="D3731" s="66" t="str">
        <v>2025-10</v>
      </c>
      <c r="E3731" s="66" t="str">
        <v>비교 반영</v>
      </c>
      <c r="F3731" s="66" t="str">
        <v>그 외 비교 반영월</v>
      </c>
      <c r="G3731" s="68">
        <v>0</v>
      </c>
      <c r="H3731" s="79">
        <v>0</v>
      </c>
    </row>
    <row r="3732">
      <c r="A3732" s="68">
        <v>30</v>
      </c>
      <c r="B3732" s="66" t="str">
        <v>진접읍 진벌리</v>
      </c>
      <c r="C3732" s="66" t="str">
        <v>다세대 전월세</v>
      </c>
      <c r="D3732" s="66" t="str">
        <v>2025-11</v>
      </c>
      <c r="E3732" s="66" t="str">
        <v>비교 반영</v>
      </c>
      <c r="F3732" s="66" t="str">
        <v>그 외 비교 반영월</v>
      </c>
      <c r="G3732" s="68">
        <v>3</v>
      </c>
      <c r="H3732" s="79">
        <v>0.21428571428571427</v>
      </c>
    </row>
    <row r="3733">
      <c r="A3733" s="68">
        <v>30</v>
      </c>
      <c r="B3733" s="66" t="str">
        <v>진접읍 진벌리</v>
      </c>
      <c r="C3733" s="66" t="str">
        <v>다세대 전월세</v>
      </c>
      <c r="D3733" s="66" t="str">
        <v>2025-12</v>
      </c>
      <c r="E3733" s="66" t="str">
        <v>비교 반영</v>
      </c>
      <c r="F3733" s="66" t="str">
        <v>그 외 비교 반영월</v>
      </c>
      <c r="G3733" s="68">
        <v>0</v>
      </c>
      <c r="H3733" s="79">
        <v>0</v>
      </c>
    </row>
    <row r="3734">
      <c r="A3734" s="68">
        <v>30</v>
      </c>
      <c r="B3734" s="66" t="str">
        <v>진접읍 진벌리</v>
      </c>
      <c r="C3734" s="66" t="str">
        <v>다세대 전월세</v>
      </c>
      <c r="D3734" s="66" t="str">
        <v>2026-01</v>
      </c>
      <c r="E3734" s="66" t="str">
        <v>비교 반영</v>
      </c>
      <c r="F3734" s="66" t="str">
        <v>직전 비교기간</v>
      </c>
      <c r="G3734" s="68">
        <v>1</v>
      </c>
      <c r="H3734" s="79">
        <v>0.08333333333333333</v>
      </c>
    </row>
    <row r="3735">
      <c r="A3735" s="68">
        <v>30</v>
      </c>
      <c r="B3735" s="66" t="str">
        <v>진접읍 진벌리</v>
      </c>
      <c r="C3735" s="66" t="str">
        <v>다세대 전월세</v>
      </c>
      <c r="D3735" s="66" t="str">
        <v>2026-02</v>
      </c>
      <c r="E3735" s="66" t="str">
        <v>비교 반영</v>
      </c>
      <c r="F3735" s="66" t="str">
        <v>직전 비교기간</v>
      </c>
      <c r="G3735" s="68">
        <v>0</v>
      </c>
      <c r="H3735" s="79">
        <v>0</v>
      </c>
    </row>
    <row r="3736">
      <c r="A3736" s="68">
        <v>30</v>
      </c>
      <c r="B3736" s="66" t="str">
        <v>진접읍 진벌리</v>
      </c>
      <c r="C3736" s="66" t="str">
        <v>다세대 전월세</v>
      </c>
      <c r="D3736" s="66" t="str">
        <v>2026-03</v>
      </c>
      <c r="E3736" s="66" t="str">
        <v>비교 반영</v>
      </c>
      <c r="F3736" s="66" t="str">
        <v>직전 비교기간</v>
      </c>
      <c r="G3736" s="68">
        <v>1</v>
      </c>
      <c r="H3736" s="79">
        <v>0.16666666666666666</v>
      </c>
    </row>
    <row r="3737">
      <c r="A3737" s="68">
        <v>30</v>
      </c>
      <c r="B3737" s="66" t="str">
        <v>진접읍 진벌리</v>
      </c>
      <c r="C3737" s="66" t="str">
        <v>다세대 전월세</v>
      </c>
      <c r="D3737" s="66" t="str">
        <v>2026-04</v>
      </c>
      <c r="E3737" s="66" t="str">
        <v>비교 반영</v>
      </c>
      <c r="F3737" s="66" t="str">
        <v>최근 비교기간</v>
      </c>
      <c r="G3737" s="68">
        <v>0</v>
      </c>
      <c r="H3737" s="79">
        <v>0</v>
      </c>
    </row>
    <row r="3738">
      <c r="A3738" s="68">
        <v>30</v>
      </c>
      <c r="B3738" s="66" t="str">
        <v>진접읍 진벌리</v>
      </c>
      <c r="C3738" s="66" t="str">
        <v>다세대 전월세</v>
      </c>
      <c r="D3738" s="66" t="str">
        <v>2026-05</v>
      </c>
      <c r="E3738" s="66" t="str">
        <v>비교 반영</v>
      </c>
      <c r="F3738" s="66" t="str">
        <v>최근 비교기간</v>
      </c>
      <c r="G3738" s="68">
        <v>0</v>
      </c>
      <c r="H3738" s="79">
        <v>0</v>
      </c>
    </row>
    <row r="3739">
      <c r="A3739" s="68">
        <v>30</v>
      </c>
      <c r="B3739" s="66" t="str">
        <v>진접읍 진벌리</v>
      </c>
      <c r="C3739" s="66" t="str">
        <v>다세대 전월세</v>
      </c>
      <c r="D3739" s="66" t="str">
        <v>2026-06</v>
      </c>
      <c r="E3739" s="66" t="str">
        <v>비교 반영</v>
      </c>
      <c r="F3739" s="66" t="str">
        <v>최근 비교기간</v>
      </c>
      <c r="G3739" s="68">
        <v>0</v>
      </c>
      <c r="H3739" s="79">
        <v>0</v>
      </c>
    </row>
    <row r="3740">
      <c r="A3740" s="72">
        <v>30</v>
      </c>
      <c r="B3740" s="72" t="str">
        <v>진접읍 진벌리</v>
      </c>
      <c r="C3740" s="72" t="str">
        <v>다세대 전월세</v>
      </c>
      <c r="D3740" s="72" t="str">
        <v>2026-07</v>
      </c>
      <c r="E3740" s="72" t="str">
        <v>집계 중</v>
      </c>
      <c r="F3740" s="72" t="str">
        <v>집계 중 월</v>
      </c>
      <c r="G3740" s="74">
        <v>1</v>
      </c>
      <c r="H3740" s="85">
        <v>0.14285714285714285</v>
      </c>
    </row>
    <row r="3741">
      <c r="A3741" s="68">
        <v>30</v>
      </c>
      <c r="B3741" s="66" t="str">
        <v>진접읍 진벌리</v>
      </c>
      <c r="C3741" s="66" t="str">
        <v>다세대 매매</v>
      </c>
      <c r="D3741" s="66" t="str">
        <v>2025-08</v>
      </c>
      <c r="E3741" s="66" t="str">
        <v>비교 반영</v>
      </c>
      <c r="F3741" s="66" t="str">
        <v>그 외 비교 반영월</v>
      </c>
      <c r="G3741" s="68">
        <v>0</v>
      </c>
      <c r="H3741" s="79">
        <v>0</v>
      </c>
    </row>
    <row r="3742">
      <c r="A3742" s="68">
        <v>30</v>
      </c>
      <c r="B3742" s="66" t="str">
        <v>진접읍 진벌리</v>
      </c>
      <c r="C3742" s="66" t="str">
        <v>다세대 매매</v>
      </c>
      <c r="D3742" s="66" t="str">
        <v>2025-09</v>
      </c>
      <c r="E3742" s="66" t="str">
        <v>비교 반영</v>
      </c>
      <c r="F3742" s="66" t="str">
        <v>그 외 비교 반영월</v>
      </c>
      <c r="G3742" s="68">
        <v>0</v>
      </c>
      <c r="H3742" s="79">
        <v>0</v>
      </c>
    </row>
    <row r="3743">
      <c r="A3743" s="68">
        <v>30</v>
      </c>
      <c r="B3743" s="66" t="str">
        <v>진접읍 진벌리</v>
      </c>
      <c r="C3743" s="66" t="str">
        <v>다세대 매매</v>
      </c>
      <c r="D3743" s="66" t="str">
        <v>2025-10</v>
      </c>
      <c r="E3743" s="66" t="str">
        <v>비교 반영</v>
      </c>
      <c r="F3743" s="66" t="str">
        <v>그 외 비교 반영월</v>
      </c>
      <c r="G3743" s="68">
        <v>0</v>
      </c>
      <c r="H3743" s="79">
        <v>0</v>
      </c>
    </row>
    <row r="3744">
      <c r="A3744" s="68">
        <v>30</v>
      </c>
      <c r="B3744" s="66" t="str">
        <v>진접읍 진벌리</v>
      </c>
      <c r="C3744" s="66" t="str">
        <v>다세대 매매</v>
      </c>
      <c r="D3744" s="66" t="str">
        <v>2025-11</v>
      </c>
      <c r="E3744" s="66" t="str">
        <v>비교 반영</v>
      </c>
      <c r="F3744" s="66" t="str">
        <v>그 외 비교 반영월</v>
      </c>
      <c r="G3744" s="68">
        <v>1</v>
      </c>
      <c r="H3744" s="79">
        <v>0.07142857142857142</v>
      </c>
    </row>
    <row r="3745">
      <c r="A3745" s="68">
        <v>30</v>
      </c>
      <c r="B3745" s="66" t="str">
        <v>진접읍 진벌리</v>
      </c>
      <c r="C3745" s="66" t="str">
        <v>다세대 매매</v>
      </c>
      <c r="D3745" s="66" t="str">
        <v>2025-12</v>
      </c>
      <c r="E3745" s="66" t="str">
        <v>비교 반영</v>
      </c>
      <c r="F3745" s="66" t="str">
        <v>그 외 비교 반영월</v>
      </c>
      <c r="G3745" s="68">
        <v>0</v>
      </c>
      <c r="H3745" s="79">
        <v>0</v>
      </c>
    </row>
    <row r="3746">
      <c r="A3746" s="68">
        <v>30</v>
      </c>
      <c r="B3746" s="66" t="str">
        <v>진접읍 진벌리</v>
      </c>
      <c r="C3746" s="66" t="str">
        <v>다세대 매매</v>
      </c>
      <c r="D3746" s="66" t="str">
        <v>2026-01</v>
      </c>
      <c r="E3746" s="66" t="str">
        <v>비교 반영</v>
      </c>
      <c r="F3746" s="66" t="str">
        <v>직전 비교기간</v>
      </c>
      <c r="G3746" s="68">
        <v>0</v>
      </c>
      <c r="H3746" s="79">
        <v>0</v>
      </c>
    </row>
    <row r="3747">
      <c r="A3747" s="68">
        <v>30</v>
      </c>
      <c r="B3747" s="66" t="str">
        <v>진접읍 진벌리</v>
      </c>
      <c r="C3747" s="66" t="str">
        <v>다세대 매매</v>
      </c>
      <c r="D3747" s="66" t="str">
        <v>2026-02</v>
      </c>
      <c r="E3747" s="66" t="str">
        <v>비교 반영</v>
      </c>
      <c r="F3747" s="66" t="str">
        <v>직전 비교기간</v>
      </c>
      <c r="G3747" s="68">
        <v>0</v>
      </c>
      <c r="H3747" s="79">
        <v>0</v>
      </c>
    </row>
    <row r="3748">
      <c r="A3748" s="68">
        <v>30</v>
      </c>
      <c r="B3748" s="66" t="str">
        <v>진접읍 진벌리</v>
      </c>
      <c r="C3748" s="66" t="str">
        <v>다세대 매매</v>
      </c>
      <c r="D3748" s="66" t="str">
        <v>2026-03</v>
      </c>
      <c r="E3748" s="66" t="str">
        <v>비교 반영</v>
      </c>
      <c r="F3748" s="66" t="str">
        <v>직전 비교기간</v>
      </c>
      <c r="G3748" s="68">
        <v>0</v>
      </c>
      <c r="H3748" s="79">
        <v>0</v>
      </c>
    </row>
    <row r="3749">
      <c r="A3749" s="68">
        <v>30</v>
      </c>
      <c r="B3749" s="66" t="str">
        <v>진접읍 진벌리</v>
      </c>
      <c r="C3749" s="66" t="str">
        <v>다세대 매매</v>
      </c>
      <c r="D3749" s="66" t="str">
        <v>2026-04</v>
      </c>
      <c r="E3749" s="66" t="str">
        <v>비교 반영</v>
      </c>
      <c r="F3749" s="66" t="str">
        <v>최근 비교기간</v>
      </c>
      <c r="G3749" s="68">
        <v>0</v>
      </c>
      <c r="H3749" s="79">
        <v>0</v>
      </c>
    </row>
    <row r="3750">
      <c r="A3750" s="68">
        <v>30</v>
      </c>
      <c r="B3750" s="66" t="str">
        <v>진접읍 진벌리</v>
      </c>
      <c r="C3750" s="66" t="str">
        <v>다세대 매매</v>
      </c>
      <c r="D3750" s="66" t="str">
        <v>2026-05</v>
      </c>
      <c r="E3750" s="66" t="str">
        <v>비교 반영</v>
      </c>
      <c r="F3750" s="66" t="str">
        <v>최근 비교기간</v>
      </c>
      <c r="G3750" s="68">
        <v>0</v>
      </c>
      <c r="H3750" s="79">
        <v>0</v>
      </c>
    </row>
    <row r="3751">
      <c r="A3751" s="68">
        <v>30</v>
      </c>
      <c r="B3751" s="66" t="str">
        <v>진접읍 진벌리</v>
      </c>
      <c r="C3751" s="66" t="str">
        <v>다세대 매매</v>
      </c>
      <c r="D3751" s="66" t="str">
        <v>2026-06</v>
      </c>
      <c r="E3751" s="66" t="str">
        <v>비교 반영</v>
      </c>
      <c r="F3751" s="66" t="str">
        <v>최근 비교기간</v>
      </c>
      <c r="G3751" s="68">
        <v>0</v>
      </c>
      <c r="H3751" s="79">
        <v>0</v>
      </c>
    </row>
    <row r="3752">
      <c r="A3752" s="72">
        <v>30</v>
      </c>
      <c r="B3752" s="72" t="str">
        <v>진접읍 진벌리</v>
      </c>
      <c r="C3752" s="72" t="str">
        <v>다세대 매매</v>
      </c>
      <c r="D3752" s="72" t="str">
        <v>2026-07</v>
      </c>
      <c r="E3752" s="72" t="str">
        <v>집계 중</v>
      </c>
      <c r="F3752" s="72" t="str">
        <v>집계 중 월</v>
      </c>
      <c r="G3752" s="74">
        <v>0</v>
      </c>
      <c r="H3752" s="85">
        <v>0</v>
      </c>
    </row>
    <row r="3753">
      <c r="A3753" s="68">
        <v>30</v>
      </c>
      <c r="B3753" s="66" t="str">
        <v>진접읍 진벌리</v>
      </c>
      <c r="C3753" s="66" t="str">
        <v>공장창고</v>
      </c>
      <c r="D3753" s="66" t="str">
        <v>2025-08</v>
      </c>
      <c r="E3753" s="66" t="str">
        <v>비교 반영</v>
      </c>
      <c r="F3753" s="66" t="str">
        <v>그 외 비교 반영월</v>
      </c>
      <c r="G3753" s="68">
        <v>0</v>
      </c>
      <c r="H3753" s="79">
        <v>0</v>
      </c>
    </row>
    <row r="3754">
      <c r="A3754" s="68">
        <v>30</v>
      </c>
      <c r="B3754" s="66" t="str">
        <v>진접읍 진벌리</v>
      </c>
      <c r="C3754" s="66" t="str">
        <v>공장창고</v>
      </c>
      <c r="D3754" s="66" t="str">
        <v>2025-09</v>
      </c>
      <c r="E3754" s="66" t="str">
        <v>비교 반영</v>
      </c>
      <c r="F3754" s="66" t="str">
        <v>그 외 비교 반영월</v>
      </c>
      <c r="G3754" s="68">
        <v>0</v>
      </c>
      <c r="H3754" s="79">
        <v>0</v>
      </c>
    </row>
    <row r="3755">
      <c r="A3755" s="68">
        <v>30</v>
      </c>
      <c r="B3755" s="66" t="str">
        <v>진접읍 진벌리</v>
      </c>
      <c r="C3755" s="66" t="str">
        <v>공장창고</v>
      </c>
      <c r="D3755" s="66" t="str">
        <v>2025-10</v>
      </c>
      <c r="E3755" s="66" t="str">
        <v>비교 반영</v>
      </c>
      <c r="F3755" s="66" t="str">
        <v>그 외 비교 반영월</v>
      </c>
      <c r="G3755" s="68">
        <v>0</v>
      </c>
      <c r="H3755" s="79">
        <v>0</v>
      </c>
    </row>
    <row r="3756">
      <c r="A3756" s="68">
        <v>30</v>
      </c>
      <c r="B3756" s="66" t="str">
        <v>진접읍 진벌리</v>
      </c>
      <c r="C3756" s="66" t="str">
        <v>공장창고</v>
      </c>
      <c r="D3756" s="66" t="str">
        <v>2025-11</v>
      </c>
      <c r="E3756" s="66" t="str">
        <v>비교 반영</v>
      </c>
      <c r="F3756" s="66" t="str">
        <v>그 외 비교 반영월</v>
      </c>
      <c r="G3756" s="68">
        <v>0</v>
      </c>
      <c r="H3756" s="79">
        <v>0</v>
      </c>
    </row>
    <row r="3757">
      <c r="A3757" s="68">
        <v>30</v>
      </c>
      <c r="B3757" s="66" t="str">
        <v>진접읍 진벌리</v>
      </c>
      <c r="C3757" s="66" t="str">
        <v>공장창고</v>
      </c>
      <c r="D3757" s="66" t="str">
        <v>2025-12</v>
      </c>
      <c r="E3757" s="66" t="str">
        <v>비교 반영</v>
      </c>
      <c r="F3757" s="66" t="str">
        <v>그 외 비교 반영월</v>
      </c>
      <c r="G3757" s="68">
        <v>0</v>
      </c>
      <c r="H3757" s="79">
        <v>0</v>
      </c>
    </row>
    <row r="3758">
      <c r="A3758" s="68">
        <v>30</v>
      </c>
      <c r="B3758" s="66" t="str">
        <v>진접읍 진벌리</v>
      </c>
      <c r="C3758" s="66" t="str">
        <v>공장창고</v>
      </c>
      <c r="D3758" s="66" t="str">
        <v>2026-01</v>
      </c>
      <c r="E3758" s="66" t="str">
        <v>비교 반영</v>
      </c>
      <c r="F3758" s="66" t="str">
        <v>직전 비교기간</v>
      </c>
      <c r="G3758" s="68">
        <v>1</v>
      </c>
      <c r="H3758" s="79">
        <v>0.08333333333333333</v>
      </c>
    </row>
    <row r="3759">
      <c r="A3759" s="68">
        <v>30</v>
      </c>
      <c r="B3759" s="66" t="str">
        <v>진접읍 진벌리</v>
      </c>
      <c r="C3759" s="66" t="str">
        <v>공장창고</v>
      </c>
      <c r="D3759" s="66" t="str">
        <v>2026-02</v>
      </c>
      <c r="E3759" s="66" t="str">
        <v>비교 반영</v>
      </c>
      <c r="F3759" s="66" t="str">
        <v>직전 비교기간</v>
      </c>
      <c r="G3759" s="68">
        <v>0</v>
      </c>
      <c r="H3759" s="79">
        <v>0</v>
      </c>
    </row>
    <row r="3760">
      <c r="A3760" s="68">
        <v>30</v>
      </c>
      <c r="B3760" s="66" t="str">
        <v>진접읍 진벌리</v>
      </c>
      <c r="C3760" s="66" t="str">
        <v>공장창고</v>
      </c>
      <c r="D3760" s="66" t="str">
        <v>2026-03</v>
      </c>
      <c r="E3760" s="66" t="str">
        <v>비교 반영</v>
      </c>
      <c r="F3760" s="66" t="str">
        <v>직전 비교기간</v>
      </c>
      <c r="G3760" s="68">
        <v>0</v>
      </c>
      <c r="H3760" s="79">
        <v>0</v>
      </c>
    </row>
    <row r="3761">
      <c r="A3761" s="68">
        <v>30</v>
      </c>
      <c r="B3761" s="66" t="str">
        <v>진접읍 진벌리</v>
      </c>
      <c r="C3761" s="66" t="str">
        <v>공장창고</v>
      </c>
      <c r="D3761" s="66" t="str">
        <v>2026-04</v>
      </c>
      <c r="E3761" s="66" t="str">
        <v>비교 반영</v>
      </c>
      <c r="F3761" s="66" t="str">
        <v>최근 비교기간</v>
      </c>
      <c r="G3761" s="68">
        <v>0</v>
      </c>
      <c r="H3761" s="79">
        <v>0</v>
      </c>
    </row>
    <row r="3762">
      <c r="A3762" s="68">
        <v>30</v>
      </c>
      <c r="B3762" s="66" t="str">
        <v>진접읍 진벌리</v>
      </c>
      <c r="C3762" s="66" t="str">
        <v>공장창고</v>
      </c>
      <c r="D3762" s="66" t="str">
        <v>2026-05</v>
      </c>
      <c r="E3762" s="66" t="str">
        <v>비교 반영</v>
      </c>
      <c r="F3762" s="66" t="str">
        <v>최근 비교기간</v>
      </c>
      <c r="G3762" s="68">
        <v>0</v>
      </c>
      <c r="H3762" s="79">
        <v>0</v>
      </c>
    </row>
    <row r="3763">
      <c r="A3763" s="68">
        <v>30</v>
      </c>
      <c r="B3763" s="66" t="str">
        <v>진접읍 진벌리</v>
      </c>
      <c r="C3763" s="66" t="str">
        <v>공장창고</v>
      </c>
      <c r="D3763" s="66" t="str">
        <v>2026-06</v>
      </c>
      <c r="E3763" s="66" t="str">
        <v>비교 반영</v>
      </c>
      <c r="F3763" s="66" t="str">
        <v>최근 비교기간</v>
      </c>
      <c r="G3763" s="68">
        <v>0</v>
      </c>
      <c r="H3763" s="79">
        <v>0</v>
      </c>
    </row>
    <row r="3764">
      <c r="A3764" s="72">
        <v>30</v>
      </c>
      <c r="B3764" s="72" t="str">
        <v>진접읍 진벌리</v>
      </c>
      <c r="C3764" s="72" t="str">
        <v>공장창고</v>
      </c>
      <c r="D3764" s="72" t="str">
        <v>2026-07</v>
      </c>
      <c r="E3764" s="72" t="str">
        <v>집계 중</v>
      </c>
      <c r="F3764" s="72" t="str">
        <v>집계 중 월</v>
      </c>
      <c r="G3764" s="74">
        <v>0</v>
      </c>
      <c r="H3764" s="85">
        <v>0</v>
      </c>
    </row>
    <row r="3765">
      <c r="A3765" s="68">
        <v>31</v>
      </c>
      <c r="B3765" s="66" t="str">
        <v>일패동</v>
      </c>
      <c r="C3765" s="66" t="str">
        <v>토지</v>
      </c>
      <c r="D3765" s="66" t="str">
        <v>2025-08</v>
      </c>
      <c r="E3765" s="66" t="str">
        <v>비교 반영</v>
      </c>
      <c r="F3765" s="66" t="str">
        <v>그 외 비교 반영월</v>
      </c>
      <c r="G3765" s="68">
        <v>1</v>
      </c>
      <c r="H3765" s="79">
        <v>0.3333333333333333</v>
      </c>
    </row>
    <row r="3766">
      <c r="A3766" s="68">
        <v>31</v>
      </c>
      <c r="B3766" s="66" t="str">
        <v>일패동</v>
      </c>
      <c r="C3766" s="66" t="str">
        <v>토지</v>
      </c>
      <c r="D3766" s="66" t="str">
        <v>2025-09</v>
      </c>
      <c r="E3766" s="66" t="str">
        <v>비교 반영</v>
      </c>
      <c r="F3766" s="66" t="str">
        <v>그 외 비교 반영월</v>
      </c>
      <c r="G3766" s="68">
        <v>12</v>
      </c>
      <c r="H3766" s="79">
        <v>0.7058823529411765</v>
      </c>
    </row>
    <row r="3767">
      <c r="A3767" s="68">
        <v>31</v>
      </c>
      <c r="B3767" s="66" t="str">
        <v>일패동</v>
      </c>
      <c r="C3767" s="66" t="str">
        <v>토지</v>
      </c>
      <c r="D3767" s="66" t="str">
        <v>2025-10</v>
      </c>
      <c r="E3767" s="66" t="str">
        <v>비교 반영</v>
      </c>
      <c r="F3767" s="66" t="str">
        <v>그 외 비교 반영월</v>
      </c>
      <c r="G3767" s="68">
        <v>3</v>
      </c>
      <c r="H3767" s="79">
        <v>0.6</v>
      </c>
    </row>
    <row r="3768">
      <c r="A3768" s="68">
        <v>31</v>
      </c>
      <c r="B3768" s="66" t="str">
        <v>일패동</v>
      </c>
      <c r="C3768" s="66" t="str">
        <v>토지</v>
      </c>
      <c r="D3768" s="66" t="str">
        <v>2025-11</v>
      </c>
      <c r="E3768" s="66" t="str">
        <v>비교 반영</v>
      </c>
      <c r="F3768" s="66" t="str">
        <v>그 외 비교 반영월</v>
      </c>
      <c r="G3768" s="68">
        <v>13</v>
      </c>
      <c r="H3768" s="79">
        <v>0.8125</v>
      </c>
    </row>
    <row r="3769">
      <c r="A3769" s="68">
        <v>31</v>
      </c>
      <c r="B3769" s="66" t="str">
        <v>일패동</v>
      </c>
      <c r="C3769" s="66" t="str">
        <v>토지</v>
      </c>
      <c r="D3769" s="66" t="str">
        <v>2025-12</v>
      </c>
      <c r="E3769" s="66" t="str">
        <v>비교 반영</v>
      </c>
      <c r="F3769" s="66" t="str">
        <v>그 외 비교 반영월</v>
      </c>
      <c r="G3769" s="68">
        <v>17</v>
      </c>
      <c r="H3769" s="79">
        <v>1</v>
      </c>
    </row>
    <row r="3770">
      <c r="A3770" s="68">
        <v>31</v>
      </c>
      <c r="B3770" s="66" t="str">
        <v>일패동</v>
      </c>
      <c r="C3770" s="66" t="str">
        <v>토지</v>
      </c>
      <c r="D3770" s="66" t="str">
        <v>2026-01</v>
      </c>
      <c r="E3770" s="66" t="str">
        <v>비교 반영</v>
      </c>
      <c r="F3770" s="66" t="str">
        <v>직전 비교기간</v>
      </c>
      <c r="G3770" s="68">
        <v>26</v>
      </c>
      <c r="H3770" s="79">
        <v>1</v>
      </c>
    </row>
    <row r="3771">
      <c r="A3771" s="68">
        <v>31</v>
      </c>
      <c r="B3771" s="66" t="str">
        <v>일패동</v>
      </c>
      <c r="C3771" s="66" t="str">
        <v>토지</v>
      </c>
      <c r="D3771" s="66" t="str">
        <v>2026-02</v>
      </c>
      <c r="E3771" s="66" t="str">
        <v>비교 반영</v>
      </c>
      <c r="F3771" s="66" t="str">
        <v>직전 비교기간</v>
      </c>
      <c r="G3771" s="68">
        <v>13</v>
      </c>
      <c r="H3771" s="79">
        <v>0.9285714285714286</v>
      </c>
    </row>
    <row r="3772">
      <c r="A3772" s="68">
        <v>31</v>
      </c>
      <c r="B3772" s="66" t="str">
        <v>일패동</v>
      </c>
      <c r="C3772" s="66" t="str">
        <v>토지</v>
      </c>
      <c r="D3772" s="66" t="str">
        <v>2026-03</v>
      </c>
      <c r="E3772" s="66" t="str">
        <v>비교 반영</v>
      </c>
      <c r="F3772" s="66" t="str">
        <v>직전 비교기간</v>
      </c>
      <c r="G3772" s="68">
        <v>24</v>
      </c>
      <c r="H3772" s="79">
        <v>0.8888888888888888</v>
      </c>
    </row>
    <row r="3773">
      <c r="A3773" s="68">
        <v>31</v>
      </c>
      <c r="B3773" s="66" t="str">
        <v>일패동</v>
      </c>
      <c r="C3773" s="66" t="str">
        <v>토지</v>
      </c>
      <c r="D3773" s="66" t="str">
        <v>2026-04</v>
      </c>
      <c r="E3773" s="66" t="str">
        <v>비교 반영</v>
      </c>
      <c r="F3773" s="66" t="str">
        <v>최근 비교기간</v>
      </c>
      <c r="G3773" s="68">
        <v>15</v>
      </c>
      <c r="H3773" s="79">
        <v>0.8823529411764706</v>
      </c>
    </row>
    <row r="3774">
      <c r="A3774" s="68">
        <v>31</v>
      </c>
      <c r="B3774" s="66" t="str">
        <v>일패동</v>
      </c>
      <c r="C3774" s="66" t="str">
        <v>토지</v>
      </c>
      <c r="D3774" s="66" t="str">
        <v>2026-05</v>
      </c>
      <c r="E3774" s="66" t="str">
        <v>비교 반영</v>
      </c>
      <c r="F3774" s="66" t="str">
        <v>최근 비교기간</v>
      </c>
      <c r="G3774" s="68">
        <v>2</v>
      </c>
      <c r="H3774" s="79">
        <v>1</v>
      </c>
    </row>
    <row r="3775">
      <c r="A3775" s="68">
        <v>31</v>
      </c>
      <c r="B3775" s="66" t="str">
        <v>일패동</v>
      </c>
      <c r="C3775" s="66" t="str">
        <v>토지</v>
      </c>
      <c r="D3775" s="66" t="str">
        <v>2026-06</v>
      </c>
      <c r="E3775" s="66" t="str">
        <v>비교 반영</v>
      </c>
      <c r="F3775" s="66" t="str">
        <v>최근 비교기간</v>
      </c>
      <c r="G3775" s="68">
        <v>5</v>
      </c>
      <c r="H3775" s="79">
        <v>0.625</v>
      </c>
    </row>
    <row r="3776">
      <c r="A3776" s="72">
        <v>31</v>
      </c>
      <c r="B3776" s="72" t="str">
        <v>일패동</v>
      </c>
      <c r="C3776" s="72" t="str">
        <v>토지</v>
      </c>
      <c r="D3776" s="72" t="str">
        <v>2026-07</v>
      </c>
      <c r="E3776" s="72" t="str">
        <v>집계 중</v>
      </c>
      <c r="F3776" s="72" t="str">
        <v>집계 중 월</v>
      </c>
      <c r="G3776" s="74">
        <v>0</v>
      </c>
      <c r="H3776" s="85">
        <v>0</v>
      </c>
    </row>
    <row r="3777">
      <c r="A3777" s="68">
        <v>31</v>
      </c>
      <c r="B3777" s="66" t="str">
        <v>일패동</v>
      </c>
      <c r="C3777" s="66" t="str">
        <v>다가구 전월세</v>
      </c>
      <c r="D3777" s="66" t="str">
        <v>2025-08</v>
      </c>
      <c r="E3777" s="66" t="str">
        <v>비교 반영</v>
      </c>
      <c r="F3777" s="66" t="str">
        <v>그 외 비교 반영월</v>
      </c>
      <c r="G3777" s="68">
        <v>2</v>
      </c>
      <c r="H3777" s="79">
        <v>0.6666666666666666</v>
      </c>
    </row>
    <row r="3778">
      <c r="A3778" s="68">
        <v>31</v>
      </c>
      <c r="B3778" s="66" t="str">
        <v>일패동</v>
      </c>
      <c r="C3778" s="66" t="str">
        <v>다가구 전월세</v>
      </c>
      <c r="D3778" s="66" t="str">
        <v>2025-09</v>
      </c>
      <c r="E3778" s="66" t="str">
        <v>비교 반영</v>
      </c>
      <c r="F3778" s="66" t="str">
        <v>그 외 비교 반영월</v>
      </c>
      <c r="G3778" s="68">
        <v>2</v>
      </c>
      <c r="H3778" s="79">
        <v>0.11764705882352941</v>
      </c>
    </row>
    <row r="3779">
      <c r="A3779" s="68">
        <v>31</v>
      </c>
      <c r="B3779" s="66" t="str">
        <v>일패동</v>
      </c>
      <c r="C3779" s="66" t="str">
        <v>다가구 전월세</v>
      </c>
      <c r="D3779" s="66" t="str">
        <v>2025-10</v>
      </c>
      <c r="E3779" s="66" t="str">
        <v>비교 반영</v>
      </c>
      <c r="F3779" s="66" t="str">
        <v>그 외 비교 반영월</v>
      </c>
      <c r="G3779" s="68">
        <v>2</v>
      </c>
      <c r="H3779" s="79">
        <v>0.4</v>
      </c>
    </row>
    <row r="3780">
      <c r="A3780" s="68">
        <v>31</v>
      </c>
      <c r="B3780" s="66" t="str">
        <v>일패동</v>
      </c>
      <c r="C3780" s="66" t="str">
        <v>다가구 전월세</v>
      </c>
      <c r="D3780" s="66" t="str">
        <v>2025-11</v>
      </c>
      <c r="E3780" s="66" t="str">
        <v>비교 반영</v>
      </c>
      <c r="F3780" s="66" t="str">
        <v>그 외 비교 반영월</v>
      </c>
      <c r="G3780" s="68">
        <v>3</v>
      </c>
      <c r="H3780" s="79">
        <v>0.1875</v>
      </c>
    </row>
    <row r="3781">
      <c r="A3781" s="68">
        <v>31</v>
      </c>
      <c r="B3781" s="66" t="str">
        <v>일패동</v>
      </c>
      <c r="C3781" s="66" t="str">
        <v>다가구 전월세</v>
      </c>
      <c r="D3781" s="66" t="str">
        <v>2025-12</v>
      </c>
      <c r="E3781" s="66" t="str">
        <v>비교 반영</v>
      </c>
      <c r="F3781" s="66" t="str">
        <v>그 외 비교 반영월</v>
      </c>
      <c r="G3781" s="68">
        <v>0</v>
      </c>
      <c r="H3781" s="79">
        <v>0</v>
      </c>
    </row>
    <row r="3782">
      <c r="A3782" s="68">
        <v>31</v>
      </c>
      <c r="B3782" s="66" t="str">
        <v>일패동</v>
      </c>
      <c r="C3782" s="66" t="str">
        <v>다가구 전월세</v>
      </c>
      <c r="D3782" s="66" t="str">
        <v>2026-01</v>
      </c>
      <c r="E3782" s="66" t="str">
        <v>비교 반영</v>
      </c>
      <c r="F3782" s="66" t="str">
        <v>직전 비교기간</v>
      </c>
      <c r="G3782" s="68">
        <v>0</v>
      </c>
      <c r="H3782" s="79">
        <v>0</v>
      </c>
    </row>
    <row r="3783">
      <c r="A3783" s="68">
        <v>31</v>
      </c>
      <c r="B3783" s="66" t="str">
        <v>일패동</v>
      </c>
      <c r="C3783" s="66" t="str">
        <v>다가구 전월세</v>
      </c>
      <c r="D3783" s="66" t="str">
        <v>2026-02</v>
      </c>
      <c r="E3783" s="66" t="str">
        <v>비교 반영</v>
      </c>
      <c r="F3783" s="66" t="str">
        <v>직전 비교기간</v>
      </c>
      <c r="G3783" s="68">
        <v>1</v>
      </c>
      <c r="H3783" s="79">
        <v>0.07142857142857142</v>
      </c>
    </row>
    <row r="3784">
      <c r="A3784" s="68">
        <v>31</v>
      </c>
      <c r="B3784" s="66" t="str">
        <v>일패동</v>
      </c>
      <c r="C3784" s="66" t="str">
        <v>다가구 전월세</v>
      </c>
      <c r="D3784" s="66" t="str">
        <v>2026-03</v>
      </c>
      <c r="E3784" s="66" t="str">
        <v>비교 반영</v>
      </c>
      <c r="F3784" s="66" t="str">
        <v>직전 비교기간</v>
      </c>
      <c r="G3784" s="68">
        <v>2</v>
      </c>
      <c r="H3784" s="79">
        <v>0.07407407407407407</v>
      </c>
    </row>
    <row r="3785">
      <c r="A3785" s="68">
        <v>31</v>
      </c>
      <c r="B3785" s="66" t="str">
        <v>일패동</v>
      </c>
      <c r="C3785" s="66" t="str">
        <v>다가구 전월세</v>
      </c>
      <c r="D3785" s="66" t="str">
        <v>2026-04</v>
      </c>
      <c r="E3785" s="66" t="str">
        <v>비교 반영</v>
      </c>
      <c r="F3785" s="66" t="str">
        <v>최근 비교기간</v>
      </c>
      <c r="G3785" s="68">
        <v>1</v>
      </c>
      <c r="H3785" s="79">
        <v>0.058823529411764705</v>
      </c>
    </row>
    <row r="3786">
      <c r="A3786" s="68">
        <v>31</v>
      </c>
      <c r="B3786" s="66" t="str">
        <v>일패동</v>
      </c>
      <c r="C3786" s="66" t="str">
        <v>다가구 전월세</v>
      </c>
      <c r="D3786" s="66" t="str">
        <v>2026-05</v>
      </c>
      <c r="E3786" s="66" t="str">
        <v>비교 반영</v>
      </c>
      <c r="F3786" s="66" t="str">
        <v>최근 비교기간</v>
      </c>
      <c r="G3786" s="68">
        <v>0</v>
      </c>
      <c r="H3786" s="79">
        <v>0</v>
      </c>
    </row>
    <row r="3787">
      <c r="A3787" s="68">
        <v>31</v>
      </c>
      <c r="B3787" s="66" t="str">
        <v>일패동</v>
      </c>
      <c r="C3787" s="66" t="str">
        <v>다가구 전월세</v>
      </c>
      <c r="D3787" s="66" t="str">
        <v>2026-06</v>
      </c>
      <c r="E3787" s="66" t="str">
        <v>비교 반영</v>
      </c>
      <c r="F3787" s="66" t="str">
        <v>최근 비교기간</v>
      </c>
      <c r="G3787" s="68">
        <v>3</v>
      </c>
      <c r="H3787" s="79">
        <v>0.375</v>
      </c>
    </row>
    <row r="3788">
      <c r="A3788" s="72">
        <v>31</v>
      </c>
      <c r="B3788" s="72" t="str">
        <v>일패동</v>
      </c>
      <c r="C3788" s="72" t="str">
        <v>다가구 전월세</v>
      </c>
      <c r="D3788" s="72" t="str">
        <v>2026-07</v>
      </c>
      <c r="E3788" s="72" t="str">
        <v>집계 중</v>
      </c>
      <c r="F3788" s="72" t="str">
        <v>집계 중 월</v>
      </c>
      <c r="G3788" s="74">
        <v>2</v>
      </c>
      <c r="H3788" s="85">
        <v>0.6666666666666666</v>
      </c>
    </row>
    <row r="3789">
      <c r="A3789" s="68">
        <v>31</v>
      </c>
      <c r="B3789" s="66" t="str">
        <v>일패동</v>
      </c>
      <c r="C3789" s="66" t="str">
        <v>다가구 매매</v>
      </c>
      <c r="D3789" s="66" t="str">
        <v>2025-08</v>
      </c>
      <c r="E3789" s="66" t="str">
        <v>비교 반영</v>
      </c>
      <c r="F3789" s="66" t="str">
        <v>그 외 비교 반영월</v>
      </c>
      <c r="G3789" s="68">
        <v>0</v>
      </c>
      <c r="H3789" s="79">
        <v>0</v>
      </c>
    </row>
    <row r="3790">
      <c r="A3790" s="68">
        <v>31</v>
      </c>
      <c r="B3790" s="66" t="str">
        <v>일패동</v>
      </c>
      <c r="C3790" s="66" t="str">
        <v>다가구 매매</v>
      </c>
      <c r="D3790" s="66" t="str">
        <v>2025-09</v>
      </c>
      <c r="E3790" s="66" t="str">
        <v>비교 반영</v>
      </c>
      <c r="F3790" s="66" t="str">
        <v>그 외 비교 반영월</v>
      </c>
      <c r="G3790" s="68">
        <v>1</v>
      </c>
      <c r="H3790" s="79">
        <v>0.058823529411764705</v>
      </c>
    </row>
    <row r="3791">
      <c r="A3791" s="68">
        <v>31</v>
      </c>
      <c r="B3791" s="66" t="str">
        <v>일패동</v>
      </c>
      <c r="C3791" s="66" t="str">
        <v>다가구 매매</v>
      </c>
      <c r="D3791" s="66" t="str">
        <v>2025-10</v>
      </c>
      <c r="E3791" s="66" t="str">
        <v>비교 반영</v>
      </c>
      <c r="F3791" s="66" t="str">
        <v>그 외 비교 반영월</v>
      </c>
      <c r="G3791" s="68">
        <v>0</v>
      </c>
      <c r="H3791" s="79">
        <v>0</v>
      </c>
    </row>
    <row r="3792">
      <c r="A3792" s="68">
        <v>31</v>
      </c>
      <c r="B3792" s="66" t="str">
        <v>일패동</v>
      </c>
      <c r="C3792" s="66" t="str">
        <v>다가구 매매</v>
      </c>
      <c r="D3792" s="66" t="str">
        <v>2025-11</v>
      </c>
      <c r="E3792" s="66" t="str">
        <v>비교 반영</v>
      </c>
      <c r="F3792" s="66" t="str">
        <v>그 외 비교 반영월</v>
      </c>
      <c r="G3792" s="68">
        <v>0</v>
      </c>
      <c r="H3792" s="79">
        <v>0</v>
      </c>
    </row>
    <row r="3793">
      <c r="A3793" s="68">
        <v>31</v>
      </c>
      <c r="B3793" s="66" t="str">
        <v>일패동</v>
      </c>
      <c r="C3793" s="66" t="str">
        <v>다가구 매매</v>
      </c>
      <c r="D3793" s="66" t="str">
        <v>2025-12</v>
      </c>
      <c r="E3793" s="66" t="str">
        <v>비교 반영</v>
      </c>
      <c r="F3793" s="66" t="str">
        <v>그 외 비교 반영월</v>
      </c>
      <c r="G3793" s="68">
        <v>0</v>
      </c>
      <c r="H3793" s="79">
        <v>0</v>
      </c>
    </row>
    <row r="3794">
      <c r="A3794" s="68">
        <v>31</v>
      </c>
      <c r="B3794" s="66" t="str">
        <v>일패동</v>
      </c>
      <c r="C3794" s="66" t="str">
        <v>다가구 매매</v>
      </c>
      <c r="D3794" s="66" t="str">
        <v>2026-01</v>
      </c>
      <c r="E3794" s="66" t="str">
        <v>비교 반영</v>
      </c>
      <c r="F3794" s="66" t="str">
        <v>직전 비교기간</v>
      </c>
      <c r="G3794" s="68">
        <v>0</v>
      </c>
      <c r="H3794" s="79">
        <v>0</v>
      </c>
    </row>
    <row r="3795">
      <c r="A3795" s="68">
        <v>31</v>
      </c>
      <c r="B3795" s="66" t="str">
        <v>일패동</v>
      </c>
      <c r="C3795" s="66" t="str">
        <v>다가구 매매</v>
      </c>
      <c r="D3795" s="66" t="str">
        <v>2026-02</v>
      </c>
      <c r="E3795" s="66" t="str">
        <v>비교 반영</v>
      </c>
      <c r="F3795" s="66" t="str">
        <v>직전 비교기간</v>
      </c>
      <c r="G3795" s="68">
        <v>0</v>
      </c>
      <c r="H3795" s="79">
        <v>0</v>
      </c>
    </row>
    <row r="3796">
      <c r="A3796" s="68">
        <v>31</v>
      </c>
      <c r="B3796" s="66" t="str">
        <v>일패동</v>
      </c>
      <c r="C3796" s="66" t="str">
        <v>다가구 매매</v>
      </c>
      <c r="D3796" s="66" t="str">
        <v>2026-03</v>
      </c>
      <c r="E3796" s="66" t="str">
        <v>비교 반영</v>
      </c>
      <c r="F3796" s="66" t="str">
        <v>직전 비교기간</v>
      </c>
      <c r="G3796" s="68">
        <v>0</v>
      </c>
      <c r="H3796" s="79">
        <v>0</v>
      </c>
    </row>
    <row r="3797">
      <c r="A3797" s="68">
        <v>31</v>
      </c>
      <c r="B3797" s="66" t="str">
        <v>일패동</v>
      </c>
      <c r="C3797" s="66" t="str">
        <v>다가구 매매</v>
      </c>
      <c r="D3797" s="66" t="str">
        <v>2026-04</v>
      </c>
      <c r="E3797" s="66" t="str">
        <v>비교 반영</v>
      </c>
      <c r="F3797" s="66" t="str">
        <v>최근 비교기간</v>
      </c>
      <c r="G3797" s="68">
        <v>1</v>
      </c>
      <c r="H3797" s="79">
        <v>0.058823529411764705</v>
      </c>
    </row>
    <row r="3798">
      <c r="A3798" s="68">
        <v>31</v>
      </c>
      <c r="B3798" s="66" t="str">
        <v>일패동</v>
      </c>
      <c r="C3798" s="66" t="str">
        <v>다가구 매매</v>
      </c>
      <c r="D3798" s="66" t="str">
        <v>2026-05</v>
      </c>
      <c r="E3798" s="66" t="str">
        <v>비교 반영</v>
      </c>
      <c r="F3798" s="66" t="str">
        <v>최근 비교기간</v>
      </c>
      <c r="G3798" s="68">
        <v>0</v>
      </c>
      <c r="H3798" s="79">
        <v>0</v>
      </c>
    </row>
    <row r="3799">
      <c r="A3799" s="68">
        <v>31</v>
      </c>
      <c r="B3799" s="66" t="str">
        <v>일패동</v>
      </c>
      <c r="C3799" s="66" t="str">
        <v>다가구 매매</v>
      </c>
      <c r="D3799" s="66" t="str">
        <v>2026-06</v>
      </c>
      <c r="E3799" s="66" t="str">
        <v>비교 반영</v>
      </c>
      <c r="F3799" s="66" t="str">
        <v>최근 비교기간</v>
      </c>
      <c r="G3799" s="68">
        <v>0</v>
      </c>
      <c r="H3799" s="79">
        <v>0</v>
      </c>
    </row>
    <row r="3800">
      <c r="A3800" s="72">
        <v>31</v>
      </c>
      <c r="B3800" s="72" t="str">
        <v>일패동</v>
      </c>
      <c r="C3800" s="72" t="str">
        <v>다가구 매매</v>
      </c>
      <c r="D3800" s="72" t="str">
        <v>2026-07</v>
      </c>
      <c r="E3800" s="72" t="str">
        <v>집계 중</v>
      </c>
      <c r="F3800" s="72" t="str">
        <v>집계 중 월</v>
      </c>
      <c r="G3800" s="74">
        <v>0</v>
      </c>
      <c r="H3800" s="85">
        <v>0</v>
      </c>
    </row>
    <row r="3801">
      <c r="A3801" s="68">
        <v>31</v>
      </c>
      <c r="B3801" s="66" t="str">
        <v>일패동</v>
      </c>
      <c r="C3801" s="66" t="str">
        <v>공장창고</v>
      </c>
      <c r="D3801" s="66" t="str">
        <v>2025-08</v>
      </c>
      <c r="E3801" s="66" t="str">
        <v>비교 반영</v>
      </c>
      <c r="F3801" s="66" t="str">
        <v>그 외 비교 반영월</v>
      </c>
      <c r="G3801" s="68">
        <v>0</v>
      </c>
      <c r="H3801" s="79">
        <v>0</v>
      </c>
    </row>
    <row r="3802">
      <c r="A3802" s="68">
        <v>31</v>
      </c>
      <c r="B3802" s="66" t="str">
        <v>일패동</v>
      </c>
      <c r="C3802" s="66" t="str">
        <v>공장창고</v>
      </c>
      <c r="D3802" s="66" t="str">
        <v>2025-09</v>
      </c>
      <c r="E3802" s="66" t="str">
        <v>비교 반영</v>
      </c>
      <c r="F3802" s="66" t="str">
        <v>그 외 비교 반영월</v>
      </c>
      <c r="G3802" s="68">
        <v>2</v>
      </c>
      <c r="H3802" s="79">
        <v>0.11764705882352941</v>
      </c>
    </row>
    <row r="3803">
      <c r="A3803" s="68">
        <v>31</v>
      </c>
      <c r="B3803" s="66" t="str">
        <v>일패동</v>
      </c>
      <c r="C3803" s="66" t="str">
        <v>공장창고</v>
      </c>
      <c r="D3803" s="66" t="str">
        <v>2025-10</v>
      </c>
      <c r="E3803" s="66" t="str">
        <v>비교 반영</v>
      </c>
      <c r="F3803" s="66" t="str">
        <v>그 외 비교 반영월</v>
      </c>
      <c r="G3803" s="68">
        <v>0</v>
      </c>
      <c r="H3803" s="79">
        <v>0</v>
      </c>
    </row>
    <row r="3804">
      <c r="A3804" s="68">
        <v>31</v>
      </c>
      <c r="B3804" s="66" t="str">
        <v>일패동</v>
      </c>
      <c r="C3804" s="66" t="str">
        <v>공장창고</v>
      </c>
      <c r="D3804" s="66" t="str">
        <v>2025-11</v>
      </c>
      <c r="E3804" s="66" t="str">
        <v>비교 반영</v>
      </c>
      <c r="F3804" s="66" t="str">
        <v>그 외 비교 반영월</v>
      </c>
      <c r="G3804" s="68">
        <v>0</v>
      </c>
      <c r="H3804" s="79">
        <v>0</v>
      </c>
    </row>
    <row r="3805">
      <c r="A3805" s="68">
        <v>31</v>
      </c>
      <c r="B3805" s="66" t="str">
        <v>일패동</v>
      </c>
      <c r="C3805" s="66" t="str">
        <v>공장창고</v>
      </c>
      <c r="D3805" s="66" t="str">
        <v>2025-12</v>
      </c>
      <c r="E3805" s="66" t="str">
        <v>비교 반영</v>
      </c>
      <c r="F3805" s="66" t="str">
        <v>그 외 비교 반영월</v>
      </c>
      <c r="G3805" s="68">
        <v>0</v>
      </c>
      <c r="H3805" s="79">
        <v>0</v>
      </c>
    </row>
    <row r="3806">
      <c r="A3806" s="68">
        <v>31</v>
      </c>
      <c r="B3806" s="66" t="str">
        <v>일패동</v>
      </c>
      <c r="C3806" s="66" t="str">
        <v>공장창고</v>
      </c>
      <c r="D3806" s="66" t="str">
        <v>2026-01</v>
      </c>
      <c r="E3806" s="66" t="str">
        <v>비교 반영</v>
      </c>
      <c r="F3806" s="66" t="str">
        <v>직전 비교기간</v>
      </c>
      <c r="G3806" s="68">
        <v>0</v>
      </c>
      <c r="H3806" s="79">
        <v>0</v>
      </c>
    </row>
    <row r="3807">
      <c r="A3807" s="68">
        <v>31</v>
      </c>
      <c r="B3807" s="66" t="str">
        <v>일패동</v>
      </c>
      <c r="C3807" s="66" t="str">
        <v>공장창고</v>
      </c>
      <c r="D3807" s="66" t="str">
        <v>2026-02</v>
      </c>
      <c r="E3807" s="66" t="str">
        <v>비교 반영</v>
      </c>
      <c r="F3807" s="66" t="str">
        <v>직전 비교기간</v>
      </c>
      <c r="G3807" s="68">
        <v>0</v>
      </c>
      <c r="H3807" s="79">
        <v>0</v>
      </c>
    </row>
    <row r="3808">
      <c r="A3808" s="68">
        <v>31</v>
      </c>
      <c r="B3808" s="66" t="str">
        <v>일패동</v>
      </c>
      <c r="C3808" s="66" t="str">
        <v>공장창고</v>
      </c>
      <c r="D3808" s="66" t="str">
        <v>2026-03</v>
      </c>
      <c r="E3808" s="66" t="str">
        <v>비교 반영</v>
      </c>
      <c r="F3808" s="66" t="str">
        <v>직전 비교기간</v>
      </c>
      <c r="G3808" s="68">
        <v>1</v>
      </c>
      <c r="H3808" s="79">
        <v>0.037037037037037035</v>
      </c>
    </row>
    <row r="3809">
      <c r="A3809" s="68">
        <v>31</v>
      </c>
      <c r="B3809" s="66" t="str">
        <v>일패동</v>
      </c>
      <c r="C3809" s="66" t="str">
        <v>공장창고</v>
      </c>
      <c r="D3809" s="66" t="str">
        <v>2026-04</v>
      </c>
      <c r="E3809" s="66" t="str">
        <v>비교 반영</v>
      </c>
      <c r="F3809" s="66" t="str">
        <v>최근 비교기간</v>
      </c>
      <c r="G3809" s="68">
        <v>0</v>
      </c>
      <c r="H3809" s="79">
        <v>0</v>
      </c>
    </row>
    <row r="3810">
      <c r="A3810" s="68">
        <v>31</v>
      </c>
      <c r="B3810" s="66" t="str">
        <v>일패동</v>
      </c>
      <c r="C3810" s="66" t="str">
        <v>공장창고</v>
      </c>
      <c r="D3810" s="66" t="str">
        <v>2026-05</v>
      </c>
      <c r="E3810" s="66" t="str">
        <v>비교 반영</v>
      </c>
      <c r="F3810" s="66" t="str">
        <v>최근 비교기간</v>
      </c>
      <c r="G3810" s="68">
        <v>0</v>
      </c>
      <c r="H3810" s="79">
        <v>0</v>
      </c>
    </row>
    <row r="3811">
      <c r="A3811" s="68">
        <v>31</v>
      </c>
      <c r="B3811" s="66" t="str">
        <v>일패동</v>
      </c>
      <c r="C3811" s="66" t="str">
        <v>공장창고</v>
      </c>
      <c r="D3811" s="66" t="str">
        <v>2026-06</v>
      </c>
      <c r="E3811" s="66" t="str">
        <v>비교 반영</v>
      </c>
      <c r="F3811" s="66" t="str">
        <v>최근 비교기간</v>
      </c>
      <c r="G3811" s="68">
        <v>0</v>
      </c>
      <c r="H3811" s="79">
        <v>0</v>
      </c>
    </row>
    <row r="3812">
      <c r="A3812" s="72">
        <v>31</v>
      </c>
      <c r="B3812" s="72" t="str">
        <v>일패동</v>
      </c>
      <c r="C3812" s="72" t="str">
        <v>공장창고</v>
      </c>
      <c r="D3812" s="72" t="str">
        <v>2026-07</v>
      </c>
      <c r="E3812" s="72" t="str">
        <v>집계 중</v>
      </c>
      <c r="F3812" s="72" t="str">
        <v>집계 중 월</v>
      </c>
      <c r="G3812" s="74">
        <v>1</v>
      </c>
      <c r="H3812" s="85">
        <v>0.3333333333333333</v>
      </c>
    </row>
    <row r="3813">
      <c r="A3813" s="68">
        <v>32</v>
      </c>
      <c r="B3813" s="66" t="str">
        <v>수동면 운수리</v>
      </c>
      <c r="C3813" s="66" t="str">
        <v>다세대 전월세</v>
      </c>
      <c r="D3813" s="66" t="str">
        <v>2025-08</v>
      </c>
      <c r="E3813" s="66" t="str">
        <v>비교 반영</v>
      </c>
      <c r="F3813" s="66" t="str">
        <v>그 외 비교 반영월</v>
      </c>
      <c r="G3813" s="68">
        <v>0</v>
      </c>
      <c r="H3813" s="79">
        <v>0</v>
      </c>
    </row>
    <row r="3814">
      <c r="A3814" s="68">
        <v>32</v>
      </c>
      <c r="B3814" s="66" t="str">
        <v>수동면 운수리</v>
      </c>
      <c r="C3814" s="66" t="str">
        <v>다세대 전월세</v>
      </c>
      <c r="D3814" s="66" t="str">
        <v>2025-09</v>
      </c>
      <c r="E3814" s="66" t="str">
        <v>비교 반영</v>
      </c>
      <c r="F3814" s="66" t="str">
        <v>그 외 비교 반영월</v>
      </c>
      <c r="G3814" s="68">
        <v>0</v>
      </c>
      <c r="H3814" s="79">
        <v>0</v>
      </c>
    </row>
    <row r="3815">
      <c r="A3815" s="68">
        <v>32</v>
      </c>
      <c r="B3815" s="66" t="str">
        <v>수동면 운수리</v>
      </c>
      <c r="C3815" s="66" t="str">
        <v>다세대 전월세</v>
      </c>
      <c r="D3815" s="66" t="str">
        <v>2025-10</v>
      </c>
      <c r="E3815" s="66" t="str">
        <v>비교 반영</v>
      </c>
      <c r="F3815" s="66" t="str">
        <v>그 외 비교 반영월</v>
      </c>
      <c r="G3815" s="68">
        <v>1</v>
      </c>
      <c r="H3815" s="79">
        <v>0.2</v>
      </c>
    </row>
    <row r="3816">
      <c r="A3816" s="68">
        <v>32</v>
      </c>
      <c r="B3816" s="66" t="str">
        <v>수동면 운수리</v>
      </c>
      <c r="C3816" s="66" t="str">
        <v>다세대 전월세</v>
      </c>
      <c r="D3816" s="66" t="str">
        <v>2025-11</v>
      </c>
      <c r="E3816" s="66" t="str">
        <v>비교 반영</v>
      </c>
      <c r="F3816" s="66" t="str">
        <v>그 외 비교 반영월</v>
      </c>
      <c r="G3816" s="68">
        <v>0</v>
      </c>
      <c r="H3816" s="79">
        <v>0</v>
      </c>
    </row>
    <row r="3817">
      <c r="A3817" s="68">
        <v>32</v>
      </c>
      <c r="B3817" s="66" t="str">
        <v>수동면 운수리</v>
      </c>
      <c r="C3817" s="66" t="str">
        <v>다세대 전월세</v>
      </c>
      <c r="D3817" s="66" t="str">
        <v>2025-12</v>
      </c>
      <c r="E3817" s="66" t="str">
        <v>비교 반영</v>
      </c>
      <c r="F3817" s="66" t="str">
        <v>그 외 비교 반영월</v>
      </c>
      <c r="G3817" s="68">
        <v>0</v>
      </c>
      <c r="H3817" s="79">
        <v>0</v>
      </c>
    </row>
    <row r="3818">
      <c r="A3818" s="68">
        <v>32</v>
      </c>
      <c r="B3818" s="66" t="str">
        <v>수동면 운수리</v>
      </c>
      <c r="C3818" s="66" t="str">
        <v>다세대 전월세</v>
      </c>
      <c r="D3818" s="66" t="str">
        <v>2026-01</v>
      </c>
      <c r="E3818" s="66" t="str">
        <v>비교 반영</v>
      </c>
      <c r="F3818" s="66" t="str">
        <v>직전 비교기간</v>
      </c>
      <c r="G3818" s="68">
        <v>0</v>
      </c>
      <c r="H3818" s="79">
        <v>0</v>
      </c>
    </row>
    <row r="3819">
      <c r="A3819" s="68">
        <v>32</v>
      </c>
      <c r="B3819" s="66" t="str">
        <v>수동면 운수리</v>
      </c>
      <c r="C3819" s="66" t="str">
        <v>다세대 전월세</v>
      </c>
      <c r="D3819" s="66" t="str">
        <v>2026-02</v>
      </c>
      <c r="E3819" s="66" t="str">
        <v>비교 반영</v>
      </c>
      <c r="F3819" s="66" t="str">
        <v>직전 비교기간</v>
      </c>
      <c r="G3819" s="68">
        <v>1</v>
      </c>
      <c r="H3819" s="79">
        <v>0.3333333333333333</v>
      </c>
    </row>
    <row r="3820">
      <c r="A3820" s="68">
        <v>32</v>
      </c>
      <c r="B3820" s="66" t="str">
        <v>수동면 운수리</v>
      </c>
      <c r="C3820" s="66" t="str">
        <v>다세대 전월세</v>
      </c>
      <c r="D3820" s="66" t="str">
        <v>2026-03</v>
      </c>
      <c r="E3820" s="66" t="str">
        <v>비교 반영</v>
      </c>
      <c r="F3820" s="66" t="str">
        <v>직전 비교기간</v>
      </c>
      <c r="G3820" s="68">
        <v>8</v>
      </c>
      <c r="H3820" s="79">
        <v>0.5714285714285714</v>
      </c>
    </row>
    <row r="3821">
      <c r="A3821" s="68">
        <v>32</v>
      </c>
      <c r="B3821" s="66" t="str">
        <v>수동면 운수리</v>
      </c>
      <c r="C3821" s="66" t="str">
        <v>다세대 전월세</v>
      </c>
      <c r="D3821" s="66" t="str">
        <v>2026-04</v>
      </c>
      <c r="E3821" s="66" t="str">
        <v>비교 반영</v>
      </c>
      <c r="F3821" s="66" t="str">
        <v>최근 비교기간</v>
      </c>
      <c r="G3821" s="68">
        <v>1</v>
      </c>
      <c r="H3821" s="79">
        <v>0.25</v>
      </c>
    </row>
    <row r="3822">
      <c r="A3822" s="68">
        <v>32</v>
      </c>
      <c r="B3822" s="66" t="str">
        <v>수동면 운수리</v>
      </c>
      <c r="C3822" s="66" t="str">
        <v>다세대 전월세</v>
      </c>
      <c r="D3822" s="66" t="str">
        <v>2026-05</v>
      </c>
      <c r="E3822" s="66" t="str">
        <v>비교 반영</v>
      </c>
      <c r="F3822" s="66" t="str">
        <v>최근 비교기간</v>
      </c>
      <c r="G3822" s="68">
        <v>4</v>
      </c>
      <c r="H3822" s="79">
        <v>0.5</v>
      </c>
    </row>
    <row r="3823">
      <c r="A3823" s="68">
        <v>32</v>
      </c>
      <c r="B3823" s="66" t="str">
        <v>수동면 운수리</v>
      </c>
      <c r="C3823" s="66" t="str">
        <v>다세대 전월세</v>
      </c>
      <c r="D3823" s="66" t="str">
        <v>2026-06</v>
      </c>
      <c r="E3823" s="66" t="str">
        <v>비교 반영</v>
      </c>
      <c r="F3823" s="66" t="str">
        <v>최근 비교기간</v>
      </c>
      <c r="G3823" s="68">
        <v>8</v>
      </c>
      <c r="H3823" s="79">
        <v>0.6153846153846154</v>
      </c>
    </row>
    <row r="3824">
      <c r="A3824" s="72">
        <v>32</v>
      </c>
      <c r="B3824" s="72" t="str">
        <v>수동면 운수리</v>
      </c>
      <c r="C3824" s="72" t="str">
        <v>다세대 전월세</v>
      </c>
      <c r="D3824" s="72" t="str">
        <v>2026-07</v>
      </c>
      <c r="E3824" s="72" t="str">
        <v>집계 중</v>
      </c>
      <c r="F3824" s="72" t="str">
        <v>집계 중 월</v>
      </c>
      <c r="G3824" s="74">
        <v>2</v>
      </c>
      <c r="H3824" s="85">
        <v>1</v>
      </c>
    </row>
    <row r="3825">
      <c r="A3825" s="68">
        <v>32</v>
      </c>
      <c r="B3825" s="66" t="str">
        <v>수동면 운수리</v>
      </c>
      <c r="C3825" s="66" t="str">
        <v>다세대 매매</v>
      </c>
      <c r="D3825" s="66" t="str">
        <v>2025-08</v>
      </c>
      <c r="E3825" s="66" t="str">
        <v>비교 반영</v>
      </c>
      <c r="F3825" s="66" t="str">
        <v>그 외 비교 반영월</v>
      </c>
      <c r="G3825" s="68">
        <v>0</v>
      </c>
      <c r="H3825" s="79">
        <v>0</v>
      </c>
    </row>
    <row r="3826">
      <c r="A3826" s="68">
        <v>32</v>
      </c>
      <c r="B3826" s="66" t="str">
        <v>수동면 운수리</v>
      </c>
      <c r="C3826" s="66" t="str">
        <v>다세대 매매</v>
      </c>
      <c r="D3826" s="66" t="str">
        <v>2025-09</v>
      </c>
      <c r="E3826" s="66" t="str">
        <v>비교 반영</v>
      </c>
      <c r="F3826" s="66" t="str">
        <v>그 외 비교 반영월</v>
      </c>
      <c r="G3826" s="68">
        <v>2</v>
      </c>
      <c r="H3826" s="79">
        <v>0.2</v>
      </c>
    </row>
    <row r="3827">
      <c r="A3827" s="68">
        <v>32</v>
      </c>
      <c r="B3827" s="66" t="str">
        <v>수동면 운수리</v>
      </c>
      <c r="C3827" s="66" t="str">
        <v>다세대 매매</v>
      </c>
      <c r="D3827" s="66" t="str">
        <v>2025-10</v>
      </c>
      <c r="E3827" s="66" t="str">
        <v>비교 반영</v>
      </c>
      <c r="F3827" s="66" t="str">
        <v>그 외 비교 반영월</v>
      </c>
      <c r="G3827" s="68">
        <v>1</v>
      </c>
      <c r="H3827" s="79">
        <v>0.2</v>
      </c>
    </row>
    <row r="3828">
      <c r="A3828" s="68">
        <v>32</v>
      </c>
      <c r="B3828" s="66" t="str">
        <v>수동면 운수리</v>
      </c>
      <c r="C3828" s="66" t="str">
        <v>다세대 매매</v>
      </c>
      <c r="D3828" s="66" t="str">
        <v>2025-11</v>
      </c>
      <c r="E3828" s="66" t="str">
        <v>비교 반영</v>
      </c>
      <c r="F3828" s="66" t="str">
        <v>그 외 비교 반영월</v>
      </c>
      <c r="G3828" s="68">
        <v>0</v>
      </c>
      <c r="H3828" s="79">
        <v>0</v>
      </c>
    </row>
    <row r="3829">
      <c r="A3829" s="68">
        <v>32</v>
      </c>
      <c r="B3829" s="66" t="str">
        <v>수동면 운수리</v>
      </c>
      <c r="C3829" s="66" t="str">
        <v>다세대 매매</v>
      </c>
      <c r="D3829" s="66" t="str">
        <v>2025-12</v>
      </c>
      <c r="E3829" s="66" t="str">
        <v>비교 반영</v>
      </c>
      <c r="F3829" s="66" t="str">
        <v>그 외 비교 반영월</v>
      </c>
      <c r="G3829" s="68">
        <v>0</v>
      </c>
      <c r="H3829" s="79">
        <v>0</v>
      </c>
    </row>
    <row r="3830">
      <c r="A3830" s="68">
        <v>32</v>
      </c>
      <c r="B3830" s="66" t="str">
        <v>수동면 운수리</v>
      </c>
      <c r="C3830" s="66" t="str">
        <v>다세대 매매</v>
      </c>
      <c r="D3830" s="66" t="str">
        <v>2026-01</v>
      </c>
      <c r="E3830" s="66" t="str">
        <v>비교 반영</v>
      </c>
      <c r="F3830" s="66" t="str">
        <v>직전 비교기간</v>
      </c>
      <c r="G3830" s="68">
        <v>0</v>
      </c>
      <c r="H3830" s="79">
        <v>0</v>
      </c>
    </row>
    <row r="3831">
      <c r="A3831" s="68">
        <v>32</v>
      </c>
      <c r="B3831" s="66" t="str">
        <v>수동면 운수리</v>
      </c>
      <c r="C3831" s="66" t="str">
        <v>다세대 매매</v>
      </c>
      <c r="D3831" s="66" t="str">
        <v>2026-02</v>
      </c>
      <c r="E3831" s="66" t="str">
        <v>비교 반영</v>
      </c>
      <c r="F3831" s="66" t="str">
        <v>직전 비교기간</v>
      </c>
      <c r="G3831" s="68">
        <v>2</v>
      </c>
      <c r="H3831" s="79">
        <v>0.6666666666666666</v>
      </c>
    </row>
    <row r="3832">
      <c r="A3832" s="68">
        <v>32</v>
      </c>
      <c r="B3832" s="66" t="str">
        <v>수동면 운수리</v>
      </c>
      <c r="C3832" s="66" t="str">
        <v>다세대 매매</v>
      </c>
      <c r="D3832" s="66" t="str">
        <v>2026-03</v>
      </c>
      <c r="E3832" s="66" t="str">
        <v>비교 반영</v>
      </c>
      <c r="F3832" s="66" t="str">
        <v>직전 비교기간</v>
      </c>
      <c r="G3832" s="68">
        <v>0</v>
      </c>
      <c r="H3832" s="79">
        <v>0</v>
      </c>
    </row>
    <row r="3833">
      <c r="A3833" s="68">
        <v>32</v>
      </c>
      <c r="B3833" s="66" t="str">
        <v>수동면 운수리</v>
      </c>
      <c r="C3833" s="66" t="str">
        <v>다세대 매매</v>
      </c>
      <c r="D3833" s="66" t="str">
        <v>2026-04</v>
      </c>
      <c r="E3833" s="66" t="str">
        <v>비교 반영</v>
      </c>
      <c r="F3833" s="66" t="str">
        <v>최근 비교기간</v>
      </c>
      <c r="G3833" s="68">
        <v>0</v>
      </c>
      <c r="H3833" s="79">
        <v>0</v>
      </c>
    </row>
    <row r="3834">
      <c r="A3834" s="68">
        <v>32</v>
      </c>
      <c r="B3834" s="66" t="str">
        <v>수동면 운수리</v>
      </c>
      <c r="C3834" s="66" t="str">
        <v>다세대 매매</v>
      </c>
      <c r="D3834" s="66" t="str">
        <v>2026-05</v>
      </c>
      <c r="E3834" s="66" t="str">
        <v>비교 반영</v>
      </c>
      <c r="F3834" s="66" t="str">
        <v>최근 비교기간</v>
      </c>
      <c r="G3834" s="68">
        <v>1</v>
      </c>
      <c r="H3834" s="79">
        <v>0.125</v>
      </c>
    </row>
    <row r="3835">
      <c r="A3835" s="68">
        <v>32</v>
      </c>
      <c r="B3835" s="66" t="str">
        <v>수동면 운수리</v>
      </c>
      <c r="C3835" s="66" t="str">
        <v>다세대 매매</v>
      </c>
      <c r="D3835" s="66" t="str">
        <v>2026-06</v>
      </c>
      <c r="E3835" s="66" t="str">
        <v>비교 반영</v>
      </c>
      <c r="F3835" s="66" t="str">
        <v>최근 비교기간</v>
      </c>
      <c r="G3835" s="68">
        <v>4</v>
      </c>
      <c r="H3835" s="79">
        <v>0.3076923076923077</v>
      </c>
    </row>
    <row r="3836">
      <c r="A3836" s="72">
        <v>32</v>
      </c>
      <c r="B3836" s="72" t="str">
        <v>수동면 운수리</v>
      </c>
      <c r="C3836" s="72" t="str">
        <v>다세대 매매</v>
      </c>
      <c r="D3836" s="72" t="str">
        <v>2026-07</v>
      </c>
      <c r="E3836" s="72" t="str">
        <v>집계 중</v>
      </c>
      <c r="F3836" s="72" t="str">
        <v>집계 중 월</v>
      </c>
      <c r="G3836" s="74">
        <v>0</v>
      </c>
      <c r="H3836" s="85">
        <v>0</v>
      </c>
    </row>
    <row r="3837">
      <c r="A3837" s="68">
        <v>32</v>
      </c>
      <c r="B3837" s="66" t="str">
        <v>수동면 운수리</v>
      </c>
      <c r="C3837" s="66" t="str">
        <v>다가구 전월세</v>
      </c>
      <c r="D3837" s="66" t="str">
        <v>2025-08</v>
      </c>
      <c r="E3837" s="66" t="str">
        <v>비교 반영</v>
      </c>
      <c r="F3837" s="66" t="str">
        <v>그 외 비교 반영월</v>
      </c>
      <c r="G3837" s="68">
        <v>1</v>
      </c>
      <c r="H3837" s="79">
        <v>0.16666666666666666</v>
      </c>
    </row>
    <row r="3838">
      <c r="A3838" s="68">
        <v>32</v>
      </c>
      <c r="B3838" s="66" t="str">
        <v>수동면 운수리</v>
      </c>
      <c r="C3838" s="66" t="str">
        <v>다가구 전월세</v>
      </c>
      <c r="D3838" s="66" t="str">
        <v>2025-09</v>
      </c>
      <c r="E3838" s="66" t="str">
        <v>비교 반영</v>
      </c>
      <c r="F3838" s="66" t="str">
        <v>그 외 비교 반영월</v>
      </c>
      <c r="G3838" s="68">
        <v>2</v>
      </c>
      <c r="H3838" s="79">
        <v>0.2</v>
      </c>
    </row>
    <row r="3839">
      <c r="A3839" s="68">
        <v>32</v>
      </c>
      <c r="B3839" s="66" t="str">
        <v>수동면 운수리</v>
      </c>
      <c r="C3839" s="66" t="str">
        <v>다가구 전월세</v>
      </c>
      <c r="D3839" s="66" t="str">
        <v>2025-10</v>
      </c>
      <c r="E3839" s="66" t="str">
        <v>비교 반영</v>
      </c>
      <c r="F3839" s="66" t="str">
        <v>그 외 비교 반영월</v>
      </c>
      <c r="G3839" s="68">
        <v>2</v>
      </c>
      <c r="H3839" s="79">
        <v>0.4</v>
      </c>
    </row>
    <row r="3840">
      <c r="A3840" s="68">
        <v>32</v>
      </c>
      <c r="B3840" s="66" t="str">
        <v>수동면 운수리</v>
      </c>
      <c r="C3840" s="66" t="str">
        <v>다가구 전월세</v>
      </c>
      <c r="D3840" s="66" t="str">
        <v>2025-11</v>
      </c>
      <c r="E3840" s="66" t="str">
        <v>비교 반영</v>
      </c>
      <c r="F3840" s="66" t="str">
        <v>그 외 비교 반영월</v>
      </c>
      <c r="G3840" s="68">
        <v>1</v>
      </c>
      <c r="H3840" s="79">
        <v>0.5</v>
      </c>
    </row>
    <row r="3841">
      <c r="A3841" s="68">
        <v>32</v>
      </c>
      <c r="B3841" s="66" t="str">
        <v>수동면 운수리</v>
      </c>
      <c r="C3841" s="66" t="str">
        <v>다가구 전월세</v>
      </c>
      <c r="D3841" s="66" t="str">
        <v>2025-12</v>
      </c>
      <c r="E3841" s="66" t="str">
        <v>비교 반영</v>
      </c>
      <c r="F3841" s="66" t="str">
        <v>그 외 비교 반영월</v>
      </c>
      <c r="G3841" s="68">
        <v>0</v>
      </c>
      <c r="H3841" s="79">
        <v>0</v>
      </c>
    </row>
    <row r="3842">
      <c r="A3842" s="68">
        <v>32</v>
      </c>
      <c r="B3842" s="66" t="str">
        <v>수동면 운수리</v>
      </c>
      <c r="C3842" s="66" t="str">
        <v>다가구 전월세</v>
      </c>
      <c r="D3842" s="66" t="str">
        <v>2026-01</v>
      </c>
      <c r="E3842" s="66" t="str">
        <v>비교 반영</v>
      </c>
      <c r="F3842" s="66" t="str">
        <v>직전 비교기간</v>
      </c>
      <c r="G3842" s="68">
        <v>1</v>
      </c>
      <c r="H3842" s="79">
        <v>1</v>
      </c>
    </row>
    <row r="3843">
      <c r="A3843" s="68">
        <v>32</v>
      </c>
      <c r="B3843" s="66" t="str">
        <v>수동면 운수리</v>
      </c>
      <c r="C3843" s="66" t="str">
        <v>다가구 전월세</v>
      </c>
      <c r="D3843" s="66" t="str">
        <v>2026-02</v>
      </c>
      <c r="E3843" s="66" t="str">
        <v>비교 반영</v>
      </c>
      <c r="F3843" s="66" t="str">
        <v>직전 비교기간</v>
      </c>
      <c r="G3843" s="68">
        <v>0</v>
      </c>
      <c r="H3843" s="79">
        <v>0</v>
      </c>
    </row>
    <row r="3844">
      <c r="A3844" s="68">
        <v>32</v>
      </c>
      <c r="B3844" s="66" t="str">
        <v>수동면 운수리</v>
      </c>
      <c r="C3844" s="66" t="str">
        <v>다가구 전월세</v>
      </c>
      <c r="D3844" s="66" t="str">
        <v>2026-03</v>
      </c>
      <c r="E3844" s="66" t="str">
        <v>비교 반영</v>
      </c>
      <c r="F3844" s="66" t="str">
        <v>직전 비교기간</v>
      </c>
      <c r="G3844" s="68">
        <v>1</v>
      </c>
      <c r="H3844" s="79">
        <v>0.07142857142857142</v>
      </c>
    </row>
    <row r="3845">
      <c r="A3845" s="68">
        <v>32</v>
      </c>
      <c r="B3845" s="66" t="str">
        <v>수동면 운수리</v>
      </c>
      <c r="C3845" s="66" t="str">
        <v>다가구 전월세</v>
      </c>
      <c r="D3845" s="66" t="str">
        <v>2026-04</v>
      </c>
      <c r="E3845" s="66" t="str">
        <v>비교 반영</v>
      </c>
      <c r="F3845" s="66" t="str">
        <v>최근 비교기간</v>
      </c>
      <c r="G3845" s="68">
        <v>1</v>
      </c>
      <c r="H3845" s="79">
        <v>0.25</v>
      </c>
    </row>
    <row r="3846">
      <c r="A3846" s="68">
        <v>32</v>
      </c>
      <c r="B3846" s="66" t="str">
        <v>수동면 운수리</v>
      </c>
      <c r="C3846" s="66" t="str">
        <v>다가구 전월세</v>
      </c>
      <c r="D3846" s="66" t="str">
        <v>2026-05</v>
      </c>
      <c r="E3846" s="66" t="str">
        <v>비교 반영</v>
      </c>
      <c r="F3846" s="66" t="str">
        <v>최근 비교기간</v>
      </c>
      <c r="G3846" s="68">
        <v>2</v>
      </c>
      <c r="H3846" s="79">
        <v>0.25</v>
      </c>
    </row>
    <row r="3847">
      <c r="A3847" s="68">
        <v>32</v>
      </c>
      <c r="B3847" s="66" t="str">
        <v>수동면 운수리</v>
      </c>
      <c r="C3847" s="66" t="str">
        <v>다가구 전월세</v>
      </c>
      <c r="D3847" s="66" t="str">
        <v>2026-06</v>
      </c>
      <c r="E3847" s="66" t="str">
        <v>비교 반영</v>
      </c>
      <c r="F3847" s="66" t="str">
        <v>최근 비교기간</v>
      </c>
      <c r="G3847" s="68">
        <v>1</v>
      </c>
      <c r="H3847" s="79">
        <v>0.07692307692307693</v>
      </c>
    </row>
    <row r="3848">
      <c r="A3848" s="72">
        <v>32</v>
      </c>
      <c r="B3848" s="72" t="str">
        <v>수동면 운수리</v>
      </c>
      <c r="C3848" s="72" t="str">
        <v>다가구 전월세</v>
      </c>
      <c r="D3848" s="72" t="str">
        <v>2026-07</v>
      </c>
      <c r="E3848" s="72" t="str">
        <v>집계 중</v>
      </c>
      <c r="F3848" s="72" t="str">
        <v>집계 중 월</v>
      </c>
      <c r="G3848" s="74">
        <v>0</v>
      </c>
      <c r="H3848" s="85">
        <v>0</v>
      </c>
    </row>
    <row r="3849">
      <c r="A3849" s="68">
        <v>32</v>
      </c>
      <c r="B3849" s="66" t="str">
        <v>수동면 운수리</v>
      </c>
      <c r="C3849" s="66" t="str">
        <v>토지</v>
      </c>
      <c r="D3849" s="66" t="str">
        <v>2025-08</v>
      </c>
      <c r="E3849" s="66" t="str">
        <v>비교 반영</v>
      </c>
      <c r="F3849" s="66" t="str">
        <v>그 외 비교 반영월</v>
      </c>
      <c r="G3849" s="68">
        <v>4</v>
      </c>
      <c r="H3849" s="79">
        <v>0.6666666666666666</v>
      </c>
    </row>
    <row r="3850">
      <c r="A3850" s="68">
        <v>32</v>
      </c>
      <c r="B3850" s="66" t="str">
        <v>수동면 운수리</v>
      </c>
      <c r="C3850" s="66" t="str">
        <v>토지</v>
      </c>
      <c r="D3850" s="66" t="str">
        <v>2025-09</v>
      </c>
      <c r="E3850" s="66" t="str">
        <v>비교 반영</v>
      </c>
      <c r="F3850" s="66" t="str">
        <v>그 외 비교 반영월</v>
      </c>
      <c r="G3850" s="68">
        <v>6</v>
      </c>
      <c r="H3850" s="79">
        <v>0.6</v>
      </c>
    </row>
    <row r="3851">
      <c r="A3851" s="68">
        <v>32</v>
      </c>
      <c r="B3851" s="66" t="str">
        <v>수동면 운수리</v>
      </c>
      <c r="C3851" s="66" t="str">
        <v>토지</v>
      </c>
      <c r="D3851" s="66" t="str">
        <v>2025-10</v>
      </c>
      <c r="E3851" s="66" t="str">
        <v>비교 반영</v>
      </c>
      <c r="F3851" s="66" t="str">
        <v>그 외 비교 반영월</v>
      </c>
      <c r="G3851" s="68">
        <v>1</v>
      </c>
      <c r="H3851" s="79">
        <v>0.2</v>
      </c>
    </row>
    <row r="3852">
      <c r="A3852" s="68">
        <v>32</v>
      </c>
      <c r="B3852" s="66" t="str">
        <v>수동면 운수리</v>
      </c>
      <c r="C3852" s="66" t="str">
        <v>토지</v>
      </c>
      <c r="D3852" s="66" t="str">
        <v>2025-11</v>
      </c>
      <c r="E3852" s="66" t="str">
        <v>비교 반영</v>
      </c>
      <c r="F3852" s="66" t="str">
        <v>그 외 비교 반영월</v>
      </c>
      <c r="G3852" s="68">
        <v>1</v>
      </c>
      <c r="H3852" s="79">
        <v>0.5</v>
      </c>
    </row>
    <row r="3853">
      <c r="A3853" s="68">
        <v>32</v>
      </c>
      <c r="B3853" s="66" t="str">
        <v>수동면 운수리</v>
      </c>
      <c r="C3853" s="66" t="str">
        <v>토지</v>
      </c>
      <c r="D3853" s="66" t="str">
        <v>2025-12</v>
      </c>
      <c r="E3853" s="66" t="str">
        <v>비교 반영</v>
      </c>
      <c r="F3853" s="66" t="str">
        <v>그 외 비교 반영월</v>
      </c>
      <c r="G3853" s="68">
        <v>7</v>
      </c>
      <c r="H3853" s="79">
        <v>1</v>
      </c>
    </row>
    <row r="3854">
      <c r="A3854" s="68">
        <v>32</v>
      </c>
      <c r="B3854" s="66" t="str">
        <v>수동면 운수리</v>
      </c>
      <c r="C3854" s="66" t="str">
        <v>토지</v>
      </c>
      <c r="D3854" s="66" t="str">
        <v>2026-01</v>
      </c>
      <c r="E3854" s="66" t="str">
        <v>비교 반영</v>
      </c>
      <c r="F3854" s="66" t="str">
        <v>직전 비교기간</v>
      </c>
      <c r="G3854" s="68">
        <v>0</v>
      </c>
      <c r="H3854" s="79">
        <v>0</v>
      </c>
    </row>
    <row r="3855">
      <c r="A3855" s="68">
        <v>32</v>
      </c>
      <c r="B3855" s="66" t="str">
        <v>수동면 운수리</v>
      </c>
      <c r="C3855" s="66" t="str">
        <v>토지</v>
      </c>
      <c r="D3855" s="66" t="str">
        <v>2026-02</v>
      </c>
      <c r="E3855" s="66" t="str">
        <v>비교 반영</v>
      </c>
      <c r="F3855" s="66" t="str">
        <v>직전 비교기간</v>
      </c>
      <c r="G3855" s="68">
        <v>0</v>
      </c>
      <c r="H3855" s="79">
        <v>0</v>
      </c>
    </row>
    <row r="3856">
      <c r="A3856" s="68">
        <v>32</v>
      </c>
      <c r="B3856" s="66" t="str">
        <v>수동면 운수리</v>
      </c>
      <c r="C3856" s="66" t="str">
        <v>토지</v>
      </c>
      <c r="D3856" s="66" t="str">
        <v>2026-03</v>
      </c>
      <c r="E3856" s="66" t="str">
        <v>비교 반영</v>
      </c>
      <c r="F3856" s="66" t="str">
        <v>직전 비교기간</v>
      </c>
      <c r="G3856" s="68">
        <v>5</v>
      </c>
      <c r="H3856" s="79">
        <v>0.35714285714285715</v>
      </c>
    </row>
    <row r="3857">
      <c r="A3857" s="68">
        <v>32</v>
      </c>
      <c r="B3857" s="66" t="str">
        <v>수동면 운수리</v>
      </c>
      <c r="C3857" s="66" t="str">
        <v>토지</v>
      </c>
      <c r="D3857" s="66" t="str">
        <v>2026-04</v>
      </c>
      <c r="E3857" s="66" t="str">
        <v>비교 반영</v>
      </c>
      <c r="F3857" s="66" t="str">
        <v>최근 비교기간</v>
      </c>
      <c r="G3857" s="68">
        <v>2</v>
      </c>
      <c r="H3857" s="79">
        <v>0.5</v>
      </c>
    </row>
    <row r="3858">
      <c r="A3858" s="68">
        <v>32</v>
      </c>
      <c r="B3858" s="66" t="str">
        <v>수동면 운수리</v>
      </c>
      <c r="C3858" s="66" t="str">
        <v>토지</v>
      </c>
      <c r="D3858" s="66" t="str">
        <v>2026-05</v>
      </c>
      <c r="E3858" s="66" t="str">
        <v>비교 반영</v>
      </c>
      <c r="F3858" s="66" t="str">
        <v>최근 비교기간</v>
      </c>
      <c r="G3858" s="68">
        <v>1</v>
      </c>
      <c r="H3858" s="79">
        <v>0.125</v>
      </c>
    </row>
    <row r="3859">
      <c r="A3859" s="68">
        <v>32</v>
      </c>
      <c r="B3859" s="66" t="str">
        <v>수동면 운수리</v>
      </c>
      <c r="C3859" s="66" t="str">
        <v>토지</v>
      </c>
      <c r="D3859" s="66" t="str">
        <v>2026-06</v>
      </c>
      <c r="E3859" s="66" t="str">
        <v>비교 반영</v>
      </c>
      <c r="F3859" s="66" t="str">
        <v>최근 비교기간</v>
      </c>
      <c r="G3859" s="68">
        <v>0</v>
      </c>
      <c r="H3859" s="79">
        <v>0</v>
      </c>
    </row>
    <row r="3860">
      <c r="A3860" s="72">
        <v>32</v>
      </c>
      <c r="B3860" s="72" t="str">
        <v>수동면 운수리</v>
      </c>
      <c r="C3860" s="72" t="str">
        <v>토지</v>
      </c>
      <c r="D3860" s="72" t="str">
        <v>2026-07</v>
      </c>
      <c r="E3860" s="72" t="str">
        <v>집계 중</v>
      </c>
      <c r="F3860" s="72" t="str">
        <v>집계 중 월</v>
      </c>
      <c r="G3860" s="74">
        <v>0</v>
      </c>
      <c r="H3860" s="85">
        <v>0</v>
      </c>
    </row>
    <row r="3861">
      <c r="A3861" s="68">
        <v>32</v>
      </c>
      <c r="B3861" s="66" t="str">
        <v>수동면 운수리</v>
      </c>
      <c r="C3861" s="66" t="str">
        <v>상가</v>
      </c>
      <c r="D3861" s="66" t="str">
        <v>2025-08</v>
      </c>
      <c r="E3861" s="66" t="str">
        <v>비교 반영</v>
      </c>
      <c r="F3861" s="66" t="str">
        <v>그 외 비교 반영월</v>
      </c>
      <c r="G3861" s="68">
        <v>1</v>
      </c>
      <c r="H3861" s="79">
        <v>0.16666666666666666</v>
      </c>
    </row>
    <row r="3862">
      <c r="A3862" s="68">
        <v>32</v>
      </c>
      <c r="B3862" s="66" t="str">
        <v>수동면 운수리</v>
      </c>
      <c r="C3862" s="66" t="str">
        <v>상가</v>
      </c>
      <c r="D3862" s="66" t="str">
        <v>2025-09</v>
      </c>
      <c r="E3862" s="66" t="str">
        <v>비교 반영</v>
      </c>
      <c r="F3862" s="66" t="str">
        <v>그 외 비교 반영월</v>
      </c>
      <c r="G3862" s="68">
        <v>0</v>
      </c>
      <c r="H3862" s="79">
        <v>0</v>
      </c>
    </row>
    <row r="3863">
      <c r="A3863" s="68">
        <v>32</v>
      </c>
      <c r="B3863" s="66" t="str">
        <v>수동면 운수리</v>
      </c>
      <c r="C3863" s="66" t="str">
        <v>상가</v>
      </c>
      <c r="D3863" s="66" t="str">
        <v>2025-10</v>
      </c>
      <c r="E3863" s="66" t="str">
        <v>비교 반영</v>
      </c>
      <c r="F3863" s="66" t="str">
        <v>그 외 비교 반영월</v>
      </c>
      <c r="G3863" s="68">
        <v>0</v>
      </c>
      <c r="H3863" s="79">
        <v>0</v>
      </c>
    </row>
    <row r="3864">
      <c r="A3864" s="68">
        <v>32</v>
      </c>
      <c r="B3864" s="66" t="str">
        <v>수동면 운수리</v>
      </c>
      <c r="C3864" s="66" t="str">
        <v>상가</v>
      </c>
      <c r="D3864" s="66" t="str">
        <v>2025-11</v>
      </c>
      <c r="E3864" s="66" t="str">
        <v>비교 반영</v>
      </c>
      <c r="F3864" s="66" t="str">
        <v>그 외 비교 반영월</v>
      </c>
      <c r="G3864" s="68">
        <v>0</v>
      </c>
      <c r="H3864" s="79">
        <v>0</v>
      </c>
    </row>
    <row r="3865">
      <c r="A3865" s="68">
        <v>32</v>
      </c>
      <c r="B3865" s="66" t="str">
        <v>수동면 운수리</v>
      </c>
      <c r="C3865" s="66" t="str">
        <v>상가</v>
      </c>
      <c r="D3865" s="66" t="str">
        <v>2025-12</v>
      </c>
      <c r="E3865" s="66" t="str">
        <v>비교 반영</v>
      </c>
      <c r="F3865" s="66" t="str">
        <v>그 외 비교 반영월</v>
      </c>
      <c r="G3865" s="68">
        <v>0</v>
      </c>
      <c r="H3865" s="79">
        <v>0</v>
      </c>
    </row>
    <row r="3866">
      <c r="A3866" s="68">
        <v>32</v>
      </c>
      <c r="B3866" s="66" t="str">
        <v>수동면 운수리</v>
      </c>
      <c r="C3866" s="66" t="str">
        <v>상가</v>
      </c>
      <c r="D3866" s="66" t="str">
        <v>2026-01</v>
      </c>
      <c r="E3866" s="66" t="str">
        <v>비교 반영</v>
      </c>
      <c r="F3866" s="66" t="str">
        <v>직전 비교기간</v>
      </c>
      <c r="G3866" s="68">
        <v>0</v>
      </c>
      <c r="H3866" s="79">
        <v>0</v>
      </c>
    </row>
    <row r="3867">
      <c r="A3867" s="68">
        <v>32</v>
      </c>
      <c r="B3867" s="66" t="str">
        <v>수동면 운수리</v>
      </c>
      <c r="C3867" s="66" t="str">
        <v>상가</v>
      </c>
      <c r="D3867" s="66" t="str">
        <v>2026-02</v>
      </c>
      <c r="E3867" s="66" t="str">
        <v>비교 반영</v>
      </c>
      <c r="F3867" s="66" t="str">
        <v>직전 비교기간</v>
      </c>
      <c r="G3867" s="68">
        <v>0</v>
      </c>
      <c r="H3867" s="79">
        <v>0</v>
      </c>
    </row>
    <row r="3868">
      <c r="A3868" s="68">
        <v>32</v>
      </c>
      <c r="B3868" s="66" t="str">
        <v>수동면 운수리</v>
      </c>
      <c r="C3868" s="66" t="str">
        <v>상가</v>
      </c>
      <c r="D3868" s="66" t="str">
        <v>2026-03</v>
      </c>
      <c r="E3868" s="66" t="str">
        <v>비교 반영</v>
      </c>
      <c r="F3868" s="66" t="str">
        <v>직전 비교기간</v>
      </c>
      <c r="G3868" s="68">
        <v>0</v>
      </c>
      <c r="H3868" s="79">
        <v>0</v>
      </c>
    </row>
    <row r="3869">
      <c r="A3869" s="68">
        <v>32</v>
      </c>
      <c r="B3869" s="66" t="str">
        <v>수동면 운수리</v>
      </c>
      <c r="C3869" s="66" t="str">
        <v>상가</v>
      </c>
      <c r="D3869" s="66" t="str">
        <v>2026-04</v>
      </c>
      <c r="E3869" s="66" t="str">
        <v>비교 반영</v>
      </c>
      <c r="F3869" s="66" t="str">
        <v>최근 비교기간</v>
      </c>
      <c r="G3869" s="68">
        <v>0</v>
      </c>
      <c r="H3869" s="79">
        <v>0</v>
      </c>
    </row>
    <row r="3870">
      <c r="A3870" s="68">
        <v>32</v>
      </c>
      <c r="B3870" s="66" t="str">
        <v>수동면 운수리</v>
      </c>
      <c r="C3870" s="66" t="str">
        <v>상가</v>
      </c>
      <c r="D3870" s="66" t="str">
        <v>2026-05</v>
      </c>
      <c r="E3870" s="66" t="str">
        <v>비교 반영</v>
      </c>
      <c r="F3870" s="66" t="str">
        <v>최근 비교기간</v>
      </c>
      <c r="G3870" s="68">
        <v>0</v>
      </c>
      <c r="H3870" s="79">
        <v>0</v>
      </c>
    </row>
    <row r="3871">
      <c r="A3871" s="68">
        <v>32</v>
      </c>
      <c r="B3871" s="66" t="str">
        <v>수동면 운수리</v>
      </c>
      <c r="C3871" s="66" t="str">
        <v>상가</v>
      </c>
      <c r="D3871" s="66" t="str">
        <v>2026-06</v>
      </c>
      <c r="E3871" s="66" t="str">
        <v>비교 반영</v>
      </c>
      <c r="F3871" s="66" t="str">
        <v>최근 비교기간</v>
      </c>
      <c r="G3871" s="68">
        <v>0</v>
      </c>
      <c r="H3871" s="79">
        <v>0</v>
      </c>
    </row>
    <row r="3872">
      <c r="A3872" s="72">
        <v>32</v>
      </c>
      <c r="B3872" s="72" t="str">
        <v>수동면 운수리</v>
      </c>
      <c r="C3872" s="72" t="str">
        <v>상가</v>
      </c>
      <c r="D3872" s="72" t="str">
        <v>2026-07</v>
      </c>
      <c r="E3872" s="72" t="str">
        <v>집계 중</v>
      </c>
      <c r="F3872" s="72" t="str">
        <v>집계 중 월</v>
      </c>
      <c r="G3872" s="74">
        <v>0</v>
      </c>
      <c r="H3872" s="85">
        <v>0</v>
      </c>
    </row>
    <row r="3873">
      <c r="A3873" s="68">
        <v>33</v>
      </c>
      <c r="B3873" s="66" t="str">
        <v>수동면 송천리</v>
      </c>
      <c r="C3873" s="66" t="str">
        <v>토지</v>
      </c>
      <c r="D3873" s="66" t="str">
        <v>2025-08</v>
      </c>
      <c r="E3873" s="66" t="str">
        <v>비교 반영</v>
      </c>
      <c r="F3873" s="66" t="str">
        <v>그 외 비교 반영월</v>
      </c>
      <c r="G3873" s="68">
        <v>1</v>
      </c>
      <c r="H3873" s="79">
        <v>1</v>
      </c>
    </row>
    <row r="3874">
      <c r="A3874" s="68">
        <v>33</v>
      </c>
      <c r="B3874" s="66" t="str">
        <v>수동면 송천리</v>
      </c>
      <c r="C3874" s="66" t="str">
        <v>토지</v>
      </c>
      <c r="D3874" s="66" t="str">
        <v>2025-09</v>
      </c>
      <c r="E3874" s="66" t="str">
        <v>비교 반영</v>
      </c>
      <c r="F3874" s="66" t="str">
        <v>그 외 비교 반영월</v>
      </c>
      <c r="G3874" s="68">
        <v>9</v>
      </c>
      <c r="H3874" s="79">
        <v>0.6428571428571429</v>
      </c>
    </row>
    <row r="3875">
      <c r="A3875" s="68">
        <v>33</v>
      </c>
      <c r="B3875" s="66" t="str">
        <v>수동면 송천리</v>
      </c>
      <c r="C3875" s="66" t="str">
        <v>토지</v>
      </c>
      <c r="D3875" s="66" t="str">
        <v>2025-10</v>
      </c>
      <c r="E3875" s="66" t="str">
        <v>비교 반영</v>
      </c>
      <c r="F3875" s="66" t="str">
        <v>그 외 비교 반영월</v>
      </c>
      <c r="G3875" s="68">
        <v>5</v>
      </c>
      <c r="H3875" s="79">
        <v>0.625</v>
      </c>
    </row>
    <row r="3876">
      <c r="A3876" s="68">
        <v>33</v>
      </c>
      <c r="B3876" s="66" t="str">
        <v>수동면 송천리</v>
      </c>
      <c r="C3876" s="66" t="str">
        <v>토지</v>
      </c>
      <c r="D3876" s="66" t="str">
        <v>2025-11</v>
      </c>
      <c r="E3876" s="66" t="str">
        <v>비교 반영</v>
      </c>
      <c r="F3876" s="66" t="str">
        <v>그 외 비교 반영월</v>
      </c>
      <c r="G3876" s="68">
        <v>3</v>
      </c>
      <c r="H3876" s="79">
        <v>0.375</v>
      </c>
    </row>
    <row r="3877">
      <c r="A3877" s="68">
        <v>33</v>
      </c>
      <c r="B3877" s="66" t="str">
        <v>수동면 송천리</v>
      </c>
      <c r="C3877" s="66" t="str">
        <v>토지</v>
      </c>
      <c r="D3877" s="66" t="str">
        <v>2025-12</v>
      </c>
      <c r="E3877" s="66" t="str">
        <v>비교 반영</v>
      </c>
      <c r="F3877" s="66" t="str">
        <v>그 외 비교 반영월</v>
      </c>
      <c r="G3877" s="68">
        <v>2</v>
      </c>
      <c r="H3877" s="79">
        <v>1</v>
      </c>
    </row>
    <row r="3878">
      <c r="A3878" s="68">
        <v>33</v>
      </c>
      <c r="B3878" s="66" t="str">
        <v>수동면 송천리</v>
      </c>
      <c r="C3878" s="66" t="str">
        <v>토지</v>
      </c>
      <c r="D3878" s="66" t="str">
        <v>2026-01</v>
      </c>
      <c r="E3878" s="66" t="str">
        <v>비교 반영</v>
      </c>
      <c r="F3878" s="66" t="str">
        <v>직전 비교기간</v>
      </c>
      <c r="G3878" s="68">
        <v>13</v>
      </c>
      <c r="H3878" s="79">
        <v>0.8666666666666667</v>
      </c>
    </row>
    <row r="3879">
      <c r="A3879" s="68">
        <v>33</v>
      </c>
      <c r="B3879" s="66" t="str">
        <v>수동면 송천리</v>
      </c>
      <c r="C3879" s="66" t="str">
        <v>토지</v>
      </c>
      <c r="D3879" s="66" t="str">
        <v>2026-02</v>
      </c>
      <c r="E3879" s="66" t="str">
        <v>비교 반영</v>
      </c>
      <c r="F3879" s="66" t="str">
        <v>직전 비교기간</v>
      </c>
      <c r="G3879" s="68">
        <v>11</v>
      </c>
      <c r="H3879" s="79">
        <v>1</v>
      </c>
    </row>
    <row r="3880">
      <c r="A3880" s="68">
        <v>33</v>
      </c>
      <c r="B3880" s="66" t="str">
        <v>수동면 송천리</v>
      </c>
      <c r="C3880" s="66" t="str">
        <v>토지</v>
      </c>
      <c r="D3880" s="66" t="str">
        <v>2026-03</v>
      </c>
      <c r="E3880" s="66" t="str">
        <v>비교 반영</v>
      </c>
      <c r="F3880" s="66" t="str">
        <v>직전 비교기간</v>
      </c>
      <c r="G3880" s="68">
        <v>3</v>
      </c>
      <c r="H3880" s="79">
        <v>0.75</v>
      </c>
    </row>
    <row r="3881">
      <c r="A3881" s="68">
        <v>33</v>
      </c>
      <c r="B3881" s="66" t="str">
        <v>수동면 송천리</v>
      </c>
      <c r="C3881" s="66" t="str">
        <v>토지</v>
      </c>
      <c r="D3881" s="66" t="str">
        <v>2026-04</v>
      </c>
      <c r="E3881" s="66" t="str">
        <v>비교 반영</v>
      </c>
      <c r="F3881" s="66" t="str">
        <v>최근 비교기간</v>
      </c>
      <c r="G3881" s="68">
        <v>4</v>
      </c>
      <c r="H3881" s="79">
        <v>0.8</v>
      </c>
    </row>
    <row r="3882">
      <c r="A3882" s="68">
        <v>33</v>
      </c>
      <c r="B3882" s="66" t="str">
        <v>수동면 송천리</v>
      </c>
      <c r="C3882" s="66" t="str">
        <v>토지</v>
      </c>
      <c r="D3882" s="66" t="str">
        <v>2026-05</v>
      </c>
      <c r="E3882" s="66" t="str">
        <v>비교 반영</v>
      </c>
      <c r="F3882" s="66" t="str">
        <v>최근 비교기간</v>
      </c>
      <c r="G3882" s="68">
        <v>8</v>
      </c>
      <c r="H3882" s="79">
        <v>0.6666666666666666</v>
      </c>
    </row>
    <row r="3883">
      <c r="A3883" s="68">
        <v>33</v>
      </c>
      <c r="B3883" s="66" t="str">
        <v>수동면 송천리</v>
      </c>
      <c r="C3883" s="66" t="str">
        <v>토지</v>
      </c>
      <c r="D3883" s="66" t="str">
        <v>2026-06</v>
      </c>
      <c r="E3883" s="66" t="str">
        <v>비교 반영</v>
      </c>
      <c r="F3883" s="66" t="str">
        <v>최근 비교기간</v>
      </c>
      <c r="G3883" s="68">
        <v>6</v>
      </c>
      <c r="H3883" s="79">
        <v>0.75</v>
      </c>
    </row>
    <row r="3884">
      <c r="A3884" s="72">
        <v>33</v>
      </c>
      <c r="B3884" s="72" t="str">
        <v>수동면 송천리</v>
      </c>
      <c r="C3884" s="72" t="str">
        <v>토지</v>
      </c>
      <c r="D3884" s="72" t="str">
        <v>2026-07</v>
      </c>
      <c r="E3884" s="72" t="str">
        <v>집계 중</v>
      </c>
      <c r="F3884" s="72" t="str">
        <v>집계 중 월</v>
      </c>
      <c r="G3884" s="74">
        <v>8</v>
      </c>
      <c r="H3884" s="85">
        <v>0.8</v>
      </c>
    </row>
    <row r="3885">
      <c r="A3885" s="68">
        <v>33</v>
      </c>
      <c r="B3885" s="66" t="str">
        <v>수동면 송천리</v>
      </c>
      <c r="C3885" s="66" t="str">
        <v>다가구 전월세</v>
      </c>
      <c r="D3885" s="66" t="str">
        <v>2025-08</v>
      </c>
      <c r="E3885" s="66" t="str">
        <v>비교 반영</v>
      </c>
      <c r="F3885" s="66" t="str">
        <v>그 외 비교 반영월</v>
      </c>
      <c r="G3885" s="68">
        <v>0</v>
      </c>
      <c r="H3885" s="79">
        <v>0</v>
      </c>
    </row>
    <row r="3886">
      <c r="A3886" s="68">
        <v>33</v>
      </c>
      <c r="B3886" s="66" t="str">
        <v>수동면 송천리</v>
      </c>
      <c r="C3886" s="66" t="str">
        <v>다가구 전월세</v>
      </c>
      <c r="D3886" s="66" t="str">
        <v>2025-09</v>
      </c>
      <c r="E3886" s="66" t="str">
        <v>비교 반영</v>
      </c>
      <c r="F3886" s="66" t="str">
        <v>그 외 비교 반영월</v>
      </c>
      <c r="G3886" s="68">
        <v>3</v>
      </c>
      <c r="H3886" s="79">
        <v>0.21428571428571427</v>
      </c>
    </row>
    <row r="3887">
      <c r="A3887" s="68">
        <v>33</v>
      </c>
      <c r="B3887" s="66" t="str">
        <v>수동면 송천리</v>
      </c>
      <c r="C3887" s="66" t="str">
        <v>다가구 전월세</v>
      </c>
      <c r="D3887" s="66" t="str">
        <v>2025-10</v>
      </c>
      <c r="E3887" s="66" t="str">
        <v>비교 반영</v>
      </c>
      <c r="F3887" s="66" t="str">
        <v>그 외 비교 반영월</v>
      </c>
      <c r="G3887" s="68">
        <v>3</v>
      </c>
      <c r="H3887" s="79">
        <v>0.375</v>
      </c>
    </row>
    <row r="3888">
      <c r="A3888" s="68">
        <v>33</v>
      </c>
      <c r="B3888" s="66" t="str">
        <v>수동면 송천리</v>
      </c>
      <c r="C3888" s="66" t="str">
        <v>다가구 전월세</v>
      </c>
      <c r="D3888" s="66" t="str">
        <v>2025-11</v>
      </c>
      <c r="E3888" s="66" t="str">
        <v>비교 반영</v>
      </c>
      <c r="F3888" s="66" t="str">
        <v>그 외 비교 반영월</v>
      </c>
      <c r="G3888" s="68">
        <v>5</v>
      </c>
      <c r="H3888" s="79">
        <v>0.625</v>
      </c>
    </row>
    <row r="3889">
      <c r="A3889" s="68">
        <v>33</v>
      </c>
      <c r="B3889" s="66" t="str">
        <v>수동면 송천리</v>
      </c>
      <c r="C3889" s="66" t="str">
        <v>다가구 전월세</v>
      </c>
      <c r="D3889" s="66" t="str">
        <v>2025-12</v>
      </c>
      <c r="E3889" s="66" t="str">
        <v>비교 반영</v>
      </c>
      <c r="F3889" s="66" t="str">
        <v>그 외 비교 반영월</v>
      </c>
      <c r="G3889" s="68">
        <v>0</v>
      </c>
      <c r="H3889" s="79">
        <v>0</v>
      </c>
    </row>
    <row r="3890">
      <c r="A3890" s="68">
        <v>33</v>
      </c>
      <c r="B3890" s="66" t="str">
        <v>수동면 송천리</v>
      </c>
      <c r="C3890" s="66" t="str">
        <v>다가구 전월세</v>
      </c>
      <c r="D3890" s="66" t="str">
        <v>2026-01</v>
      </c>
      <c r="E3890" s="66" t="str">
        <v>비교 반영</v>
      </c>
      <c r="F3890" s="66" t="str">
        <v>직전 비교기간</v>
      </c>
      <c r="G3890" s="68">
        <v>2</v>
      </c>
      <c r="H3890" s="79">
        <v>0.13333333333333333</v>
      </c>
    </row>
    <row r="3891">
      <c r="A3891" s="68">
        <v>33</v>
      </c>
      <c r="B3891" s="66" t="str">
        <v>수동면 송천리</v>
      </c>
      <c r="C3891" s="66" t="str">
        <v>다가구 전월세</v>
      </c>
      <c r="D3891" s="66" t="str">
        <v>2026-02</v>
      </c>
      <c r="E3891" s="66" t="str">
        <v>비교 반영</v>
      </c>
      <c r="F3891" s="66" t="str">
        <v>직전 비교기간</v>
      </c>
      <c r="G3891" s="68">
        <v>0</v>
      </c>
      <c r="H3891" s="79">
        <v>0</v>
      </c>
    </row>
    <row r="3892">
      <c r="A3892" s="68">
        <v>33</v>
      </c>
      <c r="B3892" s="66" t="str">
        <v>수동면 송천리</v>
      </c>
      <c r="C3892" s="66" t="str">
        <v>다가구 전월세</v>
      </c>
      <c r="D3892" s="66" t="str">
        <v>2026-03</v>
      </c>
      <c r="E3892" s="66" t="str">
        <v>비교 반영</v>
      </c>
      <c r="F3892" s="66" t="str">
        <v>직전 비교기간</v>
      </c>
      <c r="G3892" s="68">
        <v>1</v>
      </c>
      <c r="H3892" s="79">
        <v>0.25</v>
      </c>
    </row>
    <row r="3893">
      <c r="A3893" s="68">
        <v>33</v>
      </c>
      <c r="B3893" s="66" t="str">
        <v>수동면 송천리</v>
      </c>
      <c r="C3893" s="66" t="str">
        <v>다가구 전월세</v>
      </c>
      <c r="D3893" s="66" t="str">
        <v>2026-04</v>
      </c>
      <c r="E3893" s="66" t="str">
        <v>비교 반영</v>
      </c>
      <c r="F3893" s="66" t="str">
        <v>최근 비교기간</v>
      </c>
      <c r="G3893" s="68">
        <v>1</v>
      </c>
      <c r="H3893" s="79">
        <v>0.2</v>
      </c>
    </row>
    <row r="3894">
      <c r="A3894" s="68">
        <v>33</v>
      </c>
      <c r="B3894" s="66" t="str">
        <v>수동면 송천리</v>
      </c>
      <c r="C3894" s="66" t="str">
        <v>다가구 전월세</v>
      </c>
      <c r="D3894" s="66" t="str">
        <v>2026-05</v>
      </c>
      <c r="E3894" s="66" t="str">
        <v>비교 반영</v>
      </c>
      <c r="F3894" s="66" t="str">
        <v>최근 비교기간</v>
      </c>
      <c r="G3894" s="68">
        <v>2</v>
      </c>
      <c r="H3894" s="79">
        <v>0.16666666666666666</v>
      </c>
    </row>
    <row r="3895">
      <c r="A3895" s="68">
        <v>33</v>
      </c>
      <c r="B3895" s="66" t="str">
        <v>수동면 송천리</v>
      </c>
      <c r="C3895" s="66" t="str">
        <v>다가구 전월세</v>
      </c>
      <c r="D3895" s="66" t="str">
        <v>2026-06</v>
      </c>
      <c r="E3895" s="66" t="str">
        <v>비교 반영</v>
      </c>
      <c r="F3895" s="66" t="str">
        <v>최근 비교기간</v>
      </c>
      <c r="G3895" s="68">
        <v>2</v>
      </c>
      <c r="H3895" s="79">
        <v>0.25</v>
      </c>
    </row>
    <row r="3896">
      <c r="A3896" s="72">
        <v>33</v>
      </c>
      <c r="B3896" s="72" t="str">
        <v>수동면 송천리</v>
      </c>
      <c r="C3896" s="72" t="str">
        <v>다가구 전월세</v>
      </c>
      <c r="D3896" s="72" t="str">
        <v>2026-07</v>
      </c>
      <c r="E3896" s="72" t="str">
        <v>집계 중</v>
      </c>
      <c r="F3896" s="72" t="str">
        <v>집계 중 월</v>
      </c>
      <c r="G3896" s="74">
        <v>1</v>
      </c>
      <c r="H3896" s="85">
        <v>0.1</v>
      </c>
    </row>
    <row r="3897">
      <c r="A3897" s="68">
        <v>33</v>
      </c>
      <c r="B3897" s="66" t="str">
        <v>수동면 송천리</v>
      </c>
      <c r="C3897" s="66" t="str">
        <v>다가구 매매</v>
      </c>
      <c r="D3897" s="66" t="str">
        <v>2025-08</v>
      </c>
      <c r="E3897" s="66" t="str">
        <v>비교 반영</v>
      </c>
      <c r="F3897" s="66" t="str">
        <v>그 외 비교 반영월</v>
      </c>
      <c r="G3897" s="68">
        <v>0</v>
      </c>
      <c r="H3897" s="79">
        <v>0</v>
      </c>
    </row>
    <row r="3898">
      <c r="A3898" s="68">
        <v>33</v>
      </c>
      <c r="B3898" s="66" t="str">
        <v>수동면 송천리</v>
      </c>
      <c r="C3898" s="66" t="str">
        <v>다가구 매매</v>
      </c>
      <c r="D3898" s="66" t="str">
        <v>2025-09</v>
      </c>
      <c r="E3898" s="66" t="str">
        <v>비교 반영</v>
      </c>
      <c r="F3898" s="66" t="str">
        <v>그 외 비교 반영월</v>
      </c>
      <c r="G3898" s="68">
        <v>1</v>
      </c>
      <c r="H3898" s="79">
        <v>0.07142857142857142</v>
      </c>
    </row>
    <row r="3899">
      <c r="A3899" s="68">
        <v>33</v>
      </c>
      <c r="B3899" s="66" t="str">
        <v>수동면 송천리</v>
      </c>
      <c r="C3899" s="66" t="str">
        <v>다가구 매매</v>
      </c>
      <c r="D3899" s="66" t="str">
        <v>2025-10</v>
      </c>
      <c r="E3899" s="66" t="str">
        <v>비교 반영</v>
      </c>
      <c r="F3899" s="66" t="str">
        <v>그 외 비교 반영월</v>
      </c>
      <c r="G3899" s="68">
        <v>0</v>
      </c>
      <c r="H3899" s="79">
        <v>0</v>
      </c>
    </row>
    <row r="3900">
      <c r="A3900" s="68">
        <v>33</v>
      </c>
      <c r="B3900" s="66" t="str">
        <v>수동면 송천리</v>
      </c>
      <c r="C3900" s="66" t="str">
        <v>다가구 매매</v>
      </c>
      <c r="D3900" s="66" t="str">
        <v>2025-11</v>
      </c>
      <c r="E3900" s="66" t="str">
        <v>비교 반영</v>
      </c>
      <c r="F3900" s="66" t="str">
        <v>그 외 비교 반영월</v>
      </c>
      <c r="G3900" s="68">
        <v>0</v>
      </c>
      <c r="H3900" s="79">
        <v>0</v>
      </c>
    </row>
    <row r="3901">
      <c r="A3901" s="68">
        <v>33</v>
      </c>
      <c r="B3901" s="66" t="str">
        <v>수동면 송천리</v>
      </c>
      <c r="C3901" s="66" t="str">
        <v>다가구 매매</v>
      </c>
      <c r="D3901" s="66" t="str">
        <v>2025-12</v>
      </c>
      <c r="E3901" s="66" t="str">
        <v>비교 반영</v>
      </c>
      <c r="F3901" s="66" t="str">
        <v>그 외 비교 반영월</v>
      </c>
      <c r="G3901" s="68">
        <v>0</v>
      </c>
      <c r="H3901" s="79">
        <v>0</v>
      </c>
    </row>
    <row r="3902">
      <c r="A3902" s="68">
        <v>33</v>
      </c>
      <c r="B3902" s="66" t="str">
        <v>수동면 송천리</v>
      </c>
      <c r="C3902" s="66" t="str">
        <v>다가구 매매</v>
      </c>
      <c r="D3902" s="66" t="str">
        <v>2026-01</v>
      </c>
      <c r="E3902" s="66" t="str">
        <v>비교 반영</v>
      </c>
      <c r="F3902" s="66" t="str">
        <v>직전 비교기간</v>
      </c>
      <c r="G3902" s="68">
        <v>0</v>
      </c>
      <c r="H3902" s="79">
        <v>0</v>
      </c>
    </row>
    <row r="3903">
      <c r="A3903" s="68">
        <v>33</v>
      </c>
      <c r="B3903" s="66" t="str">
        <v>수동면 송천리</v>
      </c>
      <c r="C3903" s="66" t="str">
        <v>다가구 매매</v>
      </c>
      <c r="D3903" s="66" t="str">
        <v>2026-02</v>
      </c>
      <c r="E3903" s="66" t="str">
        <v>비교 반영</v>
      </c>
      <c r="F3903" s="66" t="str">
        <v>직전 비교기간</v>
      </c>
      <c r="G3903" s="68">
        <v>0</v>
      </c>
      <c r="H3903" s="79">
        <v>0</v>
      </c>
    </row>
    <row r="3904">
      <c r="A3904" s="68">
        <v>33</v>
      </c>
      <c r="B3904" s="66" t="str">
        <v>수동면 송천리</v>
      </c>
      <c r="C3904" s="66" t="str">
        <v>다가구 매매</v>
      </c>
      <c r="D3904" s="66" t="str">
        <v>2026-03</v>
      </c>
      <c r="E3904" s="66" t="str">
        <v>비교 반영</v>
      </c>
      <c r="F3904" s="66" t="str">
        <v>직전 비교기간</v>
      </c>
      <c r="G3904" s="68">
        <v>0</v>
      </c>
      <c r="H3904" s="79">
        <v>0</v>
      </c>
    </row>
    <row r="3905">
      <c r="A3905" s="68">
        <v>33</v>
      </c>
      <c r="B3905" s="66" t="str">
        <v>수동면 송천리</v>
      </c>
      <c r="C3905" s="66" t="str">
        <v>다가구 매매</v>
      </c>
      <c r="D3905" s="66" t="str">
        <v>2026-04</v>
      </c>
      <c r="E3905" s="66" t="str">
        <v>비교 반영</v>
      </c>
      <c r="F3905" s="66" t="str">
        <v>최근 비교기간</v>
      </c>
      <c r="G3905" s="68">
        <v>0</v>
      </c>
      <c r="H3905" s="79">
        <v>0</v>
      </c>
    </row>
    <row r="3906">
      <c r="A3906" s="68">
        <v>33</v>
      </c>
      <c r="B3906" s="66" t="str">
        <v>수동면 송천리</v>
      </c>
      <c r="C3906" s="66" t="str">
        <v>다가구 매매</v>
      </c>
      <c r="D3906" s="66" t="str">
        <v>2026-05</v>
      </c>
      <c r="E3906" s="66" t="str">
        <v>비교 반영</v>
      </c>
      <c r="F3906" s="66" t="str">
        <v>최근 비교기간</v>
      </c>
      <c r="G3906" s="68">
        <v>1</v>
      </c>
      <c r="H3906" s="79">
        <v>0.08333333333333333</v>
      </c>
    </row>
    <row r="3907">
      <c r="A3907" s="68">
        <v>33</v>
      </c>
      <c r="B3907" s="66" t="str">
        <v>수동면 송천리</v>
      </c>
      <c r="C3907" s="66" t="str">
        <v>다가구 매매</v>
      </c>
      <c r="D3907" s="66" t="str">
        <v>2026-06</v>
      </c>
      <c r="E3907" s="66" t="str">
        <v>비교 반영</v>
      </c>
      <c r="F3907" s="66" t="str">
        <v>최근 비교기간</v>
      </c>
      <c r="G3907" s="68">
        <v>0</v>
      </c>
      <c r="H3907" s="79">
        <v>0</v>
      </c>
    </row>
    <row r="3908">
      <c r="A3908" s="72">
        <v>33</v>
      </c>
      <c r="B3908" s="72" t="str">
        <v>수동면 송천리</v>
      </c>
      <c r="C3908" s="72" t="str">
        <v>다가구 매매</v>
      </c>
      <c r="D3908" s="72" t="str">
        <v>2026-07</v>
      </c>
      <c r="E3908" s="72" t="str">
        <v>집계 중</v>
      </c>
      <c r="F3908" s="72" t="str">
        <v>집계 중 월</v>
      </c>
      <c r="G3908" s="74">
        <v>1</v>
      </c>
      <c r="H3908" s="85">
        <v>0.1</v>
      </c>
    </row>
    <row r="3909">
      <c r="A3909" s="68">
        <v>33</v>
      </c>
      <c r="B3909" s="66" t="str">
        <v>수동면 송천리</v>
      </c>
      <c r="C3909" s="66" t="str">
        <v>다세대 전월세</v>
      </c>
      <c r="D3909" s="66" t="str">
        <v>2025-08</v>
      </c>
      <c r="E3909" s="66" t="str">
        <v>비교 반영</v>
      </c>
      <c r="F3909" s="66" t="str">
        <v>그 외 비교 반영월</v>
      </c>
      <c r="G3909" s="68">
        <v>0</v>
      </c>
      <c r="H3909" s="79">
        <v>0</v>
      </c>
    </row>
    <row r="3910">
      <c r="A3910" s="68">
        <v>33</v>
      </c>
      <c r="B3910" s="66" t="str">
        <v>수동면 송천리</v>
      </c>
      <c r="C3910" s="66" t="str">
        <v>다세대 전월세</v>
      </c>
      <c r="D3910" s="66" t="str">
        <v>2025-09</v>
      </c>
      <c r="E3910" s="66" t="str">
        <v>비교 반영</v>
      </c>
      <c r="F3910" s="66" t="str">
        <v>그 외 비교 반영월</v>
      </c>
      <c r="G3910" s="68">
        <v>0</v>
      </c>
      <c r="H3910" s="79">
        <v>0</v>
      </c>
    </row>
    <row r="3911">
      <c r="A3911" s="68">
        <v>33</v>
      </c>
      <c r="B3911" s="66" t="str">
        <v>수동면 송천리</v>
      </c>
      <c r="C3911" s="66" t="str">
        <v>다세대 전월세</v>
      </c>
      <c r="D3911" s="66" t="str">
        <v>2025-10</v>
      </c>
      <c r="E3911" s="66" t="str">
        <v>비교 반영</v>
      </c>
      <c r="F3911" s="66" t="str">
        <v>그 외 비교 반영월</v>
      </c>
      <c r="G3911" s="68">
        <v>0</v>
      </c>
      <c r="H3911" s="79">
        <v>0</v>
      </c>
    </row>
    <row r="3912">
      <c r="A3912" s="68">
        <v>33</v>
      </c>
      <c r="B3912" s="66" t="str">
        <v>수동면 송천리</v>
      </c>
      <c r="C3912" s="66" t="str">
        <v>다세대 전월세</v>
      </c>
      <c r="D3912" s="66" t="str">
        <v>2025-11</v>
      </c>
      <c r="E3912" s="66" t="str">
        <v>비교 반영</v>
      </c>
      <c r="F3912" s="66" t="str">
        <v>그 외 비교 반영월</v>
      </c>
      <c r="G3912" s="68">
        <v>0</v>
      </c>
      <c r="H3912" s="79">
        <v>0</v>
      </c>
    </row>
    <row r="3913">
      <c r="A3913" s="68">
        <v>33</v>
      </c>
      <c r="B3913" s="66" t="str">
        <v>수동면 송천리</v>
      </c>
      <c r="C3913" s="66" t="str">
        <v>다세대 전월세</v>
      </c>
      <c r="D3913" s="66" t="str">
        <v>2025-12</v>
      </c>
      <c r="E3913" s="66" t="str">
        <v>비교 반영</v>
      </c>
      <c r="F3913" s="66" t="str">
        <v>그 외 비교 반영월</v>
      </c>
      <c r="G3913" s="68">
        <v>0</v>
      </c>
      <c r="H3913" s="79">
        <v>0</v>
      </c>
    </row>
    <row r="3914">
      <c r="A3914" s="68">
        <v>33</v>
      </c>
      <c r="B3914" s="66" t="str">
        <v>수동면 송천리</v>
      </c>
      <c r="C3914" s="66" t="str">
        <v>다세대 전월세</v>
      </c>
      <c r="D3914" s="66" t="str">
        <v>2026-01</v>
      </c>
      <c r="E3914" s="66" t="str">
        <v>비교 반영</v>
      </c>
      <c r="F3914" s="66" t="str">
        <v>직전 비교기간</v>
      </c>
      <c r="G3914" s="68">
        <v>0</v>
      </c>
      <c r="H3914" s="79">
        <v>0</v>
      </c>
    </row>
    <row r="3915">
      <c r="A3915" s="68">
        <v>33</v>
      </c>
      <c r="B3915" s="66" t="str">
        <v>수동면 송천리</v>
      </c>
      <c r="C3915" s="66" t="str">
        <v>다세대 전월세</v>
      </c>
      <c r="D3915" s="66" t="str">
        <v>2026-02</v>
      </c>
      <c r="E3915" s="66" t="str">
        <v>비교 반영</v>
      </c>
      <c r="F3915" s="66" t="str">
        <v>직전 비교기간</v>
      </c>
      <c r="G3915" s="68">
        <v>0</v>
      </c>
      <c r="H3915" s="79">
        <v>0</v>
      </c>
    </row>
    <row r="3916">
      <c r="A3916" s="68">
        <v>33</v>
      </c>
      <c r="B3916" s="66" t="str">
        <v>수동면 송천리</v>
      </c>
      <c r="C3916" s="66" t="str">
        <v>다세대 전월세</v>
      </c>
      <c r="D3916" s="66" t="str">
        <v>2026-03</v>
      </c>
      <c r="E3916" s="66" t="str">
        <v>비교 반영</v>
      </c>
      <c r="F3916" s="66" t="str">
        <v>직전 비교기간</v>
      </c>
      <c r="G3916" s="68">
        <v>0</v>
      </c>
      <c r="H3916" s="79">
        <v>0</v>
      </c>
    </row>
    <row r="3917">
      <c r="A3917" s="68">
        <v>33</v>
      </c>
      <c r="B3917" s="66" t="str">
        <v>수동면 송천리</v>
      </c>
      <c r="C3917" s="66" t="str">
        <v>다세대 전월세</v>
      </c>
      <c r="D3917" s="66" t="str">
        <v>2026-04</v>
      </c>
      <c r="E3917" s="66" t="str">
        <v>비교 반영</v>
      </c>
      <c r="F3917" s="66" t="str">
        <v>최근 비교기간</v>
      </c>
      <c r="G3917" s="68">
        <v>0</v>
      </c>
      <c r="H3917" s="79">
        <v>0</v>
      </c>
    </row>
    <row r="3918">
      <c r="A3918" s="68">
        <v>33</v>
      </c>
      <c r="B3918" s="66" t="str">
        <v>수동면 송천리</v>
      </c>
      <c r="C3918" s="66" t="str">
        <v>다세대 전월세</v>
      </c>
      <c r="D3918" s="66" t="str">
        <v>2026-05</v>
      </c>
      <c r="E3918" s="66" t="str">
        <v>비교 반영</v>
      </c>
      <c r="F3918" s="66" t="str">
        <v>최근 비교기간</v>
      </c>
      <c r="G3918" s="68">
        <v>1</v>
      </c>
      <c r="H3918" s="79">
        <v>0.08333333333333333</v>
      </c>
    </row>
    <row r="3919">
      <c r="A3919" s="68">
        <v>33</v>
      </c>
      <c r="B3919" s="66" t="str">
        <v>수동면 송천리</v>
      </c>
      <c r="C3919" s="66" t="str">
        <v>다세대 전월세</v>
      </c>
      <c r="D3919" s="66" t="str">
        <v>2026-06</v>
      </c>
      <c r="E3919" s="66" t="str">
        <v>비교 반영</v>
      </c>
      <c r="F3919" s="66" t="str">
        <v>최근 비교기간</v>
      </c>
      <c r="G3919" s="68">
        <v>0</v>
      </c>
      <c r="H3919" s="79">
        <v>0</v>
      </c>
    </row>
    <row r="3920">
      <c r="A3920" s="72">
        <v>33</v>
      </c>
      <c r="B3920" s="72" t="str">
        <v>수동면 송천리</v>
      </c>
      <c r="C3920" s="72" t="str">
        <v>다세대 전월세</v>
      </c>
      <c r="D3920" s="72" t="str">
        <v>2026-07</v>
      </c>
      <c r="E3920" s="72" t="str">
        <v>집계 중</v>
      </c>
      <c r="F3920" s="72" t="str">
        <v>집계 중 월</v>
      </c>
      <c r="G3920" s="74">
        <v>0</v>
      </c>
      <c r="H3920" s="85">
        <v>0</v>
      </c>
    </row>
    <row r="3921">
      <c r="A3921" s="68">
        <v>33</v>
      </c>
      <c r="B3921" s="66" t="str">
        <v>수동면 송천리</v>
      </c>
      <c r="C3921" s="66" t="str">
        <v>상가</v>
      </c>
      <c r="D3921" s="66" t="str">
        <v>2025-08</v>
      </c>
      <c r="E3921" s="66" t="str">
        <v>비교 반영</v>
      </c>
      <c r="F3921" s="66" t="str">
        <v>그 외 비교 반영월</v>
      </c>
      <c r="G3921" s="68">
        <v>0</v>
      </c>
      <c r="H3921" s="79">
        <v>0</v>
      </c>
    </row>
    <row r="3922">
      <c r="A3922" s="68">
        <v>33</v>
      </c>
      <c r="B3922" s="66" t="str">
        <v>수동면 송천리</v>
      </c>
      <c r="C3922" s="66" t="str">
        <v>상가</v>
      </c>
      <c r="D3922" s="66" t="str">
        <v>2025-09</v>
      </c>
      <c r="E3922" s="66" t="str">
        <v>비교 반영</v>
      </c>
      <c r="F3922" s="66" t="str">
        <v>그 외 비교 반영월</v>
      </c>
      <c r="G3922" s="68">
        <v>1</v>
      </c>
      <c r="H3922" s="79">
        <v>0.07142857142857142</v>
      </c>
    </row>
    <row r="3923">
      <c r="A3923" s="68">
        <v>33</v>
      </c>
      <c r="B3923" s="66" t="str">
        <v>수동면 송천리</v>
      </c>
      <c r="C3923" s="66" t="str">
        <v>상가</v>
      </c>
      <c r="D3923" s="66" t="str">
        <v>2025-10</v>
      </c>
      <c r="E3923" s="66" t="str">
        <v>비교 반영</v>
      </c>
      <c r="F3923" s="66" t="str">
        <v>그 외 비교 반영월</v>
      </c>
      <c r="G3923" s="68">
        <v>0</v>
      </c>
      <c r="H3923" s="79">
        <v>0</v>
      </c>
    </row>
    <row r="3924">
      <c r="A3924" s="68">
        <v>33</v>
      </c>
      <c r="B3924" s="66" t="str">
        <v>수동면 송천리</v>
      </c>
      <c r="C3924" s="66" t="str">
        <v>상가</v>
      </c>
      <c r="D3924" s="66" t="str">
        <v>2025-11</v>
      </c>
      <c r="E3924" s="66" t="str">
        <v>비교 반영</v>
      </c>
      <c r="F3924" s="66" t="str">
        <v>그 외 비교 반영월</v>
      </c>
      <c r="G3924" s="68">
        <v>0</v>
      </c>
      <c r="H3924" s="79">
        <v>0</v>
      </c>
    </row>
    <row r="3925">
      <c r="A3925" s="68">
        <v>33</v>
      </c>
      <c r="B3925" s="66" t="str">
        <v>수동면 송천리</v>
      </c>
      <c r="C3925" s="66" t="str">
        <v>상가</v>
      </c>
      <c r="D3925" s="66" t="str">
        <v>2025-12</v>
      </c>
      <c r="E3925" s="66" t="str">
        <v>비교 반영</v>
      </c>
      <c r="F3925" s="66" t="str">
        <v>그 외 비교 반영월</v>
      </c>
      <c r="G3925" s="68">
        <v>0</v>
      </c>
      <c r="H3925" s="79">
        <v>0</v>
      </c>
    </row>
    <row r="3926">
      <c r="A3926" s="68">
        <v>33</v>
      </c>
      <c r="B3926" s="66" t="str">
        <v>수동면 송천리</v>
      </c>
      <c r="C3926" s="66" t="str">
        <v>상가</v>
      </c>
      <c r="D3926" s="66" t="str">
        <v>2026-01</v>
      </c>
      <c r="E3926" s="66" t="str">
        <v>비교 반영</v>
      </c>
      <c r="F3926" s="66" t="str">
        <v>직전 비교기간</v>
      </c>
      <c r="G3926" s="68">
        <v>0</v>
      </c>
      <c r="H3926" s="79">
        <v>0</v>
      </c>
    </row>
    <row r="3927">
      <c r="A3927" s="68">
        <v>33</v>
      </c>
      <c r="B3927" s="66" t="str">
        <v>수동면 송천리</v>
      </c>
      <c r="C3927" s="66" t="str">
        <v>상가</v>
      </c>
      <c r="D3927" s="66" t="str">
        <v>2026-02</v>
      </c>
      <c r="E3927" s="66" t="str">
        <v>비교 반영</v>
      </c>
      <c r="F3927" s="66" t="str">
        <v>직전 비교기간</v>
      </c>
      <c r="G3927" s="68">
        <v>0</v>
      </c>
      <c r="H3927" s="79">
        <v>0</v>
      </c>
    </row>
    <row r="3928">
      <c r="A3928" s="68">
        <v>33</v>
      </c>
      <c r="B3928" s="66" t="str">
        <v>수동면 송천리</v>
      </c>
      <c r="C3928" s="66" t="str">
        <v>상가</v>
      </c>
      <c r="D3928" s="66" t="str">
        <v>2026-03</v>
      </c>
      <c r="E3928" s="66" t="str">
        <v>비교 반영</v>
      </c>
      <c r="F3928" s="66" t="str">
        <v>직전 비교기간</v>
      </c>
      <c r="G3928" s="68">
        <v>0</v>
      </c>
      <c r="H3928" s="79">
        <v>0</v>
      </c>
    </row>
    <row r="3929">
      <c r="A3929" s="68">
        <v>33</v>
      </c>
      <c r="B3929" s="66" t="str">
        <v>수동면 송천리</v>
      </c>
      <c r="C3929" s="66" t="str">
        <v>상가</v>
      </c>
      <c r="D3929" s="66" t="str">
        <v>2026-04</v>
      </c>
      <c r="E3929" s="66" t="str">
        <v>비교 반영</v>
      </c>
      <c r="F3929" s="66" t="str">
        <v>최근 비교기간</v>
      </c>
      <c r="G3929" s="68">
        <v>0</v>
      </c>
      <c r="H3929" s="79">
        <v>0</v>
      </c>
    </row>
    <row r="3930">
      <c r="A3930" s="68">
        <v>33</v>
      </c>
      <c r="B3930" s="66" t="str">
        <v>수동면 송천리</v>
      </c>
      <c r="C3930" s="66" t="str">
        <v>상가</v>
      </c>
      <c r="D3930" s="66" t="str">
        <v>2026-05</v>
      </c>
      <c r="E3930" s="66" t="str">
        <v>비교 반영</v>
      </c>
      <c r="F3930" s="66" t="str">
        <v>최근 비교기간</v>
      </c>
      <c r="G3930" s="68">
        <v>0</v>
      </c>
      <c r="H3930" s="79">
        <v>0</v>
      </c>
    </row>
    <row r="3931">
      <c r="A3931" s="68">
        <v>33</v>
      </c>
      <c r="B3931" s="66" t="str">
        <v>수동면 송천리</v>
      </c>
      <c r="C3931" s="66" t="str">
        <v>상가</v>
      </c>
      <c r="D3931" s="66" t="str">
        <v>2026-06</v>
      </c>
      <c r="E3931" s="66" t="str">
        <v>비교 반영</v>
      </c>
      <c r="F3931" s="66" t="str">
        <v>최근 비교기간</v>
      </c>
      <c r="G3931" s="68">
        <v>0</v>
      </c>
      <c r="H3931" s="79">
        <v>0</v>
      </c>
    </row>
    <row r="3932">
      <c r="A3932" s="72">
        <v>33</v>
      </c>
      <c r="B3932" s="72" t="str">
        <v>수동면 송천리</v>
      </c>
      <c r="C3932" s="72" t="str">
        <v>상가</v>
      </c>
      <c r="D3932" s="72" t="str">
        <v>2026-07</v>
      </c>
      <c r="E3932" s="72" t="str">
        <v>집계 중</v>
      </c>
      <c r="F3932" s="72" t="str">
        <v>집계 중 월</v>
      </c>
      <c r="G3932" s="74">
        <v>0</v>
      </c>
      <c r="H3932" s="85">
        <v>0</v>
      </c>
    </row>
    <row r="3933">
      <c r="A3933" s="68">
        <v>34</v>
      </c>
      <c r="B3933" s="66" t="str">
        <v>진건읍 송능리</v>
      </c>
      <c r="C3933" s="66" t="str">
        <v>토지</v>
      </c>
      <c r="D3933" s="66" t="str">
        <v>2025-08</v>
      </c>
      <c r="E3933" s="66" t="str">
        <v>비교 반영</v>
      </c>
      <c r="F3933" s="66" t="str">
        <v>그 외 비교 반영월</v>
      </c>
      <c r="G3933" s="68">
        <v>5</v>
      </c>
      <c r="H3933" s="79">
        <v>0.5</v>
      </c>
    </row>
    <row r="3934">
      <c r="A3934" s="68">
        <v>34</v>
      </c>
      <c r="B3934" s="66" t="str">
        <v>진건읍 송능리</v>
      </c>
      <c r="C3934" s="66" t="str">
        <v>토지</v>
      </c>
      <c r="D3934" s="66" t="str">
        <v>2025-09</v>
      </c>
      <c r="E3934" s="66" t="str">
        <v>비교 반영</v>
      </c>
      <c r="F3934" s="66" t="str">
        <v>그 외 비교 반영월</v>
      </c>
      <c r="G3934" s="68">
        <v>5</v>
      </c>
      <c r="H3934" s="79">
        <v>0.5</v>
      </c>
    </row>
    <row r="3935">
      <c r="A3935" s="68">
        <v>34</v>
      </c>
      <c r="B3935" s="66" t="str">
        <v>진건읍 송능리</v>
      </c>
      <c r="C3935" s="66" t="str">
        <v>토지</v>
      </c>
      <c r="D3935" s="66" t="str">
        <v>2025-10</v>
      </c>
      <c r="E3935" s="66" t="str">
        <v>비교 반영</v>
      </c>
      <c r="F3935" s="66" t="str">
        <v>그 외 비교 반영월</v>
      </c>
      <c r="G3935" s="68">
        <v>0</v>
      </c>
      <c r="H3935" s="79">
        <v>0</v>
      </c>
    </row>
    <row r="3936">
      <c r="A3936" s="68">
        <v>34</v>
      </c>
      <c r="B3936" s="66" t="str">
        <v>진건읍 송능리</v>
      </c>
      <c r="C3936" s="66" t="str">
        <v>토지</v>
      </c>
      <c r="D3936" s="66" t="str">
        <v>2025-11</v>
      </c>
      <c r="E3936" s="66" t="str">
        <v>비교 반영</v>
      </c>
      <c r="F3936" s="66" t="str">
        <v>그 외 비교 반영월</v>
      </c>
      <c r="G3936" s="68">
        <v>4</v>
      </c>
      <c r="H3936" s="79">
        <v>0.8</v>
      </c>
    </row>
    <row r="3937">
      <c r="A3937" s="68">
        <v>34</v>
      </c>
      <c r="B3937" s="66" t="str">
        <v>진건읍 송능리</v>
      </c>
      <c r="C3937" s="66" t="str">
        <v>토지</v>
      </c>
      <c r="D3937" s="66" t="str">
        <v>2025-12</v>
      </c>
      <c r="E3937" s="66" t="str">
        <v>비교 반영</v>
      </c>
      <c r="F3937" s="66" t="str">
        <v>그 외 비교 반영월</v>
      </c>
      <c r="G3937" s="68">
        <v>6</v>
      </c>
      <c r="H3937" s="79">
        <v>0.6</v>
      </c>
    </row>
    <row r="3938">
      <c r="A3938" s="68">
        <v>34</v>
      </c>
      <c r="B3938" s="66" t="str">
        <v>진건읍 송능리</v>
      </c>
      <c r="C3938" s="66" t="str">
        <v>토지</v>
      </c>
      <c r="D3938" s="66" t="str">
        <v>2026-01</v>
      </c>
      <c r="E3938" s="66" t="str">
        <v>비교 반영</v>
      </c>
      <c r="F3938" s="66" t="str">
        <v>직전 비교기간</v>
      </c>
      <c r="G3938" s="68">
        <v>1</v>
      </c>
      <c r="H3938" s="79">
        <v>0.16666666666666666</v>
      </c>
    </row>
    <row r="3939">
      <c r="A3939" s="68">
        <v>34</v>
      </c>
      <c r="B3939" s="66" t="str">
        <v>진건읍 송능리</v>
      </c>
      <c r="C3939" s="66" t="str">
        <v>토지</v>
      </c>
      <c r="D3939" s="66" t="str">
        <v>2026-02</v>
      </c>
      <c r="E3939" s="66" t="str">
        <v>비교 반영</v>
      </c>
      <c r="F3939" s="66" t="str">
        <v>직전 비교기간</v>
      </c>
      <c r="G3939" s="68">
        <v>0</v>
      </c>
      <c r="H3939" s="79">
        <v>0</v>
      </c>
    </row>
    <row r="3940">
      <c r="A3940" s="68">
        <v>34</v>
      </c>
      <c r="B3940" s="66" t="str">
        <v>진건읍 송능리</v>
      </c>
      <c r="C3940" s="66" t="str">
        <v>토지</v>
      </c>
      <c r="D3940" s="66" t="str">
        <v>2026-03</v>
      </c>
      <c r="E3940" s="66" t="str">
        <v>비교 반영</v>
      </c>
      <c r="F3940" s="66" t="str">
        <v>직전 비교기간</v>
      </c>
      <c r="G3940" s="68">
        <v>5</v>
      </c>
      <c r="H3940" s="79">
        <v>0.38461538461538464</v>
      </c>
    </row>
    <row r="3941">
      <c r="A3941" s="68">
        <v>34</v>
      </c>
      <c r="B3941" s="66" t="str">
        <v>진건읍 송능리</v>
      </c>
      <c r="C3941" s="66" t="str">
        <v>토지</v>
      </c>
      <c r="D3941" s="66" t="str">
        <v>2026-04</v>
      </c>
      <c r="E3941" s="66" t="str">
        <v>비교 반영</v>
      </c>
      <c r="F3941" s="66" t="str">
        <v>최근 비교기간</v>
      </c>
      <c r="G3941" s="68">
        <v>2</v>
      </c>
      <c r="H3941" s="79">
        <v>0.25</v>
      </c>
    </row>
    <row r="3942">
      <c r="A3942" s="68">
        <v>34</v>
      </c>
      <c r="B3942" s="66" t="str">
        <v>진건읍 송능리</v>
      </c>
      <c r="C3942" s="66" t="str">
        <v>토지</v>
      </c>
      <c r="D3942" s="66" t="str">
        <v>2026-05</v>
      </c>
      <c r="E3942" s="66" t="str">
        <v>비교 반영</v>
      </c>
      <c r="F3942" s="66" t="str">
        <v>최근 비교기간</v>
      </c>
      <c r="G3942" s="68">
        <v>5</v>
      </c>
      <c r="H3942" s="79">
        <v>0.7142857142857143</v>
      </c>
    </row>
    <row r="3943">
      <c r="A3943" s="68">
        <v>34</v>
      </c>
      <c r="B3943" s="66" t="str">
        <v>진건읍 송능리</v>
      </c>
      <c r="C3943" s="66" t="str">
        <v>토지</v>
      </c>
      <c r="D3943" s="66" t="str">
        <v>2026-06</v>
      </c>
      <c r="E3943" s="66" t="str">
        <v>비교 반영</v>
      </c>
      <c r="F3943" s="66" t="str">
        <v>최근 비교기간</v>
      </c>
      <c r="G3943" s="68">
        <v>1</v>
      </c>
      <c r="H3943" s="79">
        <v>0.25</v>
      </c>
    </row>
    <row r="3944">
      <c r="A3944" s="72">
        <v>34</v>
      </c>
      <c r="B3944" s="72" t="str">
        <v>진건읍 송능리</v>
      </c>
      <c r="C3944" s="72" t="str">
        <v>토지</v>
      </c>
      <c r="D3944" s="72" t="str">
        <v>2026-07</v>
      </c>
      <c r="E3944" s="72" t="str">
        <v>집계 중</v>
      </c>
      <c r="F3944" s="72" t="str">
        <v>집계 중 월</v>
      </c>
      <c r="G3944" s="74">
        <v>3</v>
      </c>
      <c r="H3944" s="85">
        <v>0.5</v>
      </c>
    </row>
    <row r="3945">
      <c r="A3945" s="68">
        <v>34</v>
      </c>
      <c r="B3945" s="66" t="str">
        <v>진건읍 송능리</v>
      </c>
      <c r="C3945" s="66" t="str">
        <v>다세대 전월세</v>
      </c>
      <c r="D3945" s="66" t="str">
        <v>2025-08</v>
      </c>
      <c r="E3945" s="66" t="str">
        <v>비교 반영</v>
      </c>
      <c r="F3945" s="66" t="str">
        <v>그 외 비교 반영월</v>
      </c>
      <c r="G3945" s="68">
        <v>3</v>
      </c>
      <c r="H3945" s="79">
        <v>0.3</v>
      </c>
    </row>
    <row r="3946">
      <c r="A3946" s="68">
        <v>34</v>
      </c>
      <c r="B3946" s="66" t="str">
        <v>진건읍 송능리</v>
      </c>
      <c r="C3946" s="66" t="str">
        <v>다세대 전월세</v>
      </c>
      <c r="D3946" s="66" t="str">
        <v>2025-09</v>
      </c>
      <c r="E3946" s="66" t="str">
        <v>비교 반영</v>
      </c>
      <c r="F3946" s="66" t="str">
        <v>그 외 비교 반영월</v>
      </c>
      <c r="G3946" s="68">
        <v>4</v>
      </c>
      <c r="H3946" s="79">
        <v>0.4</v>
      </c>
    </row>
    <row r="3947">
      <c r="A3947" s="68">
        <v>34</v>
      </c>
      <c r="B3947" s="66" t="str">
        <v>진건읍 송능리</v>
      </c>
      <c r="C3947" s="66" t="str">
        <v>다세대 전월세</v>
      </c>
      <c r="D3947" s="66" t="str">
        <v>2025-10</v>
      </c>
      <c r="E3947" s="66" t="str">
        <v>비교 반영</v>
      </c>
      <c r="F3947" s="66" t="str">
        <v>그 외 비교 반영월</v>
      </c>
      <c r="G3947" s="68">
        <v>1</v>
      </c>
      <c r="H3947" s="79">
        <v>0.25</v>
      </c>
    </row>
    <row r="3948">
      <c r="A3948" s="68">
        <v>34</v>
      </c>
      <c r="B3948" s="66" t="str">
        <v>진건읍 송능리</v>
      </c>
      <c r="C3948" s="66" t="str">
        <v>다세대 전월세</v>
      </c>
      <c r="D3948" s="66" t="str">
        <v>2025-11</v>
      </c>
      <c r="E3948" s="66" t="str">
        <v>비교 반영</v>
      </c>
      <c r="F3948" s="66" t="str">
        <v>그 외 비교 반영월</v>
      </c>
      <c r="G3948" s="68">
        <v>1</v>
      </c>
      <c r="H3948" s="79">
        <v>0.2</v>
      </c>
    </row>
    <row r="3949">
      <c r="A3949" s="68">
        <v>34</v>
      </c>
      <c r="B3949" s="66" t="str">
        <v>진건읍 송능리</v>
      </c>
      <c r="C3949" s="66" t="str">
        <v>다세대 전월세</v>
      </c>
      <c r="D3949" s="66" t="str">
        <v>2025-12</v>
      </c>
      <c r="E3949" s="66" t="str">
        <v>비교 반영</v>
      </c>
      <c r="F3949" s="66" t="str">
        <v>그 외 비교 반영월</v>
      </c>
      <c r="G3949" s="68">
        <v>0</v>
      </c>
      <c r="H3949" s="79">
        <v>0</v>
      </c>
    </row>
    <row r="3950">
      <c r="A3950" s="68">
        <v>34</v>
      </c>
      <c r="B3950" s="66" t="str">
        <v>진건읍 송능리</v>
      </c>
      <c r="C3950" s="66" t="str">
        <v>다세대 전월세</v>
      </c>
      <c r="D3950" s="66" t="str">
        <v>2026-01</v>
      </c>
      <c r="E3950" s="66" t="str">
        <v>비교 반영</v>
      </c>
      <c r="F3950" s="66" t="str">
        <v>직전 비교기간</v>
      </c>
      <c r="G3950" s="68">
        <v>2</v>
      </c>
      <c r="H3950" s="79">
        <v>0.3333333333333333</v>
      </c>
    </row>
    <row r="3951">
      <c r="A3951" s="68">
        <v>34</v>
      </c>
      <c r="B3951" s="66" t="str">
        <v>진건읍 송능리</v>
      </c>
      <c r="C3951" s="66" t="str">
        <v>다세대 전월세</v>
      </c>
      <c r="D3951" s="66" t="str">
        <v>2026-02</v>
      </c>
      <c r="E3951" s="66" t="str">
        <v>비교 반영</v>
      </c>
      <c r="F3951" s="66" t="str">
        <v>직전 비교기간</v>
      </c>
      <c r="G3951" s="68">
        <v>1</v>
      </c>
      <c r="H3951" s="79">
        <v>0.5</v>
      </c>
    </row>
    <row r="3952">
      <c r="A3952" s="68">
        <v>34</v>
      </c>
      <c r="B3952" s="66" t="str">
        <v>진건읍 송능리</v>
      </c>
      <c r="C3952" s="66" t="str">
        <v>다세대 전월세</v>
      </c>
      <c r="D3952" s="66" t="str">
        <v>2026-03</v>
      </c>
      <c r="E3952" s="66" t="str">
        <v>비교 반영</v>
      </c>
      <c r="F3952" s="66" t="str">
        <v>직전 비교기간</v>
      </c>
      <c r="G3952" s="68">
        <v>4</v>
      </c>
      <c r="H3952" s="79">
        <v>0.3076923076923077</v>
      </c>
    </row>
    <row r="3953">
      <c r="A3953" s="68">
        <v>34</v>
      </c>
      <c r="B3953" s="66" t="str">
        <v>진건읍 송능리</v>
      </c>
      <c r="C3953" s="66" t="str">
        <v>다세대 전월세</v>
      </c>
      <c r="D3953" s="66" t="str">
        <v>2026-04</v>
      </c>
      <c r="E3953" s="66" t="str">
        <v>비교 반영</v>
      </c>
      <c r="F3953" s="66" t="str">
        <v>최근 비교기간</v>
      </c>
      <c r="G3953" s="68">
        <v>2</v>
      </c>
      <c r="H3953" s="79">
        <v>0.25</v>
      </c>
    </row>
    <row r="3954">
      <c r="A3954" s="68">
        <v>34</v>
      </c>
      <c r="B3954" s="66" t="str">
        <v>진건읍 송능리</v>
      </c>
      <c r="C3954" s="66" t="str">
        <v>다세대 전월세</v>
      </c>
      <c r="D3954" s="66" t="str">
        <v>2026-05</v>
      </c>
      <c r="E3954" s="66" t="str">
        <v>비교 반영</v>
      </c>
      <c r="F3954" s="66" t="str">
        <v>최근 비교기간</v>
      </c>
      <c r="G3954" s="68">
        <v>1</v>
      </c>
      <c r="H3954" s="79">
        <v>0.14285714285714285</v>
      </c>
    </row>
    <row r="3955">
      <c r="A3955" s="68">
        <v>34</v>
      </c>
      <c r="B3955" s="66" t="str">
        <v>진건읍 송능리</v>
      </c>
      <c r="C3955" s="66" t="str">
        <v>다세대 전월세</v>
      </c>
      <c r="D3955" s="66" t="str">
        <v>2026-06</v>
      </c>
      <c r="E3955" s="66" t="str">
        <v>비교 반영</v>
      </c>
      <c r="F3955" s="66" t="str">
        <v>최근 비교기간</v>
      </c>
      <c r="G3955" s="68">
        <v>2</v>
      </c>
      <c r="H3955" s="79">
        <v>0.5</v>
      </c>
    </row>
    <row r="3956">
      <c r="A3956" s="72">
        <v>34</v>
      </c>
      <c r="B3956" s="72" t="str">
        <v>진건읍 송능리</v>
      </c>
      <c r="C3956" s="72" t="str">
        <v>다세대 전월세</v>
      </c>
      <c r="D3956" s="72" t="str">
        <v>2026-07</v>
      </c>
      <c r="E3956" s="72" t="str">
        <v>집계 중</v>
      </c>
      <c r="F3956" s="72" t="str">
        <v>집계 중 월</v>
      </c>
      <c r="G3956" s="74">
        <v>1</v>
      </c>
      <c r="H3956" s="85">
        <v>0.16666666666666666</v>
      </c>
    </row>
    <row r="3957">
      <c r="A3957" s="68">
        <v>34</v>
      </c>
      <c r="B3957" s="66" t="str">
        <v>진건읍 송능리</v>
      </c>
      <c r="C3957" s="66" t="str">
        <v>다세대 매매</v>
      </c>
      <c r="D3957" s="66" t="str">
        <v>2025-08</v>
      </c>
      <c r="E3957" s="66" t="str">
        <v>비교 반영</v>
      </c>
      <c r="F3957" s="66" t="str">
        <v>그 외 비교 반영월</v>
      </c>
      <c r="G3957" s="68">
        <v>1</v>
      </c>
      <c r="H3957" s="79">
        <v>0.1</v>
      </c>
    </row>
    <row r="3958">
      <c r="A3958" s="68">
        <v>34</v>
      </c>
      <c r="B3958" s="66" t="str">
        <v>진건읍 송능리</v>
      </c>
      <c r="C3958" s="66" t="str">
        <v>다세대 매매</v>
      </c>
      <c r="D3958" s="66" t="str">
        <v>2025-09</v>
      </c>
      <c r="E3958" s="66" t="str">
        <v>비교 반영</v>
      </c>
      <c r="F3958" s="66" t="str">
        <v>그 외 비교 반영월</v>
      </c>
      <c r="G3958" s="68">
        <v>1</v>
      </c>
      <c r="H3958" s="79">
        <v>0.1</v>
      </c>
    </row>
    <row r="3959">
      <c r="A3959" s="68">
        <v>34</v>
      </c>
      <c r="B3959" s="66" t="str">
        <v>진건읍 송능리</v>
      </c>
      <c r="C3959" s="66" t="str">
        <v>다세대 매매</v>
      </c>
      <c r="D3959" s="66" t="str">
        <v>2025-10</v>
      </c>
      <c r="E3959" s="66" t="str">
        <v>비교 반영</v>
      </c>
      <c r="F3959" s="66" t="str">
        <v>그 외 비교 반영월</v>
      </c>
      <c r="G3959" s="68">
        <v>1</v>
      </c>
      <c r="H3959" s="79">
        <v>0.25</v>
      </c>
    </row>
    <row r="3960">
      <c r="A3960" s="68">
        <v>34</v>
      </c>
      <c r="B3960" s="66" t="str">
        <v>진건읍 송능리</v>
      </c>
      <c r="C3960" s="66" t="str">
        <v>다세대 매매</v>
      </c>
      <c r="D3960" s="66" t="str">
        <v>2025-11</v>
      </c>
      <c r="E3960" s="66" t="str">
        <v>비교 반영</v>
      </c>
      <c r="F3960" s="66" t="str">
        <v>그 외 비교 반영월</v>
      </c>
      <c r="G3960" s="68">
        <v>0</v>
      </c>
      <c r="H3960" s="79">
        <v>0</v>
      </c>
    </row>
    <row r="3961">
      <c r="A3961" s="68">
        <v>34</v>
      </c>
      <c r="B3961" s="66" t="str">
        <v>진건읍 송능리</v>
      </c>
      <c r="C3961" s="66" t="str">
        <v>다세대 매매</v>
      </c>
      <c r="D3961" s="66" t="str">
        <v>2025-12</v>
      </c>
      <c r="E3961" s="66" t="str">
        <v>비교 반영</v>
      </c>
      <c r="F3961" s="66" t="str">
        <v>그 외 비교 반영월</v>
      </c>
      <c r="G3961" s="68">
        <v>1</v>
      </c>
      <c r="H3961" s="79">
        <v>0.1</v>
      </c>
    </row>
    <row r="3962">
      <c r="A3962" s="68">
        <v>34</v>
      </c>
      <c r="B3962" s="66" t="str">
        <v>진건읍 송능리</v>
      </c>
      <c r="C3962" s="66" t="str">
        <v>다세대 매매</v>
      </c>
      <c r="D3962" s="66" t="str">
        <v>2026-01</v>
      </c>
      <c r="E3962" s="66" t="str">
        <v>비교 반영</v>
      </c>
      <c r="F3962" s="66" t="str">
        <v>직전 비교기간</v>
      </c>
      <c r="G3962" s="68">
        <v>3</v>
      </c>
      <c r="H3962" s="79">
        <v>0.5</v>
      </c>
    </row>
    <row r="3963">
      <c r="A3963" s="68">
        <v>34</v>
      </c>
      <c r="B3963" s="66" t="str">
        <v>진건읍 송능리</v>
      </c>
      <c r="C3963" s="66" t="str">
        <v>다세대 매매</v>
      </c>
      <c r="D3963" s="66" t="str">
        <v>2026-02</v>
      </c>
      <c r="E3963" s="66" t="str">
        <v>비교 반영</v>
      </c>
      <c r="F3963" s="66" t="str">
        <v>직전 비교기간</v>
      </c>
      <c r="G3963" s="68">
        <v>1</v>
      </c>
      <c r="H3963" s="79">
        <v>0.5</v>
      </c>
    </row>
    <row r="3964">
      <c r="A3964" s="68">
        <v>34</v>
      </c>
      <c r="B3964" s="66" t="str">
        <v>진건읍 송능리</v>
      </c>
      <c r="C3964" s="66" t="str">
        <v>다세대 매매</v>
      </c>
      <c r="D3964" s="66" t="str">
        <v>2026-03</v>
      </c>
      <c r="E3964" s="66" t="str">
        <v>비교 반영</v>
      </c>
      <c r="F3964" s="66" t="str">
        <v>직전 비교기간</v>
      </c>
      <c r="G3964" s="68">
        <v>2</v>
      </c>
      <c r="H3964" s="79">
        <v>0.15384615384615385</v>
      </c>
    </row>
    <row r="3965">
      <c r="A3965" s="68">
        <v>34</v>
      </c>
      <c r="B3965" s="66" t="str">
        <v>진건읍 송능리</v>
      </c>
      <c r="C3965" s="66" t="str">
        <v>다세대 매매</v>
      </c>
      <c r="D3965" s="66" t="str">
        <v>2026-04</v>
      </c>
      <c r="E3965" s="66" t="str">
        <v>비교 반영</v>
      </c>
      <c r="F3965" s="66" t="str">
        <v>최근 비교기간</v>
      </c>
      <c r="G3965" s="68">
        <v>2</v>
      </c>
      <c r="H3965" s="79">
        <v>0.25</v>
      </c>
    </row>
    <row r="3966">
      <c r="A3966" s="68">
        <v>34</v>
      </c>
      <c r="B3966" s="66" t="str">
        <v>진건읍 송능리</v>
      </c>
      <c r="C3966" s="66" t="str">
        <v>다세대 매매</v>
      </c>
      <c r="D3966" s="66" t="str">
        <v>2026-05</v>
      </c>
      <c r="E3966" s="66" t="str">
        <v>비교 반영</v>
      </c>
      <c r="F3966" s="66" t="str">
        <v>최근 비교기간</v>
      </c>
      <c r="G3966" s="68">
        <v>1</v>
      </c>
      <c r="H3966" s="79">
        <v>0.14285714285714285</v>
      </c>
    </row>
    <row r="3967">
      <c r="A3967" s="68">
        <v>34</v>
      </c>
      <c r="B3967" s="66" t="str">
        <v>진건읍 송능리</v>
      </c>
      <c r="C3967" s="66" t="str">
        <v>다세대 매매</v>
      </c>
      <c r="D3967" s="66" t="str">
        <v>2026-06</v>
      </c>
      <c r="E3967" s="66" t="str">
        <v>비교 반영</v>
      </c>
      <c r="F3967" s="66" t="str">
        <v>최근 비교기간</v>
      </c>
      <c r="G3967" s="68">
        <v>0</v>
      </c>
      <c r="H3967" s="79">
        <v>0</v>
      </c>
    </row>
    <row r="3968">
      <c r="A3968" s="72">
        <v>34</v>
      </c>
      <c r="B3968" s="72" t="str">
        <v>진건읍 송능리</v>
      </c>
      <c r="C3968" s="72" t="str">
        <v>다세대 매매</v>
      </c>
      <c r="D3968" s="72" t="str">
        <v>2026-07</v>
      </c>
      <c r="E3968" s="72" t="str">
        <v>집계 중</v>
      </c>
      <c r="F3968" s="72" t="str">
        <v>집계 중 월</v>
      </c>
      <c r="G3968" s="74">
        <v>1</v>
      </c>
      <c r="H3968" s="85">
        <v>0.16666666666666666</v>
      </c>
    </row>
    <row r="3969">
      <c r="A3969" s="68">
        <v>34</v>
      </c>
      <c r="B3969" s="66" t="str">
        <v>진건읍 송능리</v>
      </c>
      <c r="C3969" s="66" t="str">
        <v>다가구 전월세</v>
      </c>
      <c r="D3969" s="66" t="str">
        <v>2025-08</v>
      </c>
      <c r="E3969" s="66" t="str">
        <v>비교 반영</v>
      </c>
      <c r="F3969" s="66" t="str">
        <v>그 외 비교 반영월</v>
      </c>
      <c r="G3969" s="68">
        <v>0</v>
      </c>
      <c r="H3969" s="79">
        <v>0</v>
      </c>
    </row>
    <row r="3970">
      <c r="A3970" s="68">
        <v>34</v>
      </c>
      <c r="B3970" s="66" t="str">
        <v>진건읍 송능리</v>
      </c>
      <c r="C3970" s="66" t="str">
        <v>다가구 전월세</v>
      </c>
      <c r="D3970" s="66" t="str">
        <v>2025-09</v>
      </c>
      <c r="E3970" s="66" t="str">
        <v>비교 반영</v>
      </c>
      <c r="F3970" s="66" t="str">
        <v>그 외 비교 반영월</v>
      </c>
      <c r="G3970" s="68">
        <v>0</v>
      </c>
      <c r="H3970" s="79">
        <v>0</v>
      </c>
    </row>
    <row r="3971">
      <c r="A3971" s="68">
        <v>34</v>
      </c>
      <c r="B3971" s="66" t="str">
        <v>진건읍 송능리</v>
      </c>
      <c r="C3971" s="66" t="str">
        <v>다가구 전월세</v>
      </c>
      <c r="D3971" s="66" t="str">
        <v>2025-10</v>
      </c>
      <c r="E3971" s="66" t="str">
        <v>비교 반영</v>
      </c>
      <c r="F3971" s="66" t="str">
        <v>그 외 비교 반영월</v>
      </c>
      <c r="G3971" s="68">
        <v>1</v>
      </c>
      <c r="H3971" s="79">
        <v>0.25</v>
      </c>
    </row>
    <row r="3972">
      <c r="A3972" s="68">
        <v>34</v>
      </c>
      <c r="B3972" s="66" t="str">
        <v>진건읍 송능리</v>
      </c>
      <c r="C3972" s="66" t="str">
        <v>다가구 전월세</v>
      </c>
      <c r="D3972" s="66" t="str">
        <v>2025-11</v>
      </c>
      <c r="E3972" s="66" t="str">
        <v>비교 반영</v>
      </c>
      <c r="F3972" s="66" t="str">
        <v>그 외 비교 반영월</v>
      </c>
      <c r="G3972" s="68">
        <v>0</v>
      </c>
      <c r="H3972" s="79">
        <v>0</v>
      </c>
    </row>
    <row r="3973">
      <c r="A3973" s="68">
        <v>34</v>
      </c>
      <c r="B3973" s="66" t="str">
        <v>진건읍 송능리</v>
      </c>
      <c r="C3973" s="66" t="str">
        <v>다가구 전월세</v>
      </c>
      <c r="D3973" s="66" t="str">
        <v>2025-12</v>
      </c>
      <c r="E3973" s="66" t="str">
        <v>비교 반영</v>
      </c>
      <c r="F3973" s="66" t="str">
        <v>그 외 비교 반영월</v>
      </c>
      <c r="G3973" s="68">
        <v>3</v>
      </c>
      <c r="H3973" s="79">
        <v>0.3</v>
      </c>
    </row>
    <row r="3974">
      <c r="A3974" s="68">
        <v>34</v>
      </c>
      <c r="B3974" s="66" t="str">
        <v>진건읍 송능리</v>
      </c>
      <c r="C3974" s="66" t="str">
        <v>다가구 전월세</v>
      </c>
      <c r="D3974" s="66" t="str">
        <v>2026-01</v>
      </c>
      <c r="E3974" s="66" t="str">
        <v>비교 반영</v>
      </c>
      <c r="F3974" s="66" t="str">
        <v>직전 비교기간</v>
      </c>
      <c r="G3974" s="68">
        <v>0</v>
      </c>
      <c r="H3974" s="79">
        <v>0</v>
      </c>
    </row>
    <row r="3975">
      <c r="A3975" s="68">
        <v>34</v>
      </c>
      <c r="B3975" s="66" t="str">
        <v>진건읍 송능리</v>
      </c>
      <c r="C3975" s="66" t="str">
        <v>다가구 전월세</v>
      </c>
      <c r="D3975" s="66" t="str">
        <v>2026-02</v>
      </c>
      <c r="E3975" s="66" t="str">
        <v>비교 반영</v>
      </c>
      <c r="F3975" s="66" t="str">
        <v>직전 비교기간</v>
      </c>
      <c r="G3975" s="68">
        <v>0</v>
      </c>
      <c r="H3975" s="79">
        <v>0</v>
      </c>
    </row>
    <row r="3976">
      <c r="A3976" s="68">
        <v>34</v>
      </c>
      <c r="B3976" s="66" t="str">
        <v>진건읍 송능리</v>
      </c>
      <c r="C3976" s="66" t="str">
        <v>다가구 전월세</v>
      </c>
      <c r="D3976" s="66" t="str">
        <v>2026-03</v>
      </c>
      <c r="E3976" s="66" t="str">
        <v>비교 반영</v>
      </c>
      <c r="F3976" s="66" t="str">
        <v>직전 비교기간</v>
      </c>
      <c r="G3976" s="68">
        <v>0</v>
      </c>
      <c r="H3976" s="79">
        <v>0</v>
      </c>
    </row>
    <row r="3977">
      <c r="A3977" s="68">
        <v>34</v>
      </c>
      <c r="B3977" s="66" t="str">
        <v>진건읍 송능리</v>
      </c>
      <c r="C3977" s="66" t="str">
        <v>다가구 전월세</v>
      </c>
      <c r="D3977" s="66" t="str">
        <v>2026-04</v>
      </c>
      <c r="E3977" s="66" t="str">
        <v>비교 반영</v>
      </c>
      <c r="F3977" s="66" t="str">
        <v>최근 비교기간</v>
      </c>
      <c r="G3977" s="68">
        <v>1</v>
      </c>
      <c r="H3977" s="79">
        <v>0.125</v>
      </c>
    </row>
    <row r="3978">
      <c r="A3978" s="68">
        <v>34</v>
      </c>
      <c r="B3978" s="66" t="str">
        <v>진건읍 송능리</v>
      </c>
      <c r="C3978" s="66" t="str">
        <v>다가구 전월세</v>
      </c>
      <c r="D3978" s="66" t="str">
        <v>2026-05</v>
      </c>
      <c r="E3978" s="66" t="str">
        <v>비교 반영</v>
      </c>
      <c r="F3978" s="66" t="str">
        <v>최근 비교기간</v>
      </c>
      <c r="G3978" s="68">
        <v>0</v>
      </c>
      <c r="H3978" s="79">
        <v>0</v>
      </c>
    </row>
    <row r="3979">
      <c r="A3979" s="68">
        <v>34</v>
      </c>
      <c r="B3979" s="66" t="str">
        <v>진건읍 송능리</v>
      </c>
      <c r="C3979" s="66" t="str">
        <v>다가구 전월세</v>
      </c>
      <c r="D3979" s="66" t="str">
        <v>2026-06</v>
      </c>
      <c r="E3979" s="66" t="str">
        <v>비교 반영</v>
      </c>
      <c r="F3979" s="66" t="str">
        <v>최근 비교기간</v>
      </c>
      <c r="G3979" s="68">
        <v>1</v>
      </c>
      <c r="H3979" s="79">
        <v>0.25</v>
      </c>
    </row>
    <row r="3980">
      <c r="A3980" s="72">
        <v>34</v>
      </c>
      <c r="B3980" s="72" t="str">
        <v>진건읍 송능리</v>
      </c>
      <c r="C3980" s="72" t="str">
        <v>다가구 전월세</v>
      </c>
      <c r="D3980" s="72" t="str">
        <v>2026-07</v>
      </c>
      <c r="E3980" s="72" t="str">
        <v>집계 중</v>
      </c>
      <c r="F3980" s="72" t="str">
        <v>집계 중 월</v>
      </c>
      <c r="G3980" s="74">
        <v>0</v>
      </c>
      <c r="H3980" s="85">
        <v>0</v>
      </c>
    </row>
    <row r="3981">
      <c r="A3981" s="68">
        <v>34</v>
      </c>
      <c r="B3981" s="66" t="str">
        <v>진건읍 송능리</v>
      </c>
      <c r="C3981" s="66" t="str">
        <v>공장창고</v>
      </c>
      <c r="D3981" s="66" t="str">
        <v>2025-08</v>
      </c>
      <c r="E3981" s="66" t="str">
        <v>비교 반영</v>
      </c>
      <c r="F3981" s="66" t="str">
        <v>그 외 비교 반영월</v>
      </c>
      <c r="G3981" s="68">
        <v>0</v>
      </c>
      <c r="H3981" s="79">
        <v>0</v>
      </c>
    </row>
    <row r="3982">
      <c r="A3982" s="68">
        <v>34</v>
      </c>
      <c r="B3982" s="66" t="str">
        <v>진건읍 송능리</v>
      </c>
      <c r="C3982" s="66" t="str">
        <v>공장창고</v>
      </c>
      <c r="D3982" s="66" t="str">
        <v>2025-09</v>
      </c>
      <c r="E3982" s="66" t="str">
        <v>비교 반영</v>
      </c>
      <c r="F3982" s="66" t="str">
        <v>그 외 비교 반영월</v>
      </c>
      <c r="G3982" s="68">
        <v>0</v>
      </c>
      <c r="H3982" s="79">
        <v>0</v>
      </c>
    </row>
    <row r="3983">
      <c r="A3983" s="68">
        <v>34</v>
      </c>
      <c r="B3983" s="66" t="str">
        <v>진건읍 송능리</v>
      </c>
      <c r="C3983" s="66" t="str">
        <v>공장창고</v>
      </c>
      <c r="D3983" s="66" t="str">
        <v>2025-10</v>
      </c>
      <c r="E3983" s="66" t="str">
        <v>비교 반영</v>
      </c>
      <c r="F3983" s="66" t="str">
        <v>그 외 비교 반영월</v>
      </c>
      <c r="G3983" s="68">
        <v>1</v>
      </c>
      <c r="H3983" s="79">
        <v>0.25</v>
      </c>
    </row>
    <row r="3984">
      <c r="A3984" s="68">
        <v>34</v>
      </c>
      <c r="B3984" s="66" t="str">
        <v>진건읍 송능리</v>
      </c>
      <c r="C3984" s="66" t="str">
        <v>공장창고</v>
      </c>
      <c r="D3984" s="66" t="str">
        <v>2025-11</v>
      </c>
      <c r="E3984" s="66" t="str">
        <v>비교 반영</v>
      </c>
      <c r="F3984" s="66" t="str">
        <v>그 외 비교 반영월</v>
      </c>
      <c r="G3984" s="68">
        <v>0</v>
      </c>
      <c r="H3984" s="79">
        <v>0</v>
      </c>
    </row>
    <row r="3985">
      <c r="A3985" s="68">
        <v>34</v>
      </c>
      <c r="B3985" s="66" t="str">
        <v>진건읍 송능리</v>
      </c>
      <c r="C3985" s="66" t="str">
        <v>공장창고</v>
      </c>
      <c r="D3985" s="66" t="str">
        <v>2025-12</v>
      </c>
      <c r="E3985" s="66" t="str">
        <v>비교 반영</v>
      </c>
      <c r="F3985" s="66" t="str">
        <v>그 외 비교 반영월</v>
      </c>
      <c r="G3985" s="68">
        <v>0</v>
      </c>
      <c r="H3985" s="79">
        <v>0</v>
      </c>
    </row>
    <row r="3986">
      <c r="A3986" s="68">
        <v>34</v>
      </c>
      <c r="B3986" s="66" t="str">
        <v>진건읍 송능리</v>
      </c>
      <c r="C3986" s="66" t="str">
        <v>공장창고</v>
      </c>
      <c r="D3986" s="66" t="str">
        <v>2026-01</v>
      </c>
      <c r="E3986" s="66" t="str">
        <v>비교 반영</v>
      </c>
      <c r="F3986" s="66" t="str">
        <v>직전 비교기간</v>
      </c>
      <c r="G3986" s="68">
        <v>0</v>
      </c>
      <c r="H3986" s="79">
        <v>0</v>
      </c>
    </row>
    <row r="3987">
      <c r="A3987" s="68">
        <v>34</v>
      </c>
      <c r="B3987" s="66" t="str">
        <v>진건읍 송능리</v>
      </c>
      <c r="C3987" s="66" t="str">
        <v>공장창고</v>
      </c>
      <c r="D3987" s="66" t="str">
        <v>2026-02</v>
      </c>
      <c r="E3987" s="66" t="str">
        <v>비교 반영</v>
      </c>
      <c r="F3987" s="66" t="str">
        <v>직전 비교기간</v>
      </c>
      <c r="G3987" s="68">
        <v>0</v>
      </c>
      <c r="H3987" s="79">
        <v>0</v>
      </c>
    </row>
    <row r="3988">
      <c r="A3988" s="68">
        <v>34</v>
      </c>
      <c r="B3988" s="66" t="str">
        <v>진건읍 송능리</v>
      </c>
      <c r="C3988" s="66" t="str">
        <v>공장창고</v>
      </c>
      <c r="D3988" s="66" t="str">
        <v>2026-03</v>
      </c>
      <c r="E3988" s="66" t="str">
        <v>비교 반영</v>
      </c>
      <c r="F3988" s="66" t="str">
        <v>직전 비교기간</v>
      </c>
      <c r="G3988" s="68">
        <v>0</v>
      </c>
      <c r="H3988" s="79">
        <v>0</v>
      </c>
    </row>
    <row r="3989">
      <c r="A3989" s="68">
        <v>34</v>
      </c>
      <c r="B3989" s="66" t="str">
        <v>진건읍 송능리</v>
      </c>
      <c r="C3989" s="66" t="str">
        <v>공장창고</v>
      </c>
      <c r="D3989" s="66" t="str">
        <v>2026-04</v>
      </c>
      <c r="E3989" s="66" t="str">
        <v>비교 반영</v>
      </c>
      <c r="F3989" s="66" t="str">
        <v>최근 비교기간</v>
      </c>
      <c r="G3989" s="68">
        <v>1</v>
      </c>
      <c r="H3989" s="79">
        <v>0.125</v>
      </c>
    </row>
    <row r="3990">
      <c r="A3990" s="68">
        <v>34</v>
      </c>
      <c r="B3990" s="66" t="str">
        <v>진건읍 송능리</v>
      </c>
      <c r="C3990" s="66" t="str">
        <v>공장창고</v>
      </c>
      <c r="D3990" s="66" t="str">
        <v>2026-05</v>
      </c>
      <c r="E3990" s="66" t="str">
        <v>비교 반영</v>
      </c>
      <c r="F3990" s="66" t="str">
        <v>최근 비교기간</v>
      </c>
      <c r="G3990" s="68">
        <v>0</v>
      </c>
      <c r="H3990" s="79">
        <v>0</v>
      </c>
    </row>
    <row r="3991">
      <c r="A3991" s="68">
        <v>34</v>
      </c>
      <c r="B3991" s="66" t="str">
        <v>진건읍 송능리</v>
      </c>
      <c r="C3991" s="66" t="str">
        <v>공장창고</v>
      </c>
      <c r="D3991" s="66" t="str">
        <v>2026-06</v>
      </c>
      <c r="E3991" s="66" t="str">
        <v>비교 반영</v>
      </c>
      <c r="F3991" s="66" t="str">
        <v>최근 비교기간</v>
      </c>
      <c r="G3991" s="68">
        <v>0</v>
      </c>
      <c r="H3991" s="79">
        <v>0</v>
      </c>
    </row>
    <row r="3992">
      <c r="A3992" s="72">
        <v>34</v>
      </c>
      <c r="B3992" s="72" t="str">
        <v>진건읍 송능리</v>
      </c>
      <c r="C3992" s="72" t="str">
        <v>공장창고</v>
      </c>
      <c r="D3992" s="72" t="str">
        <v>2026-07</v>
      </c>
      <c r="E3992" s="72" t="str">
        <v>집계 중</v>
      </c>
      <c r="F3992" s="72" t="str">
        <v>집계 중 월</v>
      </c>
      <c r="G3992" s="74">
        <v>0</v>
      </c>
      <c r="H3992" s="85">
        <v>0</v>
      </c>
    </row>
    <row r="3993">
      <c r="A3993" s="68">
        <v>34</v>
      </c>
      <c r="B3993" s="66" t="str">
        <v>진건읍 송능리</v>
      </c>
      <c r="C3993" s="66" t="str">
        <v>상가</v>
      </c>
      <c r="D3993" s="66" t="str">
        <v>2025-08</v>
      </c>
      <c r="E3993" s="66" t="str">
        <v>비교 반영</v>
      </c>
      <c r="F3993" s="66" t="str">
        <v>그 외 비교 반영월</v>
      </c>
      <c r="G3993" s="68">
        <v>1</v>
      </c>
      <c r="H3993" s="79">
        <v>0.1</v>
      </c>
    </row>
    <row r="3994">
      <c r="A3994" s="68">
        <v>34</v>
      </c>
      <c r="B3994" s="66" t="str">
        <v>진건읍 송능리</v>
      </c>
      <c r="C3994" s="66" t="str">
        <v>상가</v>
      </c>
      <c r="D3994" s="66" t="str">
        <v>2025-09</v>
      </c>
      <c r="E3994" s="66" t="str">
        <v>비교 반영</v>
      </c>
      <c r="F3994" s="66" t="str">
        <v>그 외 비교 반영월</v>
      </c>
      <c r="G3994" s="68">
        <v>0</v>
      </c>
      <c r="H3994" s="79">
        <v>0</v>
      </c>
    </row>
    <row r="3995">
      <c r="A3995" s="68">
        <v>34</v>
      </c>
      <c r="B3995" s="66" t="str">
        <v>진건읍 송능리</v>
      </c>
      <c r="C3995" s="66" t="str">
        <v>상가</v>
      </c>
      <c r="D3995" s="66" t="str">
        <v>2025-10</v>
      </c>
      <c r="E3995" s="66" t="str">
        <v>비교 반영</v>
      </c>
      <c r="F3995" s="66" t="str">
        <v>그 외 비교 반영월</v>
      </c>
      <c r="G3995" s="68">
        <v>0</v>
      </c>
      <c r="H3995" s="79">
        <v>0</v>
      </c>
    </row>
    <row r="3996">
      <c r="A3996" s="68">
        <v>34</v>
      </c>
      <c r="B3996" s="66" t="str">
        <v>진건읍 송능리</v>
      </c>
      <c r="C3996" s="66" t="str">
        <v>상가</v>
      </c>
      <c r="D3996" s="66" t="str">
        <v>2025-11</v>
      </c>
      <c r="E3996" s="66" t="str">
        <v>비교 반영</v>
      </c>
      <c r="F3996" s="66" t="str">
        <v>그 외 비교 반영월</v>
      </c>
      <c r="G3996" s="68">
        <v>0</v>
      </c>
      <c r="H3996" s="79">
        <v>0</v>
      </c>
    </row>
    <row r="3997">
      <c r="A3997" s="68">
        <v>34</v>
      </c>
      <c r="B3997" s="66" t="str">
        <v>진건읍 송능리</v>
      </c>
      <c r="C3997" s="66" t="str">
        <v>상가</v>
      </c>
      <c r="D3997" s="66" t="str">
        <v>2025-12</v>
      </c>
      <c r="E3997" s="66" t="str">
        <v>비교 반영</v>
      </c>
      <c r="F3997" s="66" t="str">
        <v>그 외 비교 반영월</v>
      </c>
      <c r="G3997" s="68">
        <v>0</v>
      </c>
      <c r="H3997" s="79">
        <v>0</v>
      </c>
    </row>
    <row r="3998">
      <c r="A3998" s="68">
        <v>34</v>
      </c>
      <c r="B3998" s="66" t="str">
        <v>진건읍 송능리</v>
      </c>
      <c r="C3998" s="66" t="str">
        <v>상가</v>
      </c>
      <c r="D3998" s="66" t="str">
        <v>2026-01</v>
      </c>
      <c r="E3998" s="66" t="str">
        <v>비교 반영</v>
      </c>
      <c r="F3998" s="66" t="str">
        <v>직전 비교기간</v>
      </c>
      <c r="G3998" s="68">
        <v>0</v>
      </c>
      <c r="H3998" s="79">
        <v>0</v>
      </c>
    </row>
    <row r="3999">
      <c r="A3999" s="68">
        <v>34</v>
      </c>
      <c r="B3999" s="66" t="str">
        <v>진건읍 송능리</v>
      </c>
      <c r="C3999" s="66" t="str">
        <v>상가</v>
      </c>
      <c r="D3999" s="66" t="str">
        <v>2026-02</v>
      </c>
      <c r="E3999" s="66" t="str">
        <v>비교 반영</v>
      </c>
      <c r="F3999" s="66" t="str">
        <v>직전 비교기간</v>
      </c>
      <c r="G3999" s="68">
        <v>0</v>
      </c>
      <c r="H3999" s="79">
        <v>0</v>
      </c>
    </row>
    <row r="4000">
      <c r="A4000" s="68">
        <v>34</v>
      </c>
      <c r="B4000" s="66" t="str">
        <v>진건읍 송능리</v>
      </c>
      <c r="C4000" s="66" t="str">
        <v>상가</v>
      </c>
      <c r="D4000" s="66" t="str">
        <v>2026-03</v>
      </c>
      <c r="E4000" s="66" t="str">
        <v>비교 반영</v>
      </c>
      <c r="F4000" s="66" t="str">
        <v>직전 비교기간</v>
      </c>
      <c r="G4000" s="68">
        <v>1</v>
      </c>
      <c r="H4000" s="79">
        <v>0.07692307692307693</v>
      </c>
    </row>
    <row r="4001">
      <c r="A4001" s="68">
        <v>34</v>
      </c>
      <c r="B4001" s="66" t="str">
        <v>진건읍 송능리</v>
      </c>
      <c r="C4001" s="66" t="str">
        <v>상가</v>
      </c>
      <c r="D4001" s="66" t="str">
        <v>2026-04</v>
      </c>
      <c r="E4001" s="66" t="str">
        <v>비교 반영</v>
      </c>
      <c r="F4001" s="66" t="str">
        <v>최근 비교기간</v>
      </c>
      <c r="G4001" s="68">
        <v>0</v>
      </c>
      <c r="H4001" s="79">
        <v>0</v>
      </c>
    </row>
    <row r="4002">
      <c r="A4002" s="68">
        <v>34</v>
      </c>
      <c r="B4002" s="66" t="str">
        <v>진건읍 송능리</v>
      </c>
      <c r="C4002" s="66" t="str">
        <v>상가</v>
      </c>
      <c r="D4002" s="66" t="str">
        <v>2026-05</v>
      </c>
      <c r="E4002" s="66" t="str">
        <v>비교 반영</v>
      </c>
      <c r="F4002" s="66" t="str">
        <v>최근 비교기간</v>
      </c>
      <c r="G4002" s="68">
        <v>0</v>
      </c>
      <c r="H4002" s="79">
        <v>0</v>
      </c>
    </row>
    <row r="4003">
      <c r="A4003" s="68">
        <v>34</v>
      </c>
      <c r="B4003" s="66" t="str">
        <v>진건읍 송능리</v>
      </c>
      <c r="C4003" s="66" t="str">
        <v>상가</v>
      </c>
      <c r="D4003" s="66" t="str">
        <v>2026-06</v>
      </c>
      <c r="E4003" s="66" t="str">
        <v>비교 반영</v>
      </c>
      <c r="F4003" s="66" t="str">
        <v>최근 비교기간</v>
      </c>
      <c r="G4003" s="68">
        <v>0</v>
      </c>
      <c r="H4003" s="79">
        <v>0</v>
      </c>
    </row>
    <row r="4004">
      <c r="A4004" s="72">
        <v>34</v>
      </c>
      <c r="B4004" s="72" t="str">
        <v>진건읍 송능리</v>
      </c>
      <c r="C4004" s="72" t="str">
        <v>상가</v>
      </c>
      <c r="D4004" s="72" t="str">
        <v>2026-07</v>
      </c>
      <c r="E4004" s="72" t="str">
        <v>집계 중</v>
      </c>
      <c r="F4004" s="72" t="str">
        <v>집계 중 월</v>
      </c>
      <c r="G4004" s="74">
        <v>0</v>
      </c>
      <c r="H4004" s="85">
        <v>0</v>
      </c>
    </row>
    <row r="4005">
      <c r="A4005" s="68">
        <v>34</v>
      </c>
      <c r="B4005" s="66" t="str">
        <v>진건읍 송능리</v>
      </c>
      <c r="C4005" s="66" t="str">
        <v>다가구 매매</v>
      </c>
      <c r="D4005" s="66" t="str">
        <v>2025-08</v>
      </c>
      <c r="E4005" s="66" t="str">
        <v>비교 반영</v>
      </c>
      <c r="F4005" s="66" t="str">
        <v>그 외 비교 반영월</v>
      </c>
      <c r="G4005" s="68">
        <v>0</v>
      </c>
      <c r="H4005" s="79">
        <v>0</v>
      </c>
    </row>
    <row r="4006">
      <c r="A4006" s="68">
        <v>34</v>
      </c>
      <c r="B4006" s="66" t="str">
        <v>진건읍 송능리</v>
      </c>
      <c r="C4006" s="66" t="str">
        <v>다가구 매매</v>
      </c>
      <c r="D4006" s="66" t="str">
        <v>2025-09</v>
      </c>
      <c r="E4006" s="66" t="str">
        <v>비교 반영</v>
      </c>
      <c r="F4006" s="66" t="str">
        <v>그 외 비교 반영월</v>
      </c>
      <c r="G4006" s="68">
        <v>0</v>
      </c>
      <c r="H4006" s="79">
        <v>0</v>
      </c>
    </row>
    <row r="4007">
      <c r="A4007" s="68">
        <v>34</v>
      </c>
      <c r="B4007" s="66" t="str">
        <v>진건읍 송능리</v>
      </c>
      <c r="C4007" s="66" t="str">
        <v>다가구 매매</v>
      </c>
      <c r="D4007" s="66" t="str">
        <v>2025-10</v>
      </c>
      <c r="E4007" s="66" t="str">
        <v>비교 반영</v>
      </c>
      <c r="F4007" s="66" t="str">
        <v>그 외 비교 반영월</v>
      </c>
      <c r="G4007" s="68">
        <v>0</v>
      </c>
      <c r="H4007" s="79">
        <v>0</v>
      </c>
    </row>
    <row r="4008">
      <c r="A4008" s="68">
        <v>34</v>
      </c>
      <c r="B4008" s="66" t="str">
        <v>진건읍 송능리</v>
      </c>
      <c r="C4008" s="66" t="str">
        <v>다가구 매매</v>
      </c>
      <c r="D4008" s="66" t="str">
        <v>2025-11</v>
      </c>
      <c r="E4008" s="66" t="str">
        <v>비교 반영</v>
      </c>
      <c r="F4008" s="66" t="str">
        <v>그 외 비교 반영월</v>
      </c>
      <c r="G4008" s="68">
        <v>0</v>
      </c>
      <c r="H4008" s="79">
        <v>0</v>
      </c>
    </row>
    <row r="4009">
      <c r="A4009" s="68">
        <v>34</v>
      </c>
      <c r="B4009" s="66" t="str">
        <v>진건읍 송능리</v>
      </c>
      <c r="C4009" s="66" t="str">
        <v>다가구 매매</v>
      </c>
      <c r="D4009" s="66" t="str">
        <v>2025-12</v>
      </c>
      <c r="E4009" s="66" t="str">
        <v>비교 반영</v>
      </c>
      <c r="F4009" s="66" t="str">
        <v>그 외 비교 반영월</v>
      </c>
      <c r="G4009" s="68">
        <v>0</v>
      </c>
      <c r="H4009" s="79">
        <v>0</v>
      </c>
    </row>
    <row r="4010">
      <c r="A4010" s="68">
        <v>34</v>
      </c>
      <c r="B4010" s="66" t="str">
        <v>진건읍 송능리</v>
      </c>
      <c r="C4010" s="66" t="str">
        <v>다가구 매매</v>
      </c>
      <c r="D4010" s="66" t="str">
        <v>2026-01</v>
      </c>
      <c r="E4010" s="66" t="str">
        <v>비교 반영</v>
      </c>
      <c r="F4010" s="66" t="str">
        <v>직전 비교기간</v>
      </c>
      <c r="G4010" s="68">
        <v>0</v>
      </c>
      <c r="H4010" s="79">
        <v>0</v>
      </c>
    </row>
    <row r="4011">
      <c r="A4011" s="68">
        <v>34</v>
      </c>
      <c r="B4011" s="66" t="str">
        <v>진건읍 송능리</v>
      </c>
      <c r="C4011" s="66" t="str">
        <v>다가구 매매</v>
      </c>
      <c r="D4011" s="66" t="str">
        <v>2026-02</v>
      </c>
      <c r="E4011" s="66" t="str">
        <v>비교 반영</v>
      </c>
      <c r="F4011" s="66" t="str">
        <v>직전 비교기간</v>
      </c>
      <c r="G4011" s="68">
        <v>0</v>
      </c>
      <c r="H4011" s="79">
        <v>0</v>
      </c>
    </row>
    <row r="4012">
      <c r="A4012" s="68">
        <v>34</v>
      </c>
      <c r="B4012" s="66" t="str">
        <v>진건읍 송능리</v>
      </c>
      <c r="C4012" s="66" t="str">
        <v>다가구 매매</v>
      </c>
      <c r="D4012" s="66" t="str">
        <v>2026-03</v>
      </c>
      <c r="E4012" s="66" t="str">
        <v>비교 반영</v>
      </c>
      <c r="F4012" s="66" t="str">
        <v>직전 비교기간</v>
      </c>
      <c r="G4012" s="68">
        <v>1</v>
      </c>
      <c r="H4012" s="79">
        <v>0.07692307692307693</v>
      </c>
    </row>
    <row r="4013">
      <c r="A4013" s="68">
        <v>34</v>
      </c>
      <c r="B4013" s="66" t="str">
        <v>진건읍 송능리</v>
      </c>
      <c r="C4013" s="66" t="str">
        <v>다가구 매매</v>
      </c>
      <c r="D4013" s="66" t="str">
        <v>2026-04</v>
      </c>
      <c r="E4013" s="66" t="str">
        <v>비교 반영</v>
      </c>
      <c r="F4013" s="66" t="str">
        <v>최근 비교기간</v>
      </c>
      <c r="G4013" s="68">
        <v>0</v>
      </c>
      <c r="H4013" s="79">
        <v>0</v>
      </c>
    </row>
    <row r="4014">
      <c r="A4014" s="68">
        <v>34</v>
      </c>
      <c r="B4014" s="66" t="str">
        <v>진건읍 송능리</v>
      </c>
      <c r="C4014" s="66" t="str">
        <v>다가구 매매</v>
      </c>
      <c r="D4014" s="66" t="str">
        <v>2026-05</v>
      </c>
      <c r="E4014" s="66" t="str">
        <v>비교 반영</v>
      </c>
      <c r="F4014" s="66" t="str">
        <v>최근 비교기간</v>
      </c>
      <c r="G4014" s="68">
        <v>0</v>
      </c>
      <c r="H4014" s="79">
        <v>0</v>
      </c>
    </row>
    <row r="4015">
      <c r="A4015" s="68">
        <v>34</v>
      </c>
      <c r="B4015" s="66" t="str">
        <v>진건읍 송능리</v>
      </c>
      <c r="C4015" s="66" t="str">
        <v>다가구 매매</v>
      </c>
      <c r="D4015" s="66" t="str">
        <v>2026-06</v>
      </c>
      <c r="E4015" s="66" t="str">
        <v>비교 반영</v>
      </c>
      <c r="F4015" s="66" t="str">
        <v>최근 비교기간</v>
      </c>
      <c r="G4015" s="68">
        <v>0</v>
      </c>
      <c r="H4015" s="79">
        <v>0</v>
      </c>
    </row>
    <row r="4016">
      <c r="A4016" s="72">
        <v>34</v>
      </c>
      <c r="B4016" s="72" t="str">
        <v>진건읍 송능리</v>
      </c>
      <c r="C4016" s="72" t="str">
        <v>다가구 매매</v>
      </c>
      <c r="D4016" s="72" t="str">
        <v>2026-07</v>
      </c>
      <c r="E4016" s="72" t="str">
        <v>집계 중</v>
      </c>
      <c r="F4016" s="72" t="str">
        <v>집계 중 월</v>
      </c>
      <c r="G4016" s="74">
        <v>1</v>
      </c>
      <c r="H4016" s="85">
        <v>0.16666666666666666</v>
      </c>
    </row>
    <row r="4017">
      <c r="A4017" s="68">
        <v>35</v>
      </c>
      <c r="B4017" s="66" t="str">
        <v>와부읍 월문리</v>
      </c>
      <c r="C4017" s="66" t="str">
        <v>토지</v>
      </c>
      <c r="D4017" s="66" t="str">
        <v>2025-08</v>
      </c>
      <c r="E4017" s="66" t="str">
        <v>비교 반영</v>
      </c>
      <c r="F4017" s="66" t="str">
        <v>그 외 비교 반영월</v>
      </c>
      <c r="G4017" s="68">
        <v>7</v>
      </c>
      <c r="H4017" s="79">
        <v>1</v>
      </c>
    </row>
    <row r="4018">
      <c r="A4018" s="68">
        <v>35</v>
      </c>
      <c r="B4018" s="66" t="str">
        <v>와부읍 월문리</v>
      </c>
      <c r="C4018" s="66" t="str">
        <v>토지</v>
      </c>
      <c r="D4018" s="66" t="str">
        <v>2025-09</v>
      </c>
      <c r="E4018" s="66" t="str">
        <v>비교 반영</v>
      </c>
      <c r="F4018" s="66" t="str">
        <v>그 외 비교 반영월</v>
      </c>
      <c r="G4018" s="68">
        <v>9</v>
      </c>
      <c r="H4018" s="79">
        <v>0.6428571428571429</v>
      </c>
    </row>
    <row r="4019">
      <c r="A4019" s="68">
        <v>35</v>
      </c>
      <c r="B4019" s="66" t="str">
        <v>와부읍 월문리</v>
      </c>
      <c r="C4019" s="66" t="str">
        <v>토지</v>
      </c>
      <c r="D4019" s="66" t="str">
        <v>2025-10</v>
      </c>
      <c r="E4019" s="66" t="str">
        <v>비교 반영</v>
      </c>
      <c r="F4019" s="66" t="str">
        <v>그 외 비교 반영월</v>
      </c>
      <c r="G4019" s="68">
        <v>11</v>
      </c>
      <c r="H4019" s="79">
        <v>0.7333333333333333</v>
      </c>
    </row>
    <row r="4020">
      <c r="A4020" s="68">
        <v>35</v>
      </c>
      <c r="B4020" s="66" t="str">
        <v>와부읍 월문리</v>
      </c>
      <c r="C4020" s="66" t="str">
        <v>토지</v>
      </c>
      <c r="D4020" s="66" t="str">
        <v>2025-11</v>
      </c>
      <c r="E4020" s="66" t="str">
        <v>비교 반영</v>
      </c>
      <c r="F4020" s="66" t="str">
        <v>그 외 비교 반영월</v>
      </c>
      <c r="G4020" s="68">
        <v>3</v>
      </c>
      <c r="H4020" s="79">
        <v>0.5</v>
      </c>
    </row>
    <row r="4021">
      <c r="A4021" s="68">
        <v>35</v>
      </c>
      <c r="B4021" s="66" t="str">
        <v>와부읍 월문리</v>
      </c>
      <c r="C4021" s="66" t="str">
        <v>토지</v>
      </c>
      <c r="D4021" s="66" t="str">
        <v>2025-12</v>
      </c>
      <c r="E4021" s="66" t="str">
        <v>비교 반영</v>
      </c>
      <c r="F4021" s="66" t="str">
        <v>그 외 비교 반영월</v>
      </c>
      <c r="G4021" s="68">
        <v>8</v>
      </c>
      <c r="H4021" s="79">
        <v>0.8888888888888888</v>
      </c>
    </row>
    <row r="4022">
      <c r="A4022" s="68">
        <v>35</v>
      </c>
      <c r="B4022" s="66" t="str">
        <v>와부읍 월문리</v>
      </c>
      <c r="C4022" s="66" t="str">
        <v>토지</v>
      </c>
      <c r="D4022" s="66" t="str">
        <v>2026-01</v>
      </c>
      <c r="E4022" s="66" t="str">
        <v>비교 반영</v>
      </c>
      <c r="F4022" s="66" t="str">
        <v>직전 비교기간</v>
      </c>
      <c r="G4022" s="68">
        <v>7</v>
      </c>
      <c r="H4022" s="79">
        <v>0.875</v>
      </c>
    </row>
    <row r="4023">
      <c r="A4023" s="68">
        <v>35</v>
      </c>
      <c r="B4023" s="66" t="str">
        <v>와부읍 월문리</v>
      </c>
      <c r="C4023" s="66" t="str">
        <v>토지</v>
      </c>
      <c r="D4023" s="66" t="str">
        <v>2026-02</v>
      </c>
      <c r="E4023" s="66" t="str">
        <v>비교 반영</v>
      </c>
      <c r="F4023" s="66" t="str">
        <v>직전 비교기간</v>
      </c>
      <c r="G4023" s="68">
        <v>2</v>
      </c>
      <c r="H4023" s="79">
        <v>0.6666666666666666</v>
      </c>
    </row>
    <row r="4024">
      <c r="A4024" s="68">
        <v>35</v>
      </c>
      <c r="B4024" s="66" t="str">
        <v>와부읍 월문리</v>
      </c>
      <c r="C4024" s="66" t="str">
        <v>토지</v>
      </c>
      <c r="D4024" s="66" t="str">
        <v>2026-03</v>
      </c>
      <c r="E4024" s="66" t="str">
        <v>비교 반영</v>
      </c>
      <c r="F4024" s="66" t="str">
        <v>직전 비교기간</v>
      </c>
      <c r="G4024" s="68">
        <v>7</v>
      </c>
      <c r="H4024" s="79">
        <v>0.7777777777777778</v>
      </c>
    </row>
    <row r="4025">
      <c r="A4025" s="68">
        <v>35</v>
      </c>
      <c r="B4025" s="66" t="str">
        <v>와부읍 월문리</v>
      </c>
      <c r="C4025" s="66" t="str">
        <v>토지</v>
      </c>
      <c r="D4025" s="66" t="str">
        <v>2026-04</v>
      </c>
      <c r="E4025" s="66" t="str">
        <v>비교 반영</v>
      </c>
      <c r="F4025" s="66" t="str">
        <v>최근 비교기간</v>
      </c>
      <c r="G4025" s="68">
        <v>6</v>
      </c>
      <c r="H4025" s="79">
        <v>0.6666666666666666</v>
      </c>
    </row>
    <row r="4026">
      <c r="A4026" s="68">
        <v>35</v>
      </c>
      <c r="B4026" s="66" t="str">
        <v>와부읍 월문리</v>
      </c>
      <c r="C4026" s="66" t="str">
        <v>토지</v>
      </c>
      <c r="D4026" s="66" t="str">
        <v>2026-05</v>
      </c>
      <c r="E4026" s="66" t="str">
        <v>비교 반영</v>
      </c>
      <c r="F4026" s="66" t="str">
        <v>최근 비교기간</v>
      </c>
      <c r="G4026" s="68">
        <v>4</v>
      </c>
      <c r="H4026" s="79">
        <v>0.5</v>
      </c>
    </row>
    <row r="4027">
      <c r="A4027" s="68">
        <v>35</v>
      </c>
      <c r="B4027" s="66" t="str">
        <v>와부읍 월문리</v>
      </c>
      <c r="C4027" s="66" t="str">
        <v>토지</v>
      </c>
      <c r="D4027" s="66" t="str">
        <v>2026-06</v>
      </c>
      <c r="E4027" s="66" t="str">
        <v>비교 반영</v>
      </c>
      <c r="F4027" s="66" t="str">
        <v>최근 비교기간</v>
      </c>
      <c r="G4027" s="68">
        <v>1</v>
      </c>
      <c r="H4027" s="79">
        <v>0.5</v>
      </c>
    </row>
    <row r="4028">
      <c r="A4028" s="72">
        <v>35</v>
      </c>
      <c r="B4028" s="72" t="str">
        <v>와부읍 월문리</v>
      </c>
      <c r="C4028" s="72" t="str">
        <v>토지</v>
      </c>
      <c r="D4028" s="72" t="str">
        <v>2026-07</v>
      </c>
      <c r="E4028" s="72" t="str">
        <v>집계 중</v>
      </c>
      <c r="F4028" s="72" t="str">
        <v>집계 중 월</v>
      </c>
      <c r="G4028" s="74">
        <v>3</v>
      </c>
      <c r="H4028" s="85">
        <v>0.75</v>
      </c>
    </row>
    <row r="4029">
      <c r="A4029" s="68">
        <v>35</v>
      </c>
      <c r="B4029" s="66" t="str">
        <v>와부읍 월문리</v>
      </c>
      <c r="C4029" s="66" t="str">
        <v>다가구 전월세</v>
      </c>
      <c r="D4029" s="66" t="str">
        <v>2025-08</v>
      </c>
      <c r="E4029" s="66" t="str">
        <v>비교 반영</v>
      </c>
      <c r="F4029" s="66" t="str">
        <v>그 외 비교 반영월</v>
      </c>
      <c r="G4029" s="68">
        <v>0</v>
      </c>
      <c r="H4029" s="79">
        <v>0</v>
      </c>
    </row>
    <row r="4030">
      <c r="A4030" s="68">
        <v>35</v>
      </c>
      <c r="B4030" s="66" t="str">
        <v>와부읍 월문리</v>
      </c>
      <c r="C4030" s="66" t="str">
        <v>다가구 전월세</v>
      </c>
      <c r="D4030" s="66" t="str">
        <v>2025-09</v>
      </c>
      <c r="E4030" s="66" t="str">
        <v>비교 반영</v>
      </c>
      <c r="F4030" s="66" t="str">
        <v>그 외 비교 반영월</v>
      </c>
      <c r="G4030" s="68">
        <v>1</v>
      </c>
      <c r="H4030" s="79">
        <v>0.07142857142857142</v>
      </c>
    </row>
    <row r="4031">
      <c r="A4031" s="68">
        <v>35</v>
      </c>
      <c r="B4031" s="66" t="str">
        <v>와부읍 월문리</v>
      </c>
      <c r="C4031" s="66" t="str">
        <v>다가구 전월세</v>
      </c>
      <c r="D4031" s="66" t="str">
        <v>2025-10</v>
      </c>
      <c r="E4031" s="66" t="str">
        <v>비교 반영</v>
      </c>
      <c r="F4031" s="66" t="str">
        <v>그 외 비교 반영월</v>
      </c>
      <c r="G4031" s="68">
        <v>2</v>
      </c>
      <c r="H4031" s="79">
        <v>0.13333333333333333</v>
      </c>
    </row>
    <row r="4032">
      <c r="A4032" s="68">
        <v>35</v>
      </c>
      <c r="B4032" s="66" t="str">
        <v>와부읍 월문리</v>
      </c>
      <c r="C4032" s="66" t="str">
        <v>다가구 전월세</v>
      </c>
      <c r="D4032" s="66" t="str">
        <v>2025-11</v>
      </c>
      <c r="E4032" s="66" t="str">
        <v>비교 반영</v>
      </c>
      <c r="F4032" s="66" t="str">
        <v>그 외 비교 반영월</v>
      </c>
      <c r="G4032" s="68">
        <v>1</v>
      </c>
      <c r="H4032" s="79">
        <v>0.16666666666666666</v>
      </c>
    </row>
    <row r="4033">
      <c r="A4033" s="68">
        <v>35</v>
      </c>
      <c r="B4033" s="66" t="str">
        <v>와부읍 월문리</v>
      </c>
      <c r="C4033" s="66" t="str">
        <v>다가구 전월세</v>
      </c>
      <c r="D4033" s="66" t="str">
        <v>2025-12</v>
      </c>
      <c r="E4033" s="66" t="str">
        <v>비교 반영</v>
      </c>
      <c r="F4033" s="66" t="str">
        <v>그 외 비교 반영월</v>
      </c>
      <c r="G4033" s="68">
        <v>0</v>
      </c>
      <c r="H4033" s="79">
        <v>0</v>
      </c>
    </row>
    <row r="4034">
      <c r="A4034" s="68">
        <v>35</v>
      </c>
      <c r="B4034" s="66" t="str">
        <v>와부읍 월문리</v>
      </c>
      <c r="C4034" s="66" t="str">
        <v>다가구 전월세</v>
      </c>
      <c r="D4034" s="66" t="str">
        <v>2026-01</v>
      </c>
      <c r="E4034" s="66" t="str">
        <v>비교 반영</v>
      </c>
      <c r="F4034" s="66" t="str">
        <v>직전 비교기간</v>
      </c>
      <c r="G4034" s="68">
        <v>0</v>
      </c>
      <c r="H4034" s="79">
        <v>0</v>
      </c>
    </row>
    <row r="4035">
      <c r="A4035" s="68">
        <v>35</v>
      </c>
      <c r="B4035" s="66" t="str">
        <v>와부읍 월문리</v>
      </c>
      <c r="C4035" s="66" t="str">
        <v>다가구 전월세</v>
      </c>
      <c r="D4035" s="66" t="str">
        <v>2026-02</v>
      </c>
      <c r="E4035" s="66" t="str">
        <v>비교 반영</v>
      </c>
      <c r="F4035" s="66" t="str">
        <v>직전 비교기간</v>
      </c>
      <c r="G4035" s="68">
        <v>1</v>
      </c>
      <c r="H4035" s="79">
        <v>0.3333333333333333</v>
      </c>
    </row>
    <row r="4036">
      <c r="A4036" s="68">
        <v>35</v>
      </c>
      <c r="B4036" s="66" t="str">
        <v>와부읍 월문리</v>
      </c>
      <c r="C4036" s="66" t="str">
        <v>다가구 전월세</v>
      </c>
      <c r="D4036" s="66" t="str">
        <v>2026-03</v>
      </c>
      <c r="E4036" s="66" t="str">
        <v>비교 반영</v>
      </c>
      <c r="F4036" s="66" t="str">
        <v>직전 비교기간</v>
      </c>
      <c r="G4036" s="68">
        <v>0</v>
      </c>
      <c r="H4036" s="79">
        <v>0</v>
      </c>
    </row>
    <row r="4037">
      <c r="A4037" s="68">
        <v>35</v>
      </c>
      <c r="B4037" s="66" t="str">
        <v>와부읍 월문리</v>
      </c>
      <c r="C4037" s="66" t="str">
        <v>다가구 전월세</v>
      </c>
      <c r="D4037" s="66" t="str">
        <v>2026-04</v>
      </c>
      <c r="E4037" s="66" t="str">
        <v>비교 반영</v>
      </c>
      <c r="F4037" s="66" t="str">
        <v>최근 비교기간</v>
      </c>
      <c r="G4037" s="68">
        <v>2</v>
      </c>
      <c r="H4037" s="79">
        <v>0.2222222222222222</v>
      </c>
    </row>
    <row r="4038">
      <c r="A4038" s="68">
        <v>35</v>
      </c>
      <c r="B4038" s="66" t="str">
        <v>와부읍 월문리</v>
      </c>
      <c r="C4038" s="66" t="str">
        <v>다가구 전월세</v>
      </c>
      <c r="D4038" s="66" t="str">
        <v>2026-05</v>
      </c>
      <c r="E4038" s="66" t="str">
        <v>비교 반영</v>
      </c>
      <c r="F4038" s="66" t="str">
        <v>최근 비교기간</v>
      </c>
      <c r="G4038" s="68">
        <v>3</v>
      </c>
      <c r="H4038" s="79">
        <v>0.375</v>
      </c>
    </row>
    <row r="4039">
      <c r="A4039" s="68">
        <v>35</v>
      </c>
      <c r="B4039" s="66" t="str">
        <v>와부읍 월문리</v>
      </c>
      <c r="C4039" s="66" t="str">
        <v>다가구 전월세</v>
      </c>
      <c r="D4039" s="66" t="str">
        <v>2026-06</v>
      </c>
      <c r="E4039" s="66" t="str">
        <v>비교 반영</v>
      </c>
      <c r="F4039" s="66" t="str">
        <v>최근 비교기간</v>
      </c>
      <c r="G4039" s="68">
        <v>1</v>
      </c>
      <c r="H4039" s="79">
        <v>0.5</v>
      </c>
    </row>
    <row r="4040">
      <c r="A4040" s="72">
        <v>35</v>
      </c>
      <c r="B4040" s="72" t="str">
        <v>와부읍 월문리</v>
      </c>
      <c r="C4040" s="72" t="str">
        <v>다가구 전월세</v>
      </c>
      <c r="D4040" s="72" t="str">
        <v>2026-07</v>
      </c>
      <c r="E4040" s="72" t="str">
        <v>집계 중</v>
      </c>
      <c r="F4040" s="72" t="str">
        <v>집계 중 월</v>
      </c>
      <c r="G4040" s="74">
        <v>1</v>
      </c>
      <c r="H4040" s="85">
        <v>0.25</v>
      </c>
    </row>
    <row r="4041">
      <c r="A4041" s="68">
        <v>35</v>
      </c>
      <c r="B4041" s="66" t="str">
        <v>와부읍 월문리</v>
      </c>
      <c r="C4041" s="66" t="str">
        <v>상가</v>
      </c>
      <c r="D4041" s="66" t="str">
        <v>2025-08</v>
      </c>
      <c r="E4041" s="66" t="str">
        <v>비교 반영</v>
      </c>
      <c r="F4041" s="66" t="str">
        <v>그 외 비교 반영월</v>
      </c>
      <c r="G4041" s="68">
        <v>0</v>
      </c>
      <c r="H4041" s="79">
        <v>0</v>
      </c>
    </row>
    <row r="4042">
      <c r="A4042" s="68">
        <v>35</v>
      </c>
      <c r="B4042" s="66" t="str">
        <v>와부읍 월문리</v>
      </c>
      <c r="C4042" s="66" t="str">
        <v>상가</v>
      </c>
      <c r="D4042" s="66" t="str">
        <v>2025-09</v>
      </c>
      <c r="E4042" s="66" t="str">
        <v>비교 반영</v>
      </c>
      <c r="F4042" s="66" t="str">
        <v>그 외 비교 반영월</v>
      </c>
      <c r="G4042" s="68">
        <v>2</v>
      </c>
      <c r="H4042" s="79">
        <v>0.14285714285714285</v>
      </c>
    </row>
    <row r="4043">
      <c r="A4043" s="68">
        <v>35</v>
      </c>
      <c r="B4043" s="66" t="str">
        <v>와부읍 월문리</v>
      </c>
      <c r="C4043" s="66" t="str">
        <v>상가</v>
      </c>
      <c r="D4043" s="66" t="str">
        <v>2025-10</v>
      </c>
      <c r="E4043" s="66" t="str">
        <v>비교 반영</v>
      </c>
      <c r="F4043" s="66" t="str">
        <v>그 외 비교 반영월</v>
      </c>
      <c r="G4043" s="68">
        <v>0</v>
      </c>
      <c r="H4043" s="79">
        <v>0</v>
      </c>
    </row>
    <row r="4044">
      <c r="A4044" s="68">
        <v>35</v>
      </c>
      <c r="B4044" s="66" t="str">
        <v>와부읍 월문리</v>
      </c>
      <c r="C4044" s="66" t="str">
        <v>상가</v>
      </c>
      <c r="D4044" s="66" t="str">
        <v>2025-11</v>
      </c>
      <c r="E4044" s="66" t="str">
        <v>비교 반영</v>
      </c>
      <c r="F4044" s="66" t="str">
        <v>그 외 비교 반영월</v>
      </c>
      <c r="G4044" s="68">
        <v>1</v>
      </c>
      <c r="H4044" s="79">
        <v>0.16666666666666666</v>
      </c>
    </row>
    <row r="4045">
      <c r="A4045" s="68">
        <v>35</v>
      </c>
      <c r="B4045" s="66" t="str">
        <v>와부읍 월문리</v>
      </c>
      <c r="C4045" s="66" t="str">
        <v>상가</v>
      </c>
      <c r="D4045" s="66" t="str">
        <v>2025-12</v>
      </c>
      <c r="E4045" s="66" t="str">
        <v>비교 반영</v>
      </c>
      <c r="F4045" s="66" t="str">
        <v>그 외 비교 반영월</v>
      </c>
      <c r="G4045" s="68">
        <v>1</v>
      </c>
      <c r="H4045" s="79">
        <v>0.1111111111111111</v>
      </c>
    </row>
    <row r="4046">
      <c r="A4046" s="68">
        <v>35</v>
      </c>
      <c r="B4046" s="66" t="str">
        <v>와부읍 월문리</v>
      </c>
      <c r="C4046" s="66" t="str">
        <v>상가</v>
      </c>
      <c r="D4046" s="66" t="str">
        <v>2026-01</v>
      </c>
      <c r="E4046" s="66" t="str">
        <v>비교 반영</v>
      </c>
      <c r="F4046" s="66" t="str">
        <v>직전 비교기간</v>
      </c>
      <c r="G4046" s="68">
        <v>0</v>
      </c>
      <c r="H4046" s="79">
        <v>0</v>
      </c>
    </row>
    <row r="4047">
      <c r="A4047" s="68">
        <v>35</v>
      </c>
      <c r="B4047" s="66" t="str">
        <v>와부읍 월문리</v>
      </c>
      <c r="C4047" s="66" t="str">
        <v>상가</v>
      </c>
      <c r="D4047" s="66" t="str">
        <v>2026-02</v>
      </c>
      <c r="E4047" s="66" t="str">
        <v>비교 반영</v>
      </c>
      <c r="F4047" s="66" t="str">
        <v>직전 비교기간</v>
      </c>
      <c r="G4047" s="68">
        <v>0</v>
      </c>
      <c r="H4047" s="79">
        <v>0</v>
      </c>
    </row>
    <row r="4048">
      <c r="A4048" s="68">
        <v>35</v>
      </c>
      <c r="B4048" s="66" t="str">
        <v>와부읍 월문리</v>
      </c>
      <c r="C4048" s="66" t="str">
        <v>상가</v>
      </c>
      <c r="D4048" s="66" t="str">
        <v>2026-03</v>
      </c>
      <c r="E4048" s="66" t="str">
        <v>비교 반영</v>
      </c>
      <c r="F4048" s="66" t="str">
        <v>직전 비교기간</v>
      </c>
      <c r="G4048" s="68">
        <v>1</v>
      </c>
      <c r="H4048" s="79">
        <v>0.1111111111111111</v>
      </c>
    </row>
    <row r="4049">
      <c r="A4049" s="68">
        <v>35</v>
      </c>
      <c r="B4049" s="66" t="str">
        <v>와부읍 월문리</v>
      </c>
      <c r="C4049" s="66" t="str">
        <v>상가</v>
      </c>
      <c r="D4049" s="66" t="str">
        <v>2026-04</v>
      </c>
      <c r="E4049" s="66" t="str">
        <v>비교 반영</v>
      </c>
      <c r="F4049" s="66" t="str">
        <v>최근 비교기간</v>
      </c>
      <c r="G4049" s="68">
        <v>0</v>
      </c>
      <c r="H4049" s="79">
        <v>0</v>
      </c>
    </row>
    <row r="4050">
      <c r="A4050" s="68">
        <v>35</v>
      </c>
      <c r="B4050" s="66" t="str">
        <v>와부읍 월문리</v>
      </c>
      <c r="C4050" s="66" t="str">
        <v>상가</v>
      </c>
      <c r="D4050" s="66" t="str">
        <v>2026-05</v>
      </c>
      <c r="E4050" s="66" t="str">
        <v>비교 반영</v>
      </c>
      <c r="F4050" s="66" t="str">
        <v>최근 비교기간</v>
      </c>
      <c r="G4050" s="68">
        <v>1</v>
      </c>
      <c r="H4050" s="79">
        <v>0.125</v>
      </c>
    </row>
    <row r="4051">
      <c r="A4051" s="68">
        <v>35</v>
      </c>
      <c r="B4051" s="66" t="str">
        <v>와부읍 월문리</v>
      </c>
      <c r="C4051" s="66" t="str">
        <v>상가</v>
      </c>
      <c r="D4051" s="66" t="str">
        <v>2026-06</v>
      </c>
      <c r="E4051" s="66" t="str">
        <v>비교 반영</v>
      </c>
      <c r="F4051" s="66" t="str">
        <v>최근 비교기간</v>
      </c>
      <c r="G4051" s="68">
        <v>0</v>
      </c>
      <c r="H4051" s="79">
        <v>0</v>
      </c>
    </row>
    <row r="4052">
      <c r="A4052" s="72">
        <v>35</v>
      </c>
      <c r="B4052" s="72" t="str">
        <v>와부읍 월문리</v>
      </c>
      <c r="C4052" s="72" t="str">
        <v>상가</v>
      </c>
      <c r="D4052" s="72" t="str">
        <v>2026-07</v>
      </c>
      <c r="E4052" s="72" t="str">
        <v>집계 중</v>
      </c>
      <c r="F4052" s="72" t="str">
        <v>집계 중 월</v>
      </c>
      <c r="G4052" s="74">
        <v>0</v>
      </c>
      <c r="H4052" s="85">
        <v>0</v>
      </c>
    </row>
    <row r="4053">
      <c r="A4053" s="68">
        <v>35</v>
      </c>
      <c r="B4053" s="66" t="str">
        <v>와부읍 월문리</v>
      </c>
      <c r="C4053" s="66" t="str">
        <v>다가구 매매</v>
      </c>
      <c r="D4053" s="66" t="str">
        <v>2025-08</v>
      </c>
      <c r="E4053" s="66" t="str">
        <v>비교 반영</v>
      </c>
      <c r="F4053" s="66" t="str">
        <v>그 외 비교 반영월</v>
      </c>
      <c r="G4053" s="68">
        <v>0</v>
      </c>
      <c r="H4053" s="79">
        <v>0</v>
      </c>
    </row>
    <row r="4054">
      <c r="A4054" s="68">
        <v>35</v>
      </c>
      <c r="B4054" s="66" t="str">
        <v>와부읍 월문리</v>
      </c>
      <c r="C4054" s="66" t="str">
        <v>다가구 매매</v>
      </c>
      <c r="D4054" s="66" t="str">
        <v>2025-09</v>
      </c>
      <c r="E4054" s="66" t="str">
        <v>비교 반영</v>
      </c>
      <c r="F4054" s="66" t="str">
        <v>그 외 비교 반영월</v>
      </c>
      <c r="G4054" s="68">
        <v>1</v>
      </c>
      <c r="H4054" s="79">
        <v>0.07142857142857142</v>
      </c>
    </row>
    <row r="4055">
      <c r="A4055" s="68">
        <v>35</v>
      </c>
      <c r="B4055" s="66" t="str">
        <v>와부읍 월문리</v>
      </c>
      <c r="C4055" s="66" t="str">
        <v>다가구 매매</v>
      </c>
      <c r="D4055" s="66" t="str">
        <v>2025-10</v>
      </c>
      <c r="E4055" s="66" t="str">
        <v>비교 반영</v>
      </c>
      <c r="F4055" s="66" t="str">
        <v>그 외 비교 반영월</v>
      </c>
      <c r="G4055" s="68">
        <v>2</v>
      </c>
      <c r="H4055" s="79">
        <v>0.13333333333333333</v>
      </c>
    </row>
    <row r="4056">
      <c r="A4056" s="68">
        <v>35</v>
      </c>
      <c r="B4056" s="66" t="str">
        <v>와부읍 월문리</v>
      </c>
      <c r="C4056" s="66" t="str">
        <v>다가구 매매</v>
      </c>
      <c r="D4056" s="66" t="str">
        <v>2025-11</v>
      </c>
      <c r="E4056" s="66" t="str">
        <v>비교 반영</v>
      </c>
      <c r="F4056" s="66" t="str">
        <v>그 외 비교 반영월</v>
      </c>
      <c r="G4056" s="68">
        <v>1</v>
      </c>
      <c r="H4056" s="79">
        <v>0.16666666666666666</v>
      </c>
    </row>
    <row r="4057">
      <c r="A4057" s="68">
        <v>35</v>
      </c>
      <c r="B4057" s="66" t="str">
        <v>와부읍 월문리</v>
      </c>
      <c r="C4057" s="66" t="str">
        <v>다가구 매매</v>
      </c>
      <c r="D4057" s="66" t="str">
        <v>2025-12</v>
      </c>
      <c r="E4057" s="66" t="str">
        <v>비교 반영</v>
      </c>
      <c r="F4057" s="66" t="str">
        <v>그 외 비교 반영월</v>
      </c>
      <c r="G4057" s="68">
        <v>0</v>
      </c>
      <c r="H4057" s="79">
        <v>0</v>
      </c>
    </row>
    <row r="4058">
      <c r="A4058" s="68">
        <v>35</v>
      </c>
      <c r="B4058" s="66" t="str">
        <v>와부읍 월문리</v>
      </c>
      <c r="C4058" s="66" t="str">
        <v>다가구 매매</v>
      </c>
      <c r="D4058" s="66" t="str">
        <v>2026-01</v>
      </c>
      <c r="E4058" s="66" t="str">
        <v>비교 반영</v>
      </c>
      <c r="F4058" s="66" t="str">
        <v>직전 비교기간</v>
      </c>
      <c r="G4058" s="68">
        <v>1</v>
      </c>
      <c r="H4058" s="79">
        <v>0.125</v>
      </c>
    </row>
    <row r="4059">
      <c r="A4059" s="68">
        <v>35</v>
      </c>
      <c r="B4059" s="66" t="str">
        <v>와부읍 월문리</v>
      </c>
      <c r="C4059" s="66" t="str">
        <v>다가구 매매</v>
      </c>
      <c r="D4059" s="66" t="str">
        <v>2026-02</v>
      </c>
      <c r="E4059" s="66" t="str">
        <v>비교 반영</v>
      </c>
      <c r="F4059" s="66" t="str">
        <v>직전 비교기간</v>
      </c>
      <c r="G4059" s="68">
        <v>0</v>
      </c>
      <c r="H4059" s="79">
        <v>0</v>
      </c>
    </row>
    <row r="4060">
      <c r="A4060" s="68">
        <v>35</v>
      </c>
      <c r="B4060" s="66" t="str">
        <v>와부읍 월문리</v>
      </c>
      <c r="C4060" s="66" t="str">
        <v>다가구 매매</v>
      </c>
      <c r="D4060" s="66" t="str">
        <v>2026-03</v>
      </c>
      <c r="E4060" s="66" t="str">
        <v>비교 반영</v>
      </c>
      <c r="F4060" s="66" t="str">
        <v>직전 비교기간</v>
      </c>
      <c r="G4060" s="68">
        <v>1</v>
      </c>
      <c r="H4060" s="79">
        <v>0.1111111111111111</v>
      </c>
    </row>
    <row r="4061">
      <c r="A4061" s="68">
        <v>35</v>
      </c>
      <c r="B4061" s="66" t="str">
        <v>와부읍 월문리</v>
      </c>
      <c r="C4061" s="66" t="str">
        <v>다가구 매매</v>
      </c>
      <c r="D4061" s="66" t="str">
        <v>2026-04</v>
      </c>
      <c r="E4061" s="66" t="str">
        <v>비교 반영</v>
      </c>
      <c r="F4061" s="66" t="str">
        <v>최근 비교기간</v>
      </c>
      <c r="G4061" s="68">
        <v>1</v>
      </c>
      <c r="H4061" s="79">
        <v>0.1111111111111111</v>
      </c>
    </row>
    <row r="4062">
      <c r="A4062" s="68">
        <v>35</v>
      </c>
      <c r="B4062" s="66" t="str">
        <v>와부읍 월문리</v>
      </c>
      <c r="C4062" s="66" t="str">
        <v>다가구 매매</v>
      </c>
      <c r="D4062" s="66" t="str">
        <v>2026-05</v>
      </c>
      <c r="E4062" s="66" t="str">
        <v>비교 반영</v>
      </c>
      <c r="F4062" s="66" t="str">
        <v>최근 비교기간</v>
      </c>
      <c r="G4062" s="68">
        <v>0</v>
      </c>
      <c r="H4062" s="79">
        <v>0</v>
      </c>
    </row>
    <row r="4063">
      <c r="A4063" s="68">
        <v>35</v>
      </c>
      <c r="B4063" s="66" t="str">
        <v>와부읍 월문리</v>
      </c>
      <c r="C4063" s="66" t="str">
        <v>다가구 매매</v>
      </c>
      <c r="D4063" s="66" t="str">
        <v>2026-06</v>
      </c>
      <c r="E4063" s="66" t="str">
        <v>비교 반영</v>
      </c>
      <c r="F4063" s="66" t="str">
        <v>최근 비교기간</v>
      </c>
      <c r="G4063" s="68">
        <v>0</v>
      </c>
      <c r="H4063" s="79">
        <v>0</v>
      </c>
    </row>
    <row r="4064">
      <c r="A4064" s="72">
        <v>35</v>
      </c>
      <c r="B4064" s="72" t="str">
        <v>와부읍 월문리</v>
      </c>
      <c r="C4064" s="72" t="str">
        <v>다가구 매매</v>
      </c>
      <c r="D4064" s="72" t="str">
        <v>2026-07</v>
      </c>
      <c r="E4064" s="72" t="str">
        <v>집계 중</v>
      </c>
      <c r="F4064" s="72" t="str">
        <v>집계 중 월</v>
      </c>
      <c r="G4064" s="74">
        <v>0</v>
      </c>
      <c r="H4064" s="85">
        <v>0</v>
      </c>
    </row>
    <row r="4065">
      <c r="A4065" s="68">
        <v>35</v>
      </c>
      <c r="B4065" s="66" t="str">
        <v>와부읍 월문리</v>
      </c>
      <c r="C4065" s="66" t="str">
        <v>공장창고</v>
      </c>
      <c r="D4065" s="66" t="str">
        <v>2025-08</v>
      </c>
      <c r="E4065" s="66" t="str">
        <v>비교 반영</v>
      </c>
      <c r="F4065" s="66" t="str">
        <v>그 외 비교 반영월</v>
      </c>
      <c r="G4065" s="68">
        <v>0</v>
      </c>
      <c r="H4065" s="79">
        <v>0</v>
      </c>
    </row>
    <row r="4066">
      <c r="A4066" s="68">
        <v>35</v>
      </c>
      <c r="B4066" s="66" t="str">
        <v>와부읍 월문리</v>
      </c>
      <c r="C4066" s="66" t="str">
        <v>공장창고</v>
      </c>
      <c r="D4066" s="66" t="str">
        <v>2025-09</v>
      </c>
      <c r="E4066" s="66" t="str">
        <v>비교 반영</v>
      </c>
      <c r="F4066" s="66" t="str">
        <v>그 외 비교 반영월</v>
      </c>
      <c r="G4066" s="68">
        <v>1</v>
      </c>
      <c r="H4066" s="79">
        <v>0.07142857142857142</v>
      </c>
    </row>
    <row r="4067">
      <c r="A4067" s="68">
        <v>35</v>
      </c>
      <c r="B4067" s="66" t="str">
        <v>와부읍 월문리</v>
      </c>
      <c r="C4067" s="66" t="str">
        <v>공장창고</v>
      </c>
      <c r="D4067" s="66" t="str">
        <v>2025-10</v>
      </c>
      <c r="E4067" s="66" t="str">
        <v>비교 반영</v>
      </c>
      <c r="F4067" s="66" t="str">
        <v>그 외 비교 반영월</v>
      </c>
      <c r="G4067" s="68">
        <v>0</v>
      </c>
      <c r="H4067" s="79">
        <v>0</v>
      </c>
    </row>
    <row r="4068">
      <c r="A4068" s="68">
        <v>35</v>
      </c>
      <c r="B4068" s="66" t="str">
        <v>와부읍 월문리</v>
      </c>
      <c r="C4068" s="66" t="str">
        <v>공장창고</v>
      </c>
      <c r="D4068" s="66" t="str">
        <v>2025-11</v>
      </c>
      <c r="E4068" s="66" t="str">
        <v>비교 반영</v>
      </c>
      <c r="F4068" s="66" t="str">
        <v>그 외 비교 반영월</v>
      </c>
      <c r="G4068" s="68">
        <v>0</v>
      </c>
      <c r="H4068" s="79">
        <v>0</v>
      </c>
    </row>
    <row r="4069">
      <c r="A4069" s="68">
        <v>35</v>
      </c>
      <c r="B4069" s="66" t="str">
        <v>와부읍 월문리</v>
      </c>
      <c r="C4069" s="66" t="str">
        <v>공장창고</v>
      </c>
      <c r="D4069" s="66" t="str">
        <v>2025-12</v>
      </c>
      <c r="E4069" s="66" t="str">
        <v>비교 반영</v>
      </c>
      <c r="F4069" s="66" t="str">
        <v>그 외 비교 반영월</v>
      </c>
      <c r="G4069" s="68">
        <v>0</v>
      </c>
      <c r="H4069" s="79">
        <v>0</v>
      </c>
    </row>
    <row r="4070">
      <c r="A4070" s="68">
        <v>35</v>
      </c>
      <c r="B4070" s="66" t="str">
        <v>와부읍 월문리</v>
      </c>
      <c r="C4070" s="66" t="str">
        <v>공장창고</v>
      </c>
      <c r="D4070" s="66" t="str">
        <v>2026-01</v>
      </c>
      <c r="E4070" s="66" t="str">
        <v>비교 반영</v>
      </c>
      <c r="F4070" s="66" t="str">
        <v>직전 비교기간</v>
      </c>
      <c r="G4070" s="68">
        <v>0</v>
      </c>
      <c r="H4070" s="79">
        <v>0</v>
      </c>
    </row>
    <row r="4071">
      <c r="A4071" s="68">
        <v>35</v>
      </c>
      <c r="B4071" s="66" t="str">
        <v>와부읍 월문리</v>
      </c>
      <c r="C4071" s="66" t="str">
        <v>공장창고</v>
      </c>
      <c r="D4071" s="66" t="str">
        <v>2026-02</v>
      </c>
      <c r="E4071" s="66" t="str">
        <v>비교 반영</v>
      </c>
      <c r="F4071" s="66" t="str">
        <v>직전 비교기간</v>
      </c>
      <c r="G4071" s="68">
        <v>0</v>
      </c>
      <c r="H4071" s="79">
        <v>0</v>
      </c>
    </row>
    <row r="4072">
      <c r="A4072" s="68">
        <v>35</v>
      </c>
      <c r="B4072" s="66" t="str">
        <v>와부읍 월문리</v>
      </c>
      <c r="C4072" s="66" t="str">
        <v>공장창고</v>
      </c>
      <c r="D4072" s="66" t="str">
        <v>2026-03</v>
      </c>
      <c r="E4072" s="66" t="str">
        <v>비교 반영</v>
      </c>
      <c r="F4072" s="66" t="str">
        <v>직전 비교기간</v>
      </c>
      <c r="G4072" s="68">
        <v>0</v>
      </c>
      <c r="H4072" s="79">
        <v>0</v>
      </c>
    </row>
    <row r="4073">
      <c r="A4073" s="68">
        <v>35</v>
      </c>
      <c r="B4073" s="66" t="str">
        <v>와부읍 월문리</v>
      </c>
      <c r="C4073" s="66" t="str">
        <v>공장창고</v>
      </c>
      <c r="D4073" s="66" t="str">
        <v>2026-04</v>
      </c>
      <c r="E4073" s="66" t="str">
        <v>비교 반영</v>
      </c>
      <c r="F4073" s="66" t="str">
        <v>최근 비교기간</v>
      </c>
      <c r="G4073" s="68">
        <v>0</v>
      </c>
      <c r="H4073" s="79">
        <v>0</v>
      </c>
    </row>
    <row r="4074">
      <c r="A4074" s="68">
        <v>35</v>
      </c>
      <c r="B4074" s="66" t="str">
        <v>와부읍 월문리</v>
      </c>
      <c r="C4074" s="66" t="str">
        <v>공장창고</v>
      </c>
      <c r="D4074" s="66" t="str">
        <v>2026-05</v>
      </c>
      <c r="E4074" s="66" t="str">
        <v>비교 반영</v>
      </c>
      <c r="F4074" s="66" t="str">
        <v>최근 비교기간</v>
      </c>
      <c r="G4074" s="68">
        <v>0</v>
      </c>
      <c r="H4074" s="79">
        <v>0</v>
      </c>
    </row>
    <row r="4075">
      <c r="A4075" s="68">
        <v>35</v>
      </c>
      <c r="B4075" s="66" t="str">
        <v>와부읍 월문리</v>
      </c>
      <c r="C4075" s="66" t="str">
        <v>공장창고</v>
      </c>
      <c r="D4075" s="66" t="str">
        <v>2026-06</v>
      </c>
      <c r="E4075" s="66" t="str">
        <v>비교 반영</v>
      </c>
      <c r="F4075" s="66" t="str">
        <v>최근 비교기간</v>
      </c>
      <c r="G4075" s="68">
        <v>0</v>
      </c>
      <c r="H4075" s="79">
        <v>0</v>
      </c>
    </row>
    <row r="4076">
      <c r="A4076" s="72">
        <v>35</v>
      </c>
      <c r="B4076" s="72" t="str">
        <v>와부읍 월문리</v>
      </c>
      <c r="C4076" s="72" t="str">
        <v>공장창고</v>
      </c>
      <c r="D4076" s="72" t="str">
        <v>2026-07</v>
      </c>
      <c r="E4076" s="72" t="str">
        <v>집계 중</v>
      </c>
      <c r="F4076" s="72" t="str">
        <v>집계 중 월</v>
      </c>
      <c r="G4076" s="74">
        <v>0</v>
      </c>
      <c r="H4076" s="85">
        <v>0</v>
      </c>
    </row>
    <row r="4077">
      <c r="A4077" s="68">
        <v>36</v>
      </c>
      <c r="B4077" s="66" t="str">
        <v>이패동</v>
      </c>
      <c r="C4077" s="66" t="str">
        <v>토지</v>
      </c>
      <c r="D4077" s="66" t="str">
        <v>2025-08</v>
      </c>
      <c r="E4077" s="66" t="str">
        <v>비교 반영</v>
      </c>
      <c r="F4077" s="66" t="str">
        <v>그 외 비교 반영월</v>
      </c>
      <c r="G4077" s="68">
        <v>13</v>
      </c>
      <c r="H4077" s="79">
        <v>1</v>
      </c>
    </row>
    <row r="4078">
      <c r="A4078" s="68">
        <v>36</v>
      </c>
      <c r="B4078" s="66" t="str">
        <v>이패동</v>
      </c>
      <c r="C4078" s="66" t="str">
        <v>토지</v>
      </c>
      <c r="D4078" s="66" t="str">
        <v>2025-09</v>
      </c>
      <c r="E4078" s="66" t="str">
        <v>비교 반영</v>
      </c>
      <c r="F4078" s="66" t="str">
        <v>그 외 비교 반영월</v>
      </c>
      <c r="G4078" s="68">
        <v>14</v>
      </c>
      <c r="H4078" s="79">
        <v>0.9333333333333333</v>
      </c>
    </row>
    <row r="4079">
      <c r="A4079" s="68">
        <v>36</v>
      </c>
      <c r="B4079" s="66" t="str">
        <v>이패동</v>
      </c>
      <c r="C4079" s="66" t="str">
        <v>토지</v>
      </c>
      <c r="D4079" s="66" t="str">
        <v>2025-10</v>
      </c>
      <c r="E4079" s="66" t="str">
        <v>비교 반영</v>
      </c>
      <c r="F4079" s="66" t="str">
        <v>그 외 비교 반영월</v>
      </c>
      <c r="G4079" s="68">
        <v>11</v>
      </c>
      <c r="H4079" s="79">
        <v>1</v>
      </c>
    </row>
    <row r="4080">
      <c r="A4080" s="68">
        <v>36</v>
      </c>
      <c r="B4080" s="66" t="str">
        <v>이패동</v>
      </c>
      <c r="C4080" s="66" t="str">
        <v>토지</v>
      </c>
      <c r="D4080" s="66" t="str">
        <v>2025-11</v>
      </c>
      <c r="E4080" s="66" t="str">
        <v>비교 반영</v>
      </c>
      <c r="F4080" s="66" t="str">
        <v>그 외 비교 반영월</v>
      </c>
      <c r="G4080" s="68">
        <v>15</v>
      </c>
      <c r="H4080" s="79">
        <v>1</v>
      </c>
    </row>
    <row r="4081">
      <c r="A4081" s="68">
        <v>36</v>
      </c>
      <c r="B4081" s="66" t="str">
        <v>이패동</v>
      </c>
      <c r="C4081" s="66" t="str">
        <v>토지</v>
      </c>
      <c r="D4081" s="66" t="str">
        <v>2025-12</v>
      </c>
      <c r="E4081" s="66" t="str">
        <v>비교 반영</v>
      </c>
      <c r="F4081" s="66" t="str">
        <v>그 외 비교 반영월</v>
      </c>
      <c r="G4081" s="68">
        <v>15</v>
      </c>
      <c r="H4081" s="79">
        <v>1</v>
      </c>
    </row>
    <row r="4082">
      <c r="A4082" s="68">
        <v>36</v>
      </c>
      <c r="B4082" s="66" t="str">
        <v>이패동</v>
      </c>
      <c r="C4082" s="66" t="str">
        <v>토지</v>
      </c>
      <c r="D4082" s="66" t="str">
        <v>2026-01</v>
      </c>
      <c r="E4082" s="66" t="str">
        <v>비교 반영</v>
      </c>
      <c r="F4082" s="66" t="str">
        <v>직전 비교기간</v>
      </c>
      <c r="G4082" s="68">
        <v>20</v>
      </c>
      <c r="H4082" s="79">
        <v>1</v>
      </c>
    </row>
    <row r="4083">
      <c r="A4083" s="68">
        <v>36</v>
      </c>
      <c r="B4083" s="66" t="str">
        <v>이패동</v>
      </c>
      <c r="C4083" s="66" t="str">
        <v>토지</v>
      </c>
      <c r="D4083" s="66" t="str">
        <v>2026-02</v>
      </c>
      <c r="E4083" s="66" t="str">
        <v>비교 반영</v>
      </c>
      <c r="F4083" s="66" t="str">
        <v>직전 비교기간</v>
      </c>
      <c r="G4083" s="68">
        <v>3</v>
      </c>
      <c r="H4083" s="79">
        <v>1</v>
      </c>
    </row>
    <row r="4084">
      <c r="A4084" s="68">
        <v>36</v>
      </c>
      <c r="B4084" s="66" t="str">
        <v>이패동</v>
      </c>
      <c r="C4084" s="66" t="str">
        <v>토지</v>
      </c>
      <c r="D4084" s="66" t="str">
        <v>2026-03</v>
      </c>
      <c r="E4084" s="66" t="str">
        <v>비교 반영</v>
      </c>
      <c r="F4084" s="66" t="str">
        <v>직전 비교기간</v>
      </c>
      <c r="G4084" s="68">
        <v>1</v>
      </c>
      <c r="H4084" s="79">
        <v>0.5</v>
      </c>
    </row>
    <row r="4085">
      <c r="A4085" s="68">
        <v>36</v>
      </c>
      <c r="B4085" s="66" t="str">
        <v>이패동</v>
      </c>
      <c r="C4085" s="66" t="str">
        <v>토지</v>
      </c>
      <c r="D4085" s="66" t="str">
        <v>2026-04</v>
      </c>
      <c r="E4085" s="66" t="str">
        <v>비교 반영</v>
      </c>
      <c r="F4085" s="66" t="str">
        <v>최근 비교기간</v>
      </c>
      <c r="G4085" s="68">
        <v>12</v>
      </c>
      <c r="H4085" s="79">
        <v>1</v>
      </c>
    </row>
    <row r="4086">
      <c r="A4086" s="68">
        <v>36</v>
      </c>
      <c r="B4086" s="66" t="str">
        <v>이패동</v>
      </c>
      <c r="C4086" s="66" t="str">
        <v>토지</v>
      </c>
      <c r="D4086" s="66" t="str">
        <v>2026-05</v>
      </c>
      <c r="E4086" s="66" t="str">
        <v>비교 반영</v>
      </c>
      <c r="F4086" s="66" t="str">
        <v>최근 비교기간</v>
      </c>
      <c r="G4086" s="68">
        <v>0</v>
      </c>
      <c r="H4086" s="79">
        <v>0</v>
      </c>
    </row>
    <row r="4087">
      <c r="A4087" s="68">
        <v>36</v>
      </c>
      <c r="B4087" s="66" t="str">
        <v>이패동</v>
      </c>
      <c r="C4087" s="66" t="str">
        <v>토지</v>
      </c>
      <c r="D4087" s="66" t="str">
        <v>2026-06</v>
      </c>
      <c r="E4087" s="66" t="str">
        <v>비교 반영</v>
      </c>
      <c r="F4087" s="66" t="str">
        <v>최근 비교기간</v>
      </c>
      <c r="G4087" s="68">
        <v>4</v>
      </c>
      <c r="H4087" s="79">
        <v>0.6666666666666666</v>
      </c>
    </row>
    <row r="4088">
      <c r="A4088" s="72">
        <v>36</v>
      </c>
      <c r="B4088" s="72" t="str">
        <v>이패동</v>
      </c>
      <c r="C4088" s="72" t="str">
        <v>토지</v>
      </c>
      <c r="D4088" s="72" t="str">
        <v>2026-07</v>
      </c>
      <c r="E4088" s="72" t="str">
        <v>집계 중</v>
      </c>
      <c r="F4088" s="72" t="str">
        <v>집계 중 월</v>
      </c>
      <c r="G4088" s="74">
        <v>21</v>
      </c>
      <c r="H4088" s="85">
        <v>0.9545454545454546</v>
      </c>
    </row>
    <row r="4089">
      <c r="A4089" s="68">
        <v>36</v>
      </c>
      <c r="B4089" s="66" t="str">
        <v>이패동</v>
      </c>
      <c r="C4089" s="66" t="str">
        <v>다가구 전월세</v>
      </c>
      <c r="D4089" s="66" t="str">
        <v>2025-08</v>
      </c>
      <c r="E4089" s="66" t="str">
        <v>비교 반영</v>
      </c>
      <c r="F4089" s="66" t="str">
        <v>그 외 비교 반영월</v>
      </c>
      <c r="G4089" s="68">
        <v>0</v>
      </c>
      <c r="H4089" s="79">
        <v>0</v>
      </c>
    </row>
    <row r="4090">
      <c r="A4090" s="68">
        <v>36</v>
      </c>
      <c r="B4090" s="66" t="str">
        <v>이패동</v>
      </c>
      <c r="C4090" s="66" t="str">
        <v>다가구 전월세</v>
      </c>
      <c r="D4090" s="66" t="str">
        <v>2025-09</v>
      </c>
      <c r="E4090" s="66" t="str">
        <v>비교 반영</v>
      </c>
      <c r="F4090" s="66" t="str">
        <v>그 외 비교 반영월</v>
      </c>
      <c r="G4090" s="68">
        <v>1</v>
      </c>
      <c r="H4090" s="79">
        <v>0.06666666666666667</v>
      </c>
    </row>
    <row r="4091">
      <c r="A4091" s="68">
        <v>36</v>
      </c>
      <c r="B4091" s="66" t="str">
        <v>이패동</v>
      </c>
      <c r="C4091" s="66" t="str">
        <v>다가구 전월세</v>
      </c>
      <c r="D4091" s="66" t="str">
        <v>2025-10</v>
      </c>
      <c r="E4091" s="66" t="str">
        <v>비교 반영</v>
      </c>
      <c r="F4091" s="66" t="str">
        <v>그 외 비교 반영월</v>
      </c>
      <c r="G4091" s="68">
        <v>0</v>
      </c>
      <c r="H4091" s="79">
        <v>0</v>
      </c>
    </row>
    <row r="4092">
      <c r="A4092" s="68">
        <v>36</v>
      </c>
      <c r="B4092" s="66" t="str">
        <v>이패동</v>
      </c>
      <c r="C4092" s="66" t="str">
        <v>다가구 전월세</v>
      </c>
      <c r="D4092" s="66" t="str">
        <v>2025-11</v>
      </c>
      <c r="E4092" s="66" t="str">
        <v>비교 반영</v>
      </c>
      <c r="F4092" s="66" t="str">
        <v>그 외 비교 반영월</v>
      </c>
      <c r="G4092" s="68">
        <v>0</v>
      </c>
      <c r="H4092" s="79">
        <v>0</v>
      </c>
    </row>
    <row r="4093">
      <c r="A4093" s="68">
        <v>36</v>
      </c>
      <c r="B4093" s="66" t="str">
        <v>이패동</v>
      </c>
      <c r="C4093" s="66" t="str">
        <v>다가구 전월세</v>
      </c>
      <c r="D4093" s="66" t="str">
        <v>2025-12</v>
      </c>
      <c r="E4093" s="66" t="str">
        <v>비교 반영</v>
      </c>
      <c r="F4093" s="66" t="str">
        <v>그 외 비교 반영월</v>
      </c>
      <c r="G4093" s="68">
        <v>0</v>
      </c>
      <c r="H4093" s="79">
        <v>0</v>
      </c>
    </row>
    <row r="4094">
      <c r="A4094" s="68">
        <v>36</v>
      </c>
      <c r="B4094" s="66" t="str">
        <v>이패동</v>
      </c>
      <c r="C4094" s="66" t="str">
        <v>다가구 전월세</v>
      </c>
      <c r="D4094" s="66" t="str">
        <v>2026-01</v>
      </c>
      <c r="E4094" s="66" t="str">
        <v>비교 반영</v>
      </c>
      <c r="F4094" s="66" t="str">
        <v>직전 비교기간</v>
      </c>
      <c r="G4094" s="68">
        <v>0</v>
      </c>
      <c r="H4094" s="79">
        <v>0</v>
      </c>
    </row>
    <row r="4095">
      <c r="A4095" s="68">
        <v>36</v>
      </c>
      <c r="B4095" s="66" t="str">
        <v>이패동</v>
      </c>
      <c r="C4095" s="66" t="str">
        <v>다가구 전월세</v>
      </c>
      <c r="D4095" s="66" t="str">
        <v>2026-02</v>
      </c>
      <c r="E4095" s="66" t="str">
        <v>비교 반영</v>
      </c>
      <c r="F4095" s="66" t="str">
        <v>직전 비교기간</v>
      </c>
      <c r="G4095" s="68">
        <v>0</v>
      </c>
      <c r="H4095" s="79">
        <v>0</v>
      </c>
    </row>
    <row r="4096">
      <c r="A4096" s="68">
        <v>36</v>
      </c>
      <c r="B4096" s="66" t="str">
        <v>이패동</v>
      </c>
      <c r="C4096" s="66" t="str">
        <v>다가구 전월세</v>
      </c>
      <c r="D4096" s="66" t="str">
        <v>2026-03</v>
      </c>
      <c r="E4096" s="66" t="str">
        <v>비교 반영</v>
      </c>
      <c r="F4096" s="66" t="str">
        <v>직전 비교기간</v>
      </c>
      <c r="G4096" s="68">
        <v>0</v>
      </c>
      <c r="H4096" s="79">
        <v>0</v>
      </c>
    </row>
    <row r="4097">
      <c r="A4097" s="68">
        <v>36</v>
      </c>
      <c r="B4097" s="66" t="str">
        <v>이패동</v>
      </c>
      <c r="C4097" s="66" t="str">
        <v>다가구 전월세</v>
      </c>
      <c r="D4097" s="66" t="str">
        <v>2026-04</v>
      </c>
      <c r="E4097" s="66" t="str">
        <v>비교 반영</v>
      </c>
      <c r="F4097" s="66" t="str">
        <v>최근 비교기간</v>
      </c>
      <c r="G4097" s="68">
        <v>0</v>
      </c>
      <c r="H4097" s="79">
        <v>0</v>
      </c>
    </row>
    <row r="4098">
      <c r="A4098" s="68">
        <v>36</v>
      </c>
      <c r="B4098" s="66" t="str">
        <v>이패동</v>
      </c>
      <c r="C4098" s="66" t="str">
        <v>다가구 전월세</v>
      </c>
      <c r="D4098" s="66" t="str">
        <v>2026-05</v>
      </c>
      <c r="E4098" s="66" t="str">
        <v>비교 반영</v>
      </c>
      <c r="F4098" s="66" t="str">
        <v>최근 비교기간</v>
      </c>
      <c r="G4098" s="68">
        <v>1</v>
      </c>
      <c r="H4098" s="79">
        <v>1</v>
      </c>
    </row>
    <row r="4099">
      <c r="A4099" s="68">
        <v>36</v>
      </c>
      <c r="B4099" s="66" t="str">
        <v>이패동</v>
      </c>
      <c r="C4099" s="66" t="str">
        <v>다가구 전월세</v>
      </c>
      <c r="D4099" s="66" t="str">
        <v>2026-06</v>
      </c>
      <c r="E4099" s="66" t="str">
        <v>비교 반영</v>
      </c>
      <c r="F4099" s="66" t="str">
        <v>최근 비교기간</v>
      </c>
      <c r="G4099" s="68">
        <v>1</v>
      </c>
      <c r="H4099" s="79">
        <v>0.16666666666666666</v>
      </c>
    </row>
    <row r="4100">
      <c r="A4100" s="72">
        <v>36</v>
      </c>
      <c r="B4100" s="72" t="str">
        <v>이패동</v>
      </c>
      <c r="C4100" s="72" t="str">
        <v>다가구 전월세</v>
      </c>
      <c r="D4100" s="72" t="str">
        <v>2026-07</v>
      </c>
      <c r="E4100" s="72" t="str">
        <v>집계 중</v>
      </c>
      <c r="F4100" s="72" t="str">
        <v>집계 중 월</v>
      </c>
      <c r="G4100" s="74">
        <v>1</v>
      </c>
      <c r="H4100" s="85">
        <v>0.045454545454545456</v>
      </c>
    </row>
    <row r="4101">
      <c r="A4101" s="68">
        <v>36</v>
      </c>
      <c r="B4101" s="66" t="str">
        <v>이패동</v>
      </c>
      <c r="C4101" s="66" t="str">
        <v>공장창고</v>
      </c>
      <c r="D4101" s="66" t="str">
        <v>2025-08</v>
      </c>
      <c r="E4101" s="66" t="str">
        <v>비교 반영</v>
      </c>
      <c r="F4101" s="66" t="str">
        <v>그 외 비교 반영월</v>
      </c>
      <c r="G4101" s="68">
        <v>0</v>
      </c>
      <c r="H4101" s="79">
        <v>0</v>
      </c>
    </row>
    <row r="4102">
      <c r="A4102" s="68">
        <v>36</v>
      </c>
      <c r="B4102" s="66" t="str">
        <v>이패동</v>
      </c>
      <c r="C4102" s="66" t="str">
        <v>공장창고</v>
      </c>
      <c r="D4102" s="66" t="str">
        <v>2025-09</v>
      </c>
      <c r="E4102" s="66" t="str">
        <v>비교 반영</v>
      </c>
      <c r="F4102" s="66" t="str">
        <v>그 외 비교 반영월</v>
      </c>
      <c r="G4102" s="68">
        <v>0</v>
      </c>
      <c r="H4102" s="79">
        <v>0</v>
      </c>
    </row>
    <row r="4103">
      <c r="A4103" s="68">
        <v>36</v>
      </c>
      <c r="B4103" s="66" t="str">
        <v>이패동</v>
      </c>
      <c r="C4103" s="66" t="str">
        <v>공장창고</v>
      </c>
      <c r="D4103" s="66" t="str">
        <v>2025-10</v>
      </c>
      <c r="E4103" s="66" t="str">
        <v>비교 반영</v>
      </c>
      <c r="F4103" s="66" t="str">
        <v>그 외 비교 반영월</v>
      </c>
      <c r="G4103" s="68">
        <v>0</v>
      </c>
      <c r="H4103" s="79">
        <v>0</v>
      </c>
    </row>
    <row r="4104">
      <c r="A4104" s="68">
        <v>36</v>
      </c>
      <c r="B4104" s="66" t="str">
        <v>이패동</v>
      </c>
      <c r="C4104" s="66" t="str">
        <v>공장창고</v>
      </c>
      <c r="D4104" s="66" t="str">
        <v>2025-11</v>
      </c>
      <c r="E4104" s="66" t="str">
        <v>비교 반영</v>
      </c>
      <c r="F4104" s="66" t="str">
        <v>그 외 비교 반영월</v>
      </c>
      <c r="G4104" s="68">
        <v>0</v>
      </c>
      <c r="H4104" s="79">
        <v>0</v>
      </c>
    </row>
    <row r="4105">
      <c r="A4105" s="68">
        <v>36</v>
      </c>
      <c r="B4105" s="66" t="str">
        <v>이패동</v>
      </c>
      <c r="C4105" s="66" t="str">
        <v>공장창고</v>
      </c>
      <c r="D4105" s="66" t="str">
        <v>2025-12</v>
      </c>
      <c r="E4105" s="66" t="str">
        <v>비교 반영</v>
      </c>
      <c r="F4105" s="66" t="str">
        <v>그 외 비교 반영월</v>
      </c>
      <c r="G4105" s="68">
        <v>0</v>
      </c>
      <c r="H4105" s="79">
        <v>0</v>
      </c>
    </row>
    <row r="4106">
      <c r="A4106" s="68">
        <v>36</v>
      </c>
      <c r="B4106" s="66" t="str">
        <v>이패동</v>
      </c>
      <c r="C4106" s="66" t="str">
        <v>공장창고</v>
      </c>
      <c r="D4106" s="66" t="str">
        <v>2026-01</v>
      </c>
      <c r="E4106" s="66" t="str">
        <v>비교 반영</v>
      </c>
      <c r="F4106" s="66" t="str">
        <v>직전 비교기간</v>
      </c>
      <c r="G4106" s="68">
        <v>0</v>
      </c>
      <c r="H4106" s="79">
        <v>0</v>
      </c>
    </row>
    <row r="4107">
      <c r="A4107" s="68">
        <v>36</v>
      </c>
      <c r="B4107" s="66" t="str">
        <v>이패동</v>
      </c>
      <c r="C4107" s="66" t="str">
        <v>공장창고</v>
      </c>
      <c r="D4107" s="66" t="str">
        <v>2026-02</v>
      </c>
      <c r="E4107" s="66" t="str">
        <v>비교 반영</v>
      </c>
      <c r="F4107" s="66" t="str">
        <v>직전 비교기간</v>
      </c>
      <c r="G4107" s="68">
        <v>0</v>
      </c>
      <c r="H4107" s="79">
        <v>0</v>
      </c>
    </row>
    <row r="4108">
      <c r="A4108" s="68">
        <v>36</v>
      </c>
      <c r="B4108" s="66" t="str">
        <v>이패동</v>
      </c>
      <c r="C4108" s="66" t="str">
        <v>공장창고</v>
      </c>
      <c r="D4108" s="66" t="str">
        <v>2026-03</v>
      </c>
      <c r="E4108" s="66" t="str">
        <v>비교 반영</v>
      </c>
      <c r="F4108" s="66" t="str">
        <v>직전 비교기간</v>
      </c>
      <c r="G4108" s="68">
        <v>0</v>
      </c>
      <c r="H4108" s="79">
        <v>0</v>
      </c>
    </row>
    <row r="4109">
      <c r="A4109" s="68">
        <v>36</v>
      </c>
      <c r="B4109" s="66" t="str">
        <v>이패동</v>
      </c>
      <c r="C4109" s="66" t="str">
        <v>공장창고</v>
      </c>
      <c r="D4109" s="66" t="str">
        <v>2026-04</v>
      </c>
      <c r="E4109" s="66" t="str">
        <v>비교 반영</v>
      </c>
      <c r="F4109" s="66" t="str">
        <v>최근 비교기간</v>
      </c>
      <c r="G4109" s="68">
        <v>0</v>
      </c>
      <c r="H4109" s="79">
        <v>0</v>
      </c>
    </row>
    <row r="4110">
      <c r="A4110" s="68">
        <v>36</v>
      </c>
      <c r="B4110" s="66" t="str">
        <v>이패동</v>
      </c>
      <c r="C4110" s="66" t="str">
        <v>공장창고</v>
      </c>
      <c r="D4110" s="66" t="str">
        <v>2026-05</v>
      </c>
      <c r="E4110" s="66" t="str">
        <v>비교 반영</v>
      </c>
      <c r="F4110" s="66" t="str">
        <v>최근 비교기간</v>
      </c>
      <c r="G4110" s="68">
        <v>0</v>
      </c>
      <c r="H4110" s="79">
        <v>0</v>
      </c>
    </row>
    <row r="4111">
      <c r="A4111" s="68">
        <v>36</v>
      </c>
      <c r="B4111" s="66" t="str">
        <v>이패동</v>
      </c>
      <c r="C4111" s="66" t="str">
        <v>공장창고</v>
      </c>
      <c r="D4111" s="66" t="str">
        <v>2026-06</v>
      </c>
      <c r="E4111" s="66" t="str">
        <v>비교 반영</v>
      </c>
      <c r="F4111" s="66" t="str">
        <v>최근 비교기간</v>
      </c>
      <c r="G4111" s="68">
        <v>1</v>
      </c>
      <c r="H4111" s="79">
        <v>0.16666666666666666</v>
      </c>
    </row>
    <row r="4112">
      <c r="A4112" s="72">
        <v>36</v>
      </c>
      <c r="B4112" s="72" t="str">
        <v>이패동</v>
      </c>
      <c r="C4112" s="72" t="str">
        <v>공장창고</v>
      </c>
      <c r="D4112" s="72" t="str">
        <v>2026-07</v>
      </c>
      <c r="E4112" s="72" t="str">
        <v>집계 중</v>
      </c>
      <c r="F4112" s="72" t="str">
        <v>집계 중 월</v>
      </c>
      <c r="G4112" s="74">
        <v>0</v>
      </c>
      <c r="H4112" s="85">
        <v>0</v>
      </c>
    </row>
    <row r="4113">
      <c r="A4113" s="68">
        <v>36</v>
      </c>
      <c r="B4113" s="66" t="str">
        <v>이패동</v>
      </c>
      <c r="C4113" s="66" t="str">
        <v>상가</v>
      </c>
      <c r="D4113" s="66" t="str">
        <v>2025-08</v>
      </c>
      <c r="E4113" s="66" t="str">
        <v>비교 반영</v>
      </c>
      <c r="F4113" s="66" t="str">
        <v>그 외 비교 반영월</v>
      </c>
      <c r="G4113" s="68">
        <v>0</v>
      </c>
      <c r="H4113" s="79">
        <v>0</v>
      </c>
    </row>
    <row r="4114">
      <c r="A4114" s="68">
        <v>36</v>
      </c>
      <c r="B4114" s="66" t="str">
        <v>이패동</v>
      </c>
      <c r="C4114" s="66" t="str">
        <v>상가</v>
      </c>
      <c r="D4114" s="66" t="str">
        <v>2025-09</v>
      </c>
      <c r="E4114" s="66" t="str">
        <v>비교 반영</v>
      </c>
      <c r="F4114" s="66" t="str">
        <v>그 외 비교 반영월</v>
      </c>
      <c r="G4114" s="68">
        <v>0</v>
      </c>
      <c r="H4114" s="79">
        <v>0</v>
      </c>
    </row>
    <row r="4115">
      <c r="A4115" s="68">
        <v>36</v>
      </c>
      <c r="B4115" s="66" t="str">
        <v>이패동</v>
      </c>
      <c r="C4115" s="66" t="str">
        <v>상가</v>
      </c>
      <c r="D4115" s="66" t="str">
        <v>2025-10</v>
      </c>
      <c r="E4115" s="66" t="str">
        <v>비교 반영</v>
      </c>
      <c r="F4115" s="66" t="str">
        <v>그 외 비교 반영월</v>
      </c>
      <c r="G4115" s="68">
        <v>0</v>
      </c>
      <c r="H4115" s="79">
        <v>0</v>
      </c>
    </row>
    <row r="4116">
      <c r="A4116" s="68">
        <v>36</v>
      </c>
      <c r="B4116" s="66" t="str">
        <v>이패동</v>
      </c>
      <c r="C4116" s="66" t="str">
        <v>상가</v>
      </c>
      <c r="D4116" s="66" t="str">
        <v>2025-11</v>
      </c>
      <c r="E4116" s="66" t="str">
        <v>비교 반영</v>
      </c>
      <c r="F4116" s="66" t="str">
        <v>그 외 비교 반영월</v>
      </c>
      <c r="G4116" s="68">
        <v>0</v>
      </c>
      <c r="H4116" s="79">
        <v>0</v>
      </c>
    </row>
    <row r="4117">
      <c r="A4117" s="68">
        <v>36</v>
      </c>
      <c r="B4117" s="66" t="str">
        <v>이패동</v>
      </c>
      <c r="C4117" s="66" t="str">
        <v>상가</v>
      </c>
      <c r="D4117" s="66" t="str">
        <v>2025-12</v>
      </c>
      <c r="E4117" s="66" t="str">
        <v>비교 반영</v>
      </c>
      <c r="F4117" s="66" t="str">
        <v>그 외 비교 반영월</v>
      </c>
      <c r="G4117" s="68">
        <v>0</v>
      </c>
      <c r="H4117" s="79">
        <v>0</v>
      </c>
    </row>
    <row r="4118">
      <c r="A4118" s="68">
        <v>36</v>
      </c>
      <c r="B4118" s="66" t="str">
        <v>이패동</v>
      </c>
      <c r="C4118" s="66" t="str">
        <v>상가</v>
      </c>
      <c r="D4118" s="66" t="str">
        <v>2026-01</v>
      </c>
      <c r="E4118" s="66" t="str">
        <v>비교 반영</v>
      </c>
      <c r="F4118" s="66" t="str">
        <v>직전 비교기간</v>
      </c>
      <c r="G4118" s="68">
        <v>0</v>
      </c>
      <c r="H4118" s="79">
        <v>0</v>
      </c>
    </row>
    <row r="4119">
      <c r="A4119" s="68">
        <v>36</v>
      </c>
      <c r="B4119" s="66" t="str">
        <v>이패동</v>
      </c>
      <c r="C4119" s="66" t="str">
        <v>상가</v>
      </c>
      <c r="D4119" s="66" t="str">
        <v>2026-02</v>
      </c>
      <c r="E4119" s="66" t="str">
        <v>비교 반영</v>
      </c>
      <c r="F4119" s="66" t="str">
        <v>직전 비교기간</v>
      </c>
      <c r="G4119" s="68">
        <v>0</v>
      </c>
      <c r="H4119" s="79">
        <v>0</v>
      </c>
    </row>
    <row r="4120">
      <c r="A4120" s="68">
        <v>36</v>
      </c>
      <c r="B4120" s="66" t="str">
        <v>이패동</v>
      </c>
      <c r="C4120" s="66" t="str">
        <v>상가</v>
      </c>
      <c r="D4120" s="66" t="str">
        <v>2026-03</v>
      </c>
      <c r="E4120" s="66" t="str">
        <v>비교 반영</v>
      </c>
      <c r="F4120" s="66" t="str">
        <v>직전 비교기간</v>
      </c>
      <c r="G4120" s="68">
        <v>1</v>
      </c>
      <c r="H4120" s="79">
        <v>0.5</v>
      </c>
    </row>
    <row r="4121">
      <c r="A4121" s="68">
        <v>36</v>
      </c>
      <c r="B4121" s="66" t="str">
        <v>이패동</v>
      </c>
      <c r="C4121" s="66" t="str">
        <v>상가</v>
      </c>
      <c r="D4121" s="66" t="str">
        <v>2026-04</v>
      </c>
      <c r="E4121" s="66" t="str">
        <v>비교 반영</v>
      </c>
      <c r="F4121" s="66" t="str">
        <v>최근 비교기간</v>
      </c>
      <c r="G4121" s="68">
        <v>0</v>
      </c>
      <c r="H4121" s="79">
        <v>0</v>
      </c>
    </row>
    <row r="4122">
      <c r="A4122" s="68">
        <v>36</v>
      </c>
      <c r="B4122" s="66" t="str">
        <v>이패동</v>
      </c>
      <c r="C4122" s="66" t="str">
        <v>상가</v>
      </c>
      <c r="D4122" s="66" t="str">
        <v>2026-05</v>
      </c>
      <c r="E4122" s="66" t="str">
        <v>비교 반영</v>
      </c>
      <c r="F4122" s="66" t="str">
        <v>최근 비교기간</v>
      </c>
      <c r="G4122" s="68">
        <v>0</v>
      </c>
      <c r="H4122" s="79">
        <v>0</v>
      </c>
    </row>
    <row r="4123">
      <c r="A4123" s="68">
        <v>36</v>
      </c>
      <c r="B4123" s="66" t="str">
        <v>이패동</v>
      </c>
      <c r="C4123" s="66" t="str">
        <v>상가</v>
      </c>
      <c r="D4123" s="66" t="str">
        <v>2026-06</v>
      </c>
      <c r="E4123" s="66" t="str">
        <v>비교 반영</v>
      </c>
      <c r="F4123" s="66" t="str">
        <v>최근 비교기간</v>
      </c>
      <c r="G4123" s="68">
        <v>0</v>
      </c>
      <c r="H4123" s="79">
        <v>0</v>
      </c>
    </row>
    <row r="4124">
      <c r="A4124" s="72">
        <v>36</v>
      </c>
      <c r="B4124" s="72" t="str">
        <v>이패동</v>
      </c>
      <c r="C4124" s="72" t="str">
        <v>상가</v>
      </c>
      <c r="D4124" s="72" t="str">
        <v>2026-07</v>
      </c>
      <c r="E4124" s="72" t="str">
        <v>집계 중</v>
      </c>
      <c r="F4124" s="72" t="str">
        <v>집계 중 월</v>
      </c>
      <c r="G4124" s="74">
        <v>0</v>
      </c>
      <c r="H4124" s="85">
        <v>0</v>
      </c>
    </row>
    <row r="4125">
      <c r="A4125" s="68">
        <v>37</v>
      </c>
      <c r="B4125" s="66" t="str">
        <v>삼패동</v>
      </c>
      <c r="C4125" s="66" t="str">
        <v>토지</v>
      </c>
      <c r="D4125" s="66" t="str">
        <v>2025-08</v>
      </c>
      <c r="E4125" s="66" t="str">
        <v>비교 반영</v>
      </c>
      <c r="F4125" s="66" t="str">
        <v>그 외 비교 반영월</v>
      </c>
      <c r="G4125" s="68">
        <v>0</v>
      </c>
      <c r="H4125" s="79">
        <v>0</v>
      </c>
    </row>
    <row r="4126">
      <c r="A4126" s="68">
        <v>37</v>
      </c>
      <c r="B4126" s="66" t="str">
        <v>삼패동</v>
      </c>
      <c r="C4126" s="66" t="str">
        <v>토지</v>
      </c>
      <c r="D4126" s="66" t="str">
        <v>2025-09</v>
      </c>
      <c r="E4126" s="66" t="str">
        <v>비교 반영</v>
      </c>
      <c r="F4126" s="66" t="str">
        <v>그 외 비교 반영월</v>
      </c>
      <c r="G4126" s="68">
        <v>2</v>
      </c>
      <c r="H4126" s="79">
        <v>0.6666666666666666</v>
      </c>
    </row>
    <row r="4127">
      <c r="A4127" s="68">
        <v>37</v>
      </c>
      <c r="B4127" s="66" t="str">
        <v>삼패동</v>
      </c>
      <c r="C4127" s="66" t="str">
        <v>토지</v>
      </c>
      <c r="D4127" s="66" t="str">
        <v>2025-10</v>
      </c>
      <c r="E4127" s="66" t="str">
        <v>비교 반영</v>
      </c>
      <c r="F4127" s="66" t="str">
        <v>그 외 비교 반영월</v>
      </c>
      <c r="G4127" s="68">
        <v>7</v>
      </c>
      <c r="H4127" s="79">
        <v>0.5384615384615384</v>
      </c>
    </row>
    <row r="4128">
      <c r="A4128" s="68">
        <v>37</v>
      </c>
      <c r="B4128" s="66" t="str">
        <v>삼패동</v>
      </c>
      <c r="C4128" s="66" t="str">
        <v>토지</v>
      </c>
      <c r="D4128" s="66" t="str">
        <v>2025-11</v>
      </c>
      <c r="E4128" s="66" t="str">
        <v>비교 반영</v>
      </c>
      <c r="F4128" s="66" t="str">
        <v>그 외 비교 반영월</v>
      </c>
      <c r="G4128" s="68">
        <v>2</v>
      </c>
      <c r="H4128" s="79">
        <v>0.3333333333333333</v>
      </c>
    </row>
    <row r="4129">
      <c r="A4129" s="68">
        <v>37</v>
      </c>
      <c r="B4129" s="66" t="str">
        <v>삼패동</v>
      </c>
      <c r="C4129" s="66" t="str">
        <v>토지</v>
      </c>
      <c r="D4129" s="66" t="str">
        <v>2025-12</v>
      </c>
      <c r="E4129" s="66" t="str">
        <v>비교 반영</v>
      </c>
      <c r="F4129" s="66" t="str">
        <v>그 외 비교 반영월</v>
      </c>
      <c r="G4129" s="68">
        <v>7</v>
      </c>
      <c r="H4129" s="79">
        <v>0.875</v>
      </c>
    </row>
    <row r="4130">
      <c r="A4130" s="68">
        <v>37</v>
      </c>
      <c r="B4130" s="66" t="str">
        <v>삼패동</v>
      </c>
      <c r="C4130" s="66" t="str">
        <v>토지</v>
      </c>
      <c r="D4130" s="66" t="str">
        <v>2026-01</v>
      </c>
      <c r="E4130" s="66" t="str">
        <v>비교 반영</v>
      </c>
      <c r="F4130" s="66" t="str">
        <v>직전 비교기간</v>
      </c>
      <c r="G4130" s="68">
        <v>10</v>
      </c>
      <c r="H4130" s="79">
        <v>0.9090909090909091</v>
      </c>
    </row>
    <row r="4131">
      <c r="A4131" s="68">
        <v>37</v>
      </c>
      <c r="B4131" s="66" t="str">
        <v>삼패동</v>
      </c>
      <c r="C4131" s="66" t="str">
        <v>토지</v>
      </c>
      <c r="D4131" s="66" t="str">
        <v>2026-02</v>
      </c>
      <c r="E4131" s="66" t="str">
        <v>비교 반영</v>
      </c>
      <c r="F4131" s="66" t="str">
        <v>직전 비교기간</v>
      </c>
      <c r="G4131" s="68">
        <v>3</v>
      </c>
      <c r="H4131" s="79">
        <v>0.75</v>
      </c>
    </row>
    <row r="4132">
      <c r="A4132" s="68">
        <v>37</v>
      </c>
      <c r="B4132" s="66" t="str">
        <v>삼패동</v>
      </c>
      <c r="C4132" s="66" t="str">
        <v>토지</v>
      </c>
      <c r="D4132" s="66" t="str">
        <v>2026-03</v>
      </c>
      <c r="E4132" s="66" t="str">
        <v>비교 반영</v>
      </c>
      <c r="F4132" s="66" t="str">
        <v>직전 비교기간</v>
      </c>
      <c r="G4132" s="68">
        <v>1</v>
      </c>
      <c r="H4132" s="79">
        <v>1</v>
      </c>
    </row>
    <row r="4133">
      <c r="A4133" s="68">
        <v>37</v>
      </c>
      <c r="B4133" s="66" t="str">
        <v>삼패동</v>
      </c>
      <c r="C4133" s="66" t="str">
        <v>토지</v>
      </c>
      <c r="D4133" s="66" t="str">
        <v>2026-04</v>
      </c>
      <c r="E4133" s="66" t="str">
        <v>비교 반영</v>
      </c>
      <c r="F4133" s="66" t="str">
        <v>최근 비교기간</v>
      </c>
      <c r="G4133" s="68">
        <v>0</v>
      </c>
      <c r="H4133" s="79">
        <v>0</v>
      </c>
    </row>
    <row r="4134">
      <c r="A4134" s="68">
        <v>37</v>
      </c>
      <c r="B4134" s="66" t="str">
        <v>삼패동</v>
      </c>
      <c r="C4134" s="66" t="str">
        <v>토지</v>
      </c>
      <c r="D4134" s="66" t="str">
        <v>2026-05</v>
      </c>
      <c r="E4134" s="66" t="str">
        <v>비교 반영</v>
      </c>
      <c r="F4134" s="66" t="str">
        <v>최근 비교기간</v>
      </c>
      <c r="G4134" s="68">
        <v>7</v>
      </c>
      <c r="H4134" s="79">
        <v>1</v>
      </c>
    </row>
    <row r="4135">
      <c r="A4135" s="68">
        <v>37</v>
      </c>
      <c r="B4135" s="66" t="str">
        <v>삼패동</v>
      </c>
      <c r="C4135" s="66" t="str">
        <v>토지</v>
      </c>
      <c r="D4135" s="66" t="str">
        <v>2026-06</v>
      </c>
      <c r="E4135" s="66" t="str">
        <v>비교 반영</v>
      </c>
      <c r="F4135" s="66" t="str">
        <v>최근 비교기간</v>
      </c>
      <c r="G4135" s="68">
        <v>10</v>
      </c>
      <c r="H4135" s="79">
        <v>0.8333333333333334</v>
      </c>
    </row>
    <row r="4136">
      <c r="A4136" s="72">
        <v>37</v>
      </c>
      <c r="B4136" s="72" t="str">
        <v>삼패동</v>
      </c>
      <c r="C4136" s="72" t="str">
        <v>토지</v>
      </c>
      <c r="D4136" s="72" t="str">
        <v>2026-07</v>
      </c>
      <c r="E4136" s="72" t="str">
        <v>집계 중</v>
      </c>
      <c r="F4136" s="72" t="str">
        <v>집계 중 월</v>
      </c>
      <c r="G4136" s="74">
        <v>5</v>
      </c>
      <c r="H4136" s="85">
        <v>0.8333333333333334</v>
      </c>
    </row>
    <row r="4137">
      <c r="A4137" s="68">
        <v>37</v>
      </c>
      <c r="B4137" s="66" t="str">
        <v>삼패동</v>
      </c>
      <c r="C4137" s="66" t="str">
        <v>상가</v>
      </c>
      <c r="D4137" s="66" t="str">
        <v>2025-08</v>
      </c>
      <c r="E4137" s="66" t="str">
        <v>비교 반영</v>
      </c>
      <c r="F4137" s="66" t="str">
        <v>그 외 비교 반영월</v>
      </c>
      <c r="G4137" s="68">
        <v>0</v>
      </c>
      <c r="H4137" s="79">
        <v>0</v>
      </c>
    </row>
    <row r="4138">
      <c r="A4138" s="68">
        <v>37</v>
      </c>
      <c r="B4138" s="66" t="str">
        <v>삼패동</v>
      </c>
      <c r="C4138" s="66" t="str">
        <v>상가</v>
      </c>
      <c r="D4138" s="66" t="str">
        <v>2025-09</v>
      </c>
      <c r="E4138" s="66" t="str">
        <v>비교 반영</v>
      </c>
      <c r="F4138" s="66" t="str">
        <v>그 외 비교 반영월</v>
      </c>
      <c r="G4138" s="68">
        <v>0</v>
      </c>
      <c r="H4138" s="79">
        <v>0</v>
      </c>
    </row>
    <row r="4139">
      <c r="A4139" s="68">
        <v>37</v>
      </c>
      <c r="B4139" s="66" t="str">
        <v>삼패동</v>
      </c>
      <c r="C4139" s="66" t="str">
        <v>상가</v>
      </c>
      <c r="D4139" s="66" t="str">
        <v>2025-10</v>
      </c>
      <c r="E4139" s="66" t="str">
        <v>비교 반영</v>
      </c>
      <c r="F4139" s="66" t="str">
        <v>그 외 비교 반영월</v>
      </c>
      <c r="G4139" s="68">
        <v>4</v>
      </c>
      <c r="H4139" s="79">
        <v>0.3076923076923077</v>
      </c>
    </row>
    <row r="4140">
      <c r="A4140" s="68">
        <v>37</v>
      </c>
      <c r="B4140" s="66" t="str">
        <v>삼패동</v>
      </c>
      <c r="C4140" s="66" t="str">
        <v>상가</v>
      </c>
      <c r="D4140" s="66" t="str">
        <v>2025-11</v>
      </c>
      <c r="E4140" s="66" t="str">
        <v>비교 반영</v>
      </c>
      <c r="F4140" s="66" t="str">
        <v>그 외 비교 반영월</v>
      </c>
      <c r="G4140" s="68">
        <v>0</v>
      </c>
      <c r="H4140" s="79">
        <v>0</v>
      </c>
    </row>
    <row r="4141">
      <c r="A4141" s="68">
        <v>37</v>
      </c>
      <c r="B4141" s="66" t="str">
        <v>삼패동</v>
      </c>
      <c r="C4141" s="66" t="str">
        <v>상가</v>
      </c>
      <c r="D4141" s="66" t="str">
        <v>2025-12</v>
      </c>
      <c r="E4141" s="66" t="str">
        <v>비교 반영</v>
      </c>
      <c r="F4141" s="66" t="str">
        <v>그 외 비교 반영월</v>
      </c>
      <c r="G4141" s="68">
        <v>0</v>
      </c>
      <c r="H4141" s="79">
        <v>0</v>
      </c>
    </row>
    <row r="4142">
      <c r="A4142" s="68">
        <v>37</v>
      </c>
      <c r="B4142" s="66" t="str">
        <v>삼패동</v>
      </c>
      <c r="C4142" s="66" t="str">
        <v>상가</v>
      </c>
      <c r="D4142" s="66" t="str">
        <v>2026-01</v>
      </c>
      <c r="E4142" s="66" t="str">
        <v>비교 반영</v>
      </c>
      <c r="F4142" s="66" t="str">
        <v>직전 비교기간</v>
      </c>
      <c r="G4142" s="68">
        <v>0</v>
      </c>
      <c r="H4142" s="79">
        <v>0</v>
      </c>
    </row>
    <row r="4143">
      <c r="A4143" s="68">
        <v>37</v>
      </c>
      <c r="B4143" s="66" t="str">
        <v>삼패동</v>
      </c>
      <c r="C4143" s="66" t="str">
        <v>상가</v>
      </c>
      <c r="D4143" s="66" t="str">
        <v>2026-02</v>
      </c>
      <c r="E4143" s="66" t="str">
        <v>비교 반영</v>
      </c>
      <c r="F4143" s="66" t="str">
        <v>직전 비교기간</v>
      </c>
      <c r="G4143" s="68">
        <v>0</v>
      </c>
      <c r="H4143" s="79">
        <v>0</v>
      </c>
    </row>
    <row r="4144">
      <c r="A4144" s="68">
        <v>37</v>
      </c>
      <c r="B4144" s="66" t="str">
        <v>삼패동</v>
      </c>
      <c r="C4144" s="66" t="str">
        <v>상가</v>
      </c>
      <c r="D4144" s="66" t="str">
        <v>2026-03</v>
      </c>
      <c r="E4144" s="66" t="str">
        <v>비교 반영</v>
      </c>
      <c r="F4144" s="66" t="str">
        <v>직전 비교기간</v>
      </c>
      <c r="G4144" s="68">
        <v>0</v>
      </c>
      <c r="H4144" s="79">
        <v>0</v>
      </c>
    </row>
    <row r="4145">
      <c r="A4145" s="68">
        <v>37</v>
      </c>
      <c r="B4145" s="66" t="str">
        <v>삼패동</v>
      </c>
      <c r="C4145" s="66" t="str">
        <v>상가</v>
      </c>
      <c r="D4145" s="66" t="str">
        <v>2026-04</v>
      </c>
      <c r="E4145" s="66" t="str">
        <v>비교 반영</v>
      </c>
      <c r="F4145" s="66" t="str">
        <v>최근 비교기간</v>
      </c>
      <c r="G4145" s="68">
        <v>0</v>
      </c>
      <c r="H4145" s="79">
        <v>0</v>
      </c>
    </row>
    <row r="4146">
      <c r="A4146" s="68">
        <v>37</v>
      </c>
      <c r="B4146" s="66" t="str">
        <v>삼패동</v>
      </c>
      <c r="C4146" s="66" t="str">
        <v>상가</v>
      </c>
      <c r="D4146" s="66" t="str">
        <v>2026-05</v>
      </c>
      <c r="E4146" s="66" t="str">
        <v>비교 반영</v>
      </c>
      <c r="F4146" s="66" t="str">
        <v>최근 비교기간</v>
      </c>
      <c r="G4146" s="68">
        <v>0</v>
      </c>
      <c r="H4146" s="79">
        <v>0</v>
      </c>
    </row>
    <row r="4147">
      <c r="A4147" s="68">
        <v>37</v>
      </c>
      <c r="B4147" s="66" t="str">
        <v>삼패동</v>
      </c>
      <c r="C4147" s="66" t="str">
        <v>상가</v>
      </c>
      <c r="D4147" s="66" t="str">
        <v>2026-06</v>
      </c>
      <c r="E4147" s="66" t="str">
        <v>비교 반영</v>
      </c>
      <c r="F4147" s="66" t="str">
        <v>최근 비교기간</v>
      </c>
      <c r="G4147" s="68">
        <v>2</v>
      </c>
      <c r="H4147" s="79">
        <v>0.16666666666666666</v>
      </c>
    </row>
    <row r="4148">
      <c r="A4148" s="72">
        <v>37</v>
      </c>
      <c r="B4148" s="72" t="str">
        <v>삼패동</v>
      </c>
      <c r="C4148" s="72" t="str">
        <v>상가</v>
      </c>
      <c r="D4148" s="72" t="str">
        <v>2026-07</v>
      </c>
      <c r="E4148" s="72" t="str">
        <v>집계 중</v>
      </c>
      <c r="F4148" s="72" t="str">
        <v>집계 중 월</v>
      </c>
      <c r="G4148" s="74">
        <v>0</v>
      </c>
      <c r="H4148" s="85">
        <v>0</v>
      </c>
    </row>
    <row r="4149">
      <c r="A4149" s="68">
        <v>37</v>
      </c>
      <c r="B4149" s="66" t="str">
        <v>삼패동</v>
      </c>
      <c r="C4149" s="66" t="str">
        <v>다가구 전월세</v>
      </c>
      <c r="D4149" s="66" t="str">
        <v>2025-08</v>
      </c>
      <c r="E4149" s="66" t="str">
        <v>비교 반영</v>
      </c>
      <c r="F4149" s="66" t="str">
        <v>그 외 비교 반영월</v>
      </c>
      <c r="G4149" s="68">
        <v>0</v>
      </c>
      <c r="H4149" s="79">
        <v>0</v>
      </c>
    </row>
    <row r="4150">
      <c r="A4150" s="68">
        <v>37</v>
      </c>
      <c r="B4150" s="66" t="str">
        <v>삼패동</v>
      </c>
      <c r="C4150" s="66" t="str">
        <v>다가구 전월세</v>
      </c>
      <c r="D4150" s="66" t="str">
        <v>2025-09</v>
      </c>
      <c r="E4150" s="66" t="str">
        <v>비교 반영</v>
      </c>
      <c r="F4150" s="66" t="str">
        <v>그 외 비교 반영월</v>
      </c>
      <c r="G4150" s="68">
        <v>1</v>
      </c>
      <c r="H4150" s="79">
        <v>0.3333333333333333</v>
      </c>
    </row>
    <row r="4151">
      <c r="A4151" s="68">
        <v>37</v>
      </c>
      <c r="B4151" s="66" t="str">
        <v>삼패동</v>
      </c>
      <c r="C4151" s="66" t="str">
        <v>다가구 전월세</v>
      </c>
      <c r="D4151" s="66" t="str">
        <v>2025-10</v>
      </c>
      <c r="E4151" s="66" t="str">
        <v>비교 반영</v>
      </c>
      <c r="F4151" s="66" t="str">
        <v>그 외 비교 반영월</v>
      </c>
      <c r="G4151" s="68">
        <v>1</v>
      </c>
      <c r="H4151" s="79">
        <v>0.07692307692307693</v>
      </c>
    </row>
    <row r="4152">
      <c r="A4152" s="68">
        <v>37</v>
      </c>
      <c r="B4152" s="66" t="str">
        <v>삼패동</v>
      </c>
      <c r="C4152" s="66" t="str">
        <v>다가구 전월세</v>
      </c>
      <c r="D4152" s="66" t="str">
        <v>2025-11</v>
      </c>
      <c r="E4152" s="66" t="str">
        <v>비교 반영</v>
      </c>
      <c r="F4152" s="66" t="str">
        <v>그 외 비교 반영월</v>
      </c>
      <c r="G4152" s="68">
        <v>4</v>
      </c>
      <c r="H4152" s="79">
        <v>0.6666666666666666</v>
      </c>
    </row>
    <row r="4153">
      <c r="A4153" s="68">
        <v>37</v>
      </c>
      <c r="B4153" s="66" t="str">
        <v>삼패동</v>
      </c>
      <c r="C4153" s="66" t="str">
        <v>다가구 전월세</v>
      </c>
      <c r="D4153" s="66" t="str">
        <v>2025-12</v>
      </c>
      <c r="E4153" s="66" t="str">
        <v>비교 반영</v>
      </c>
      <c r="F4153" s="66" t="str">
        <v>그 외 비교 반영월</v>
      </c>
      <c r="G4153" s="68">
        <v>0</v>
      </c>
      <c r="H4153" s="79">
        <v>0</v>
      </c>
    </row>
    <row r="4154">
      <c r="A4154" s="68">
        <v>37</v>
      </c>
      <c r="B4154" s="66" t="str">
        <v>삼패동</v>
      </c>
      <c r="C4154" s="66" t="str">
        <v>다가구 전월세</v>
      </c>
      <c r="D4154" s="66" t="str">
        <v>2026-01</v>
      </c>
      <c r="E4154" s="66" t="str">
        <v>비교 반영</v>
      </c>
      <c r="F4154" s="66" t="str">
        <v>직전 비교기간</v>
      </c>
      <c r="G4154" s="68">
        <v>1</v>
      </c>
      <c r="H4154" s="79">
        <v>0.09090909090909091</v>
      </c>
    </row>
    <row r="4155">
      <c r="A4155" s="68">
        <v>37</v>
      </c>
      <c r="B4155" s="66" t="str">
        <v>삼패동</v>
      </c>
      <c r="C4155" s="66" t="str">
        <v>다가구 전월세</v>
      </c>
      <c r="D4155" s="66" t="str">
        <v>2026-02</v>
      </c>
      <c r="E4155" s="66" t="str">
        <v>비교 반영</v>
      </c>
      <c r="F4155" s="66" t="str">
        <v>직전 비교기간</v>
      </c>
      <c r="G4155" s="68">
        <v>1</v>
      </c>
      <c r="H4155" s="79">
        <v>0.25</v>
      </c>
    </row>
    <row r="4156">
      <c r="A4156" s="68">
        <v>37</v>
      </c>
      <c r="B4156" s="66" t="str">
        <v>삼패동</v>
      </c>
      <c r="C4156" s="66" t="str">
        <v>다가구 전월세</v>
      </c>
      <c r="D4156" s="66" t="str">
        <v>2026-03</v>
      </c>
      <c r="E4156" s="66" t="str">
        <v>비교 반영</v>
      </c>
      <c r="F4156" s="66" t="str">
        <v>직전 비교기간</v>
      </c>
      <c r="G4156" s="68">
        <v>0</v>
      </c>
      <c r="H4156" s="79">
        <v>0</v>
      </c>
    </row>
    <row r="4157">
      <c r="A4157" s="68">
        <v>37</v>
      </c>
      <c r="B4157" s="66" t="str">
        <v>삼패동</v>
      </c>
      <c r="C4157" s="66" t="str">
        <v>다가구 전월세</v>
      </c>
      <c r="D4157" s="66" t="str">
        <v>2026-04</v>
      </c>
      <c r="E4157" s="66" t="str">
        <v>비교 반영</v>
      </c>
      <c r="F4157" s="66" t="str">
        <v>최근 비교기간</v>
      </c>
      <c r="G4157" s="68">
        <v>0</v>
      </c>
      <c r="H4157" s="79">
        <v>0</v>
      </c>
    </row>
    <row r="4158">
      <c r="A4158" s="68">
        <v>37</v>
      </c>
      <c r="B4158" s="66" t="str">
        <v>삼패동</v>
      </c>
      <c r="C4158" s="66" t="str">
        <v>다가구 전월세</v>
      </c>
      <c r="D4158" s="66" t="str">
        <v>2026-05</v>
      </c>
      <c r="E4158" s="66" t="str">
        <v>비교 반영</v>
      </c>
      <c r="F4158" s="66" t="str">
        <v>최근 비교기간</v>
      </c>
      <c r="G4158" s="68">
        <v>0</v>
      </c>
      <c r="H4158" s="79">
        <v>0</v>
      </c>
    </row>
    <row r="4159">
      <c r="A4159" s="68">
        <v>37</v>
      </c>
      <c r="B4159" s="66" t="str">
        <v>삼패동</v>
      </c>
      <c r="C4159" s="66" t="str">
        <v>다가구 전월세</v>
      </c>
      <c r="D4159" s="66" t="str">
        <v>2026-06</v>
      </c>
      <c r="E4159" s="66" t="str">
        <v>비교 반영</v>
      </c>
      <c r="F4159" s="66" t="str">
        <v>최근 비교기간</v>
      </c>
      <c r="G4159" s="68">
        <v>0</v>
      </c>
      <c r="H4159" s="79">
        <v>0</v>
      </c>
    </row>
    <row r="4160">
      <c r="A4160" s="72">
        <v>37</v>
      </c>
      <c r="B4160" s="72" t="str">
        <v>삼패동</v>
      </c>
      <c r="C4160" s="72" t="str">
        <v>다가구 전월세</v>
      </c>
      <c r="D4160" s="72" t="str">
        <v>2026-07</v>
      </c>
      <c r="E4160" s="72" t="str">
        <v>집계 중</v>
      </c>
      <c r="F4160" s="72" t="str">
        <v>집계 중 월</v>
      </c>
      <c r="G4160" s="74">
        <v>0</v>
      </c>
      <c r="H4160" s="85">
        <v>0</v>
      </c>
    </row>
    <row r="4161">
      <c r="A4161" s="68">
        <v>37</v>
      </c>
      <c r="B4161" s="66" t="str">
        <v>삼패동</v>
      </c>
      <c r="C4161" s="66" t="str">
        <v>공장창고</v>
      </c>
      <c r="D4161" s="66" t="str">
        <v>2025-08</v>
      </c>
      <c r="E4161" s="66" t="str">
        <v>비교 반영</v>
      </c>
      <c r="F4161" s="66" t="str">
        <v>그 외 비교 반영월</v>
      </c>
      <c r="G4161" s="68">
        <v>0</v>
      </c>
      <c r="H4161" s="79">
        <v>0</v>
      </c>
    </row>
    <row r="4162">
      <c r="A4162" s="68">
        <v>37</v>
      </c>
      <c r="B4162" s="66" t="str">
        <v>삼패동</v>
      </c>
      <c r="C4162" s="66" t="str">
        <v>공장창고</v>
      </c>
      <c r="D4162" s="66" t="str">
        <v>2025-09</v>
      </c>
      <c r="E4162" s="66" t="str">
        <v>비교 반영</v>
      </c>
      <c r="F4162" s="66" t="str">
        <v>그 외 비교 반영월</v>
      </c>
      <c r="G4162" s="68">
        <v>0</v>
      </c>
      <c r="H4162" s="79">
        <v>0</v>
      </c>
    </row>
    <row r="4163">
      <c r="A4163" s="68">
        <v>37</v>
      </c>
      <c r="B4163" s="66" t="str">
        <v>삼패동</v>
      </c>
      <c r="C4163" s="66" t="str">
        <v>공장창고</v>
      </c>
      <c r="D4163" s="66" t="str">
        <v>2025-10</v>
      </c>
      <c r="E4163" s="66" t="str">
        <v>비교 반영</v>
      </c>
      <c r="F4163" s="66" t="str">
        <v>그 외 비교 반영월</v>
      </c>
      <c r="G4163" s="68">
        <v>1</v>
      </c>
      <c r="H4163" s="79">
        <v>0.07692307692307693</v>
      </c>
    </row>
    <row r="4164">
      <c r="A4164" s="68">
        <v>37</v>
      </c>
      <c r="B4164" s="66" t="str">
        <v>삼패동</v>
      </c>
      <c r="C4164" s="66" t="str">
        <v>공장창고</v>
      </c>
      <c r="D4164" s="66" t="str">
        <v>2025-11</v>
      </c>
      <c r="E4164" s="66" t="str">
        <v>비교 반영</v>
      </c>
      <c r="F4164" s="66" t="str">
        <v>그 외 비교 반영월</v>
      </c>
      <c r="G4164" s="68">
        <v>0</v>
      </c>
      <c r="H4164" s="79">
        <v>0</v>
      </c>
    </row>
    <row r="4165">
      <c r="A4165" s="68">
        <v>37</v>
      </c>
      <c r="B4165" s="66" t="str">
        <v>삼패동</v>
      </c>
      <c r="C4165" s="66" t="str">
        <v>공장창고</v>
      </c>
      <c r="D4165" s="66" t="str">
        <v>2025-12</v>
      </c>
      <c r="E4165" s="66" t="str">
        <v>비교 반영</v>
      </c>
      <c r="F4165" s="66" t="str">
        <v>그 외 비교 반영월</v>
      </c>
      <c r="G4165" s="68">
        <v>1</v>
      </c>
      <c r="H4165" s="79">
        <v>0.125</v>
      </c>
    </row>
    <row r="4166">
      <c r="A4166" s="68">
        <v>37</v>
      </c>
      <c r="B4166" s="66" t="str">
        <v>삼패동</v>
      </c>
      <c r="C4166" s="66" t="str">
        <v>공장창고</v>
      </c>
      <c r="D4166" s="66" t="str">
        <v>2026-01</v>
      </c>
      <c r="E4166" s="66" t="str">
        <v>비교 반영</v>
      </c>
      <c r="F4166" s="66" t="str">
        <v>직전 비교기간</v>
      </c>
      <c r="G4166" s="68">
        <v>0</v>
      </c>
      <c r="H4166" s="79">
        <v>0</v>
      </c>
    </row>
    <row r="4167">
      <c r="A4167" s="68">
        <v>37</v>
      </c>
      <c r="B4167" s="66" t="str">
        <v>삼패동</v>
      </c>
      <c r="C4167" s="66" t="str">
        <v>공장창고</v>
      </c>
      <c r="D4167" s="66" t="str">
        <v>2026-02</v>
      </c>
      <c r="E4167" s="66" t="str">
        <v>비교 반영</v>
      </c>
      <c r="F4167" s="66" t="str">
        <v>직전 비교기간</v>
      </c>
      <c r="G4167" s="68">
        <v>0</v>
      </c>
      <c r="H4167" s="79">
        <v>0</v>
      </c>
    </row>
    <row r="4168">
      <c r="A4168" s="68">
        <v>37</v>
      </c>
      <c r="B4168" s="66" t="str">
        <v>삼패동</v>
      </c>
      <c r="C4168" s="66" t="str">
        <v>공장창고</v>
      </c>
      <c r="D4168" s="66" t="str">
        <v>2026-03</v>
      </c>
      <c r="E4168" s="66" t="str">
        <v>비교 반영</v>
      </c>
      <c r="F4168" s="66" t="str">
        <v>직전 비교기간</v>
      </c>
      <c r="G4168" s="68">
        <v>0</v>
      </c>
      <c r="H4168" s="79">
        <v>0</v>
      </c>
    </row>
    <row r="4169">
      <c r="A4169" s="68">
        <v>37</v>
      </c>
      <c r="B4169" s="66" t="str">
        <v>삼패동</v>
      </c>
      <c r="C4169" s="66" t="str">
        <v>공장창고</v>
      </c>
      <c r="D4169" s="66" t="str">
        <v>2026-04</v>
      </c>
      <c r="E4169" s="66" t="str">
        <v>비교 반영</v>
      </c>
      <c r="F4169" s="66" t="str">
        <v>최근 비교기간</v>
      </c>
      <c r="G4169" s="68">
        <v>0</v>
      </c>
      <c r="H4169" s="79">
        <v>0</v>
      </c>
    </row>
    <row r="4170">
      <c r="A4170" s="68">
        <v>37</v>
      </c>
      <c r="B4170" s="66" t="str">
        <v>삼패동</v>
      </c>
      <c r="C4170" s="66" t="str">
        <v>공장창고</v>
      </c>
      <c r="D4170" s="66" t="str">
        <v>2026-05</v>
      </c>
      <c r="E4170" s="66" t="str">
        <v>비교 반영</v>
      </c>
      <c r="F4170" s="66" t="str">
        <v>최근 비교기간</v>
      </c>
      <c r="G4170" s="68">
        <v>0</v>
      </c>
      <c r="H4170" s="79">
        <v>0</v>
      </c>
    </row>
    <row r="4171">
      <c r="A4171" s="68">
        <v>37</v>
      </c>
      <c r="B4171" s="66" t="str">
        <v>삼패동</v>
      </c>
      <c r="C4171" s="66" t="str">
        <v>공장창고</v>
      </c>
      <c r="D4171" s="66" t="str">
        <v>2026-06</v>
      </c>
      <c r="E4171" s="66" t="str">
        <v>비교 반영</v>
      </c>
      <c r="F4171" s="66" t="str">
        <v>최근 비교기간</v>
      </c>
      <c r="G4171" s="68">
        <v>0</v>
      </c>
      <c r="H4171" s="79">
        <v>0</v>
      </c>
    </row>
    <row r="4172">
      <c r="A4172" s="72">
        <v>37</v>
      </c>
      <c r="B4172" s="72" t="str">
        <v>삼패동</v>
      </c>
      <c r="C4172" s="72" t="str">
        <v>공장창고</v>
      </c>
      <c r="D4172" s="72" t="str">
        <v>2026-07</v>
      </c>
      <c r="E4172" s="72" t="str">
        <v>집계 중</v>
      </c>
      <c r="F4172" s="72" t="str">
        <v>집계 중 월</v>
      </c>
      <c r="G4172" s="74">
        <v>1</v>
      </c>
      <c r="H4172" s="85">
        <v>0.16666666666666666</v>
      </c>
    </row>
    <row r="4173">
      <c r="A4173" s="68">
        <v>38</v>
      </c>
      <c r="B4173" s="66" t="str">
        <v>수동면 외방리</v>
      </c>
      <c r="C4173" s="66" t="str">
        <v>토지</v>
      </c>
      <c r="D4173" s="66" t="str">
        <v>2025-08</v>
      </c>
      <c r="E4173" s="66" t="str">
        <v>비교 반영</v>
      </c>
      <c r="F4173" s="66" t="str">
        <v>그 외 비교 반영월</v>
      </c>
      <c r="G4173" s="68">
        <v>7</v>
      </c>
      <c r="H4173" s="79">
        <v>0.7777777777777778</v>
      </c>
    </row>
    <row r="4174">
      <c r="A4174" s="68">
        <v>38</v>
      </c>
      <c r="B4174" s="66" t="str">
        <v>수동면 외방리</v>
      </c>
      <c r="C4174" s="66" t="str">
        <v>토지</v>
      </c>
      <c r="D4174" s="66" t="str">
        <v>2025-09</v>
      </c>
      <c r="E4174" s="66" t="str">
        <v>비교 반영</v>
      </c>
      <c r="F4174" s="66" t="str">
        <v>그 외 비교 반영월</v>
      </c>
      <c r="G4174" s="68">
        <v>13</v>
      </c>
      <c r="H4174" s="79">
        <v>0.6190476190476191</v>
      </c>
    </row>
    <row r="4175">
      <c r="A4175" s="68">
        <v>38</v>
      </c>
      <c r="B4175" s="66" t="str">
        <v>수동면 외방리</v>
      </c>
      <c r="C4175" s="66" t="str">
        <v>토지</v>
      </c>
      <c r="D4175" s="66" t="str">
        <v>2025-10</v>
      </c>
      <c r="E4175" s="66" t="str">
        <v>비교 반영</v>
      </c>
      <c r="F4175" s="66" t="str">
        <v>그 외 비교 반영월</v>
      </c>
      <c r="G4175" s="68">
        <v>2</v>
      </c>
      <c r="H4175" s="79">
        <v>1</v>
      </c>
    </row>
    <row r="4176">
      <c r="A4176" s="68">
        <v>38</v>
      </c>
      <c r="B4176" s="66" t="str">
        <v>수동면 외방리</v>
      </c>
      <c r="C4176" s="66" t="str">
        <v>토지</v>
      </c>
      <c r="D4176" s="66" t="str">
        <v>2025-11</v>
      </c>
      <c r="E4176" s="66" t="str">
        <v>비교 반영</v>
      </c>
      <c r="F4176" s="66" t="str">
        <v>그 외 비교 반영월</v>
      </c>
      <c r="G4176" s="68">
        <v>16</v>
      </c>
      <c r="H4176" s="79">
        <v>0.9411764705882353</v>
      </c>
    </row>
    <row r="4177">
      <c r="A4177" s="68">
        <v>38</v>
      </c>
      <c r="B4177" s="66" t="str">
        <v>수동면 외방리</v>
      </c>
      <c r="C4177" s="66" t="str">
        <v>토지</v>
      </c>
      <c r="D4177" s="66" t="str">
        <v>2025-12</v>
      </c>
      <c r="E4177" s="66" t="str">
        <v>비교 반영</v>
      </c>
      <c r="F4177" s="66" t="str">
        <v>그 외 비교 반영월</v>
      </c>
      <c r="G4177" s="68">
        <v>3</v>
      </c>
      <c r="H4177" s="79">
        <v>0.75</v>
      </c>
    </row>
    <row r="4178">
      <c r="A4178" s="68">
        <v>38</v>
      </c>
      <c r="B4178" s="66" t="str">
        <v>수동면 외방리</v>
      </c>
      <c r="C4178" s="66" t="str">
        <v>토지</v>
      </c>
      <c r="D4178" s="66" t="str">
        <v>2026-01</v>
      </c>
      <c r="E4178" s="66" t="str">
        <v>비교 반영</v>
      </c>
      <c r="F4178" s="66" t="str">
        <v>직전 비교기간</v>
      </c>
      <c r="G4178" s="68">
        <v>11</v>
      </c>
      <c r="H4178" s="79">
        <v>0.9166666666666666</v>
      </c>
    </row>
    <row r="4179">
      <c r="A4179" s="68">
        <v>38</v>
      </c>
      <c r="B4179" s="66" t="str">
        <v>수동면 외방리</v>
      </c>
      <c r="C4179" s="66" t="str">
        <v>토지</v>
      </c>
      <c r="D4179" s="66" t="str">
        <v>2026-02</v>
      </c>
      <c r="E4179" s="66" t="str">
        <v>비교 반영</v>
      </c>
      <c r="F4179" s="66" t="str">
        <v>직전 비교기간</v>
      </c>
      <c r="G4179" s="68">
        <v>2</v>
      </c>
      <c r="H4179" s="79">
        <v>1</v>
      </c>
    </row>
    <row r="4180">
      <c r="A4180" s="68">
        <v>38</v>
      </c>
      <c r="B4180" s="66" t="str">
        <v>수동면 외방리</v>
      </c>
      <c r="C4180" s="66" t="str">
        <v>토지</v>
      </c>
      <c r="D4180" s="66" t="str">
        <v>2026-03</v>
      </c>
      <c r="E4180" s="66" t="str">
        <v>비교 반영</v>
      </c>
      <c r="F4180" s="66" t="str">
        <v>직전 비교기간</v>
      </c>
      <c r="G4180" s="68">
        <v>5</v>
      </c>
      <c r="H4180" s="79">
        <v>0.45454545454545453</v>
      </c>
    </row>
    <row r="4181">
      <c r="A4181" s="68">
        <v>38</v>
      </c>
      <c r="B4181" s="66" t="str">
        <v>수동면 외방리</v>
      </c>
      <c r="C4181" s="66" t="str">
        <v>토지</v>
      </c>
      <c r="D4181" s="66" t="str">
        <v>2026-04</v>
      </c>
      <c r="E4181" s="66" t="str">
        <v>비교 반영</v>
      </c>
      <c r="F4181" s="66" t="str">
        <v>최근 비교기간</v>
      </c>
      <c r="G4181" s="68">
        <v>1</v>
      </c>
      <c r="H4181" s="79">
        <v>0.3333333333333333</v>
      </c>
    </row>
    <row r="4182">
      <c r="A4182" s="68">
        <v>38</v>
      </c>
      <c r="B4182" s="66" t="str">
        <v>수동면 외방리</v>
      </c>
      <c r="C4182" s="66" t="str">
        <v>토지</v>
      </c>
      <c r="D4182" s="66" t="str">
        <v>2026-05</v>
      </c>
      <c r="E4182" s="66" t="str">
        <v>비교 반영</v>
      </c>
      <c r="F4182" s="66" t="str">
        <v>최근 비교기간</v>
      </c>
      <c r="G4182" s="68">
        <v>3</v>
      </c>
      <c r="H4182" s="79">
        <v>0.42857142857142855</v>
      </c>
    </row>
    <row r="4183">
      <c r="A4183" s="68">
        <v>38</v>
      </c>
      <c r="B4183" s="66" t="str">
        <v>수동면 외방리</v>
      </c>
      <c r="C4183" s="66" t="str">
        <v>토지</v>
      </c>
      <c r="D4183" s="66" t="str">
        <v>2026-06</v>
      </c>
      <c r="E4183" s="66" t="str">
        <v>비교 반영</v>
      </c>
      <c r="F4183" s="66" t="str">
        <v>최근 비교기간</v>
      </c>
      <c r="G4183" s="68">
        <v>7</v>
      </c>
      <c r="H4183" s="79">
        <v>0.875</v>
      </c>
    </row>
    <row r="4184">
      <c r="A4184" s="72">
        <v>38</v>
      </c>
      <c r="B4184" s="72" t="str">
        <v>수동면 외방리</v>
      </c>
      <c r="C4184" s="72" t="str">
        <v>토지</v>
      </c>
      <c r="D4184" s="72" t="str">
        <v>2026-07</v>
      </c>
      <c r="E4184" s="72" t="str">
        <v>집계 중</v>
      </c>
      <c r="F4184" s="72" t="str">
        <v>집계 중 월</v>
      </c>
      <c r="G4184" s="74">
        <v>1</v>
      </c>
      <c r="H4184" s="85">
        <v>0.16666666666666666</v>
      </c>
    </row>
    <row r="4185">
      <c r="A4185" s="68">
        <v>38</v>
      </c>
      <c r="B4185" s="66" t="str">
        <v>수동면 외방리</v>
      </c>
      <c r="C4185" s="66" t="str">
        <v>다가구 전월세</v>
      </c>
      <c r="D4185" s="66" t="str">
        <v>2025-08</v>
      </c>
      <c r="E4185" s="66" t="str">
        <v>비교 반영</v>
      </c>
      <c r="F4185" s="66" t="str">
        <v>그 외 비교 반영월</v>
      </c>
      <c r="G4185" s="68">
        <v>0</v>
      </c>
      <c r="H4185" s="79">
        <v>0</v>
      </c>
    </row>
    <row r="4186">
      <c r="A4186" s="68">
        <v>38</v>
      </c>
      <c r="B4186" s="66" t="str">
        <v>수동면 외방리</v>
      </c>
      <c r="C4186" s="66" t="str">
        <v>다가구 전월세</v>
      </c>
      <c r="D4186" s="66" t="str">
        <v>2025-09</v>
      </c>
      <c r="E4186" s="66" t="str">
        <v>비교 반영</v>
      </c>
      <c r="F4186" s="66" t="str">
        <v>그 외 비교 반영월</v>
      </c>
      <c r="G4186" s="68">
        <v>5</v>
      </c>
      <c r="H4186" s="79">
        <v>0.23809523809523808</v>
      </c>
    </row>
    <row r="4187">
      <c r="A4187" s="68">
        <v>38</v>
      </c>
      <c r="B4187" s="66" t="str">
        <v>수동면 외방리</v>
      </c>
      <c r="C4187" s="66" t="str">
        <v>다가구 전월세</v>
      </c>
      <c r="D4187" s="66" t="str">
        <v>2025-10</v>
      </c>
      <c r="E4187" s="66" t="str">
        <v>비교 반영</v>
      </c>
      <c r="F4187" s="66" t="str">
        <v>그 외 비교 반영월</v>
      </c>
      <c r="G4187" s="68">
        <v>0</v>
      </c>
      <c r="H4187" s="79">
        <v>0</v>
      </c>
    </row>
    <row r="4188">
      <c r="A4188" s="68">
        <v>38</v>
      </c>
      <c r="B4188" s="66" t="str">
        <v>수동면 외방리</v>
      </c>
      <c r="C4188" s="66" t="str">
        <v>다가구 전월세</v>
      </c>
      <c r="D4188" s="66" t="str">
        <v>2025-11</v>
      </c>
      <c r="E4188" s="66" t="str">
        <v>비교 반영</v>
      </c>
      <c r="F4188" s="66" t="str">
        <v>그 외 비교 반영월</v>
      </c>
      <c r="G4188" s="68">
        <v>0</v>
      </c>
      <c r="H4188" s="79">
        <v>0</v>
      </c>
    </row>
    <row r="4189">
      <c r="A4189" s="68">
        <v>38</v>
      </c>
      <c r="B4189" s="66" t="str">
        <v>수동면 외방리</v>
      </c>
      <c r="C4189" s="66" t="str">
        <v>다가구 전월세</v>
      </c>
      <c r="D4189" s="66" t="str">
        <v>2025-12</v>
      </c>
      <c r="E4189" s="66" t="str">
        <v>비교 반영</v>
      </c>
      <c r="F4189" s="66" t="str">
        <v>그 외 비교 반영월</v>
      </c>
      <c r="G4189" s="68">
        <v>1</v>
      </c>
      <c r="H4189" s="79">
        <v>0.25</v>
      </c>
    </row>
    <row r="4190">
      <c r="A4190" s="68">
        <v>38</v>
      </c>
      <c r="B4190" s="66" t="str">
        <v>수동면 외방리</v>
      </c>
      <c r="C4190" s="66" t="str">
        <v>다가구 전월세</v>
      </c>
      <c r="D4190" s="66" t="str">
        <v>2026-01</v>
      </c>
      <c r="E4190" s="66" t="str">
        <v>비교 반영</v>
      </c>
      <c r="F4190" s="66" t="str">
        <v>직전 비교기간</v>
      </c>
      <c r="G4190" s="68">
        <v>0</v>
      </c>
      <c r="H4190" s="79">
        <v>0</v>
      </c>
    </row>
    <row r="4191">
      <c r="A4191" s="68">
        <v>38</v>
      </c>
      <c r="B4191" s="66" t="str">
        <v>수동면 외방리</v>
      </c>
      <c r="C4191" s="66" t="str">
        <v>다가구 전월세</v>
      </c>
      <c r="D4191" s="66" t="str">
        <v>2026-02</v>
      </c>
      <c r="E4191" s="66" t="str">
        <v>비교 반영</v>
      </c>
      <c r="F4191" s="66" t="str">
        <v>직전 비교기간</v>
      </c>
      <c r="G4191" s="68">
        <v>0</v>
      </c>
      <c r="H4191" s="79">
        <v>0</v>
      </c>
    </row>
    <row r="4192">
      <c r="A4192" s="68">
        <v>38</v>
      </c>
      <c r="B4192" s="66" t="str">
        <v>수동면 외방리</v>
      </c>
      <c r="C4192" s="66" t="str">
        <v>다가구 전월세</v>
      </c>
      <c r="D4192" s="66" t="str">
        <v>2026-03</v>
      </c>
      <c r="E4192" s="66" t="str">
        <v>비교 반영</v>
      </c>
      <c r="F4192" s="66" t="str">
        <v>직전 비교기간</v>
      </c>
      <c r="G4192" s="68">
        <v>4</v>
      </c>
      <c r="H4192" s="79">
        <v>0.36363636363636365</v>
      </c>
    </row>
    <row r="4193">
      <c r="A4193" s="68">
        <v>38</v>
      </c>
      <c r="B4193" s="66" t="str">
        <v>수동면 외방리</v>
      </c>
      <c r="C4193" s="66" t="str">
        <v>다가구 전월세</v>
      </c>
      <c r="D4193" s="66" t="str">
        <v>2026-04</v>
      </c>
      <c r="E4193" s="66" t="str">
        <v>비교 반영</v>
      </c>
      <c r="F4193" s="66" t="str">
        <v>최근 비교기간</v>
      </c>
      <c r="G4193" s="68">
        <v>1</v>
      </c>
      <c r="H4193" s="79">
        <v>0.3333333333333333</v>
      </c>
    </row>
    <row r="4194">
      <c r="A4194" s="68">
        <v>38</v>
      </c>
      <c r="B4194" s="66" t="str">
        <v>수동면 외방리</v>
      </c>
      <c r="C4194" s="66" t="str">
        <v>다가구 전월세</v>
      </c>
      <c r="D4194" s="66" t="str">
        <v>2026-05</v>
      </c>
      <c r="E4194" s="66" t="str">
        <v>비교 반영</v>
      </c>
      <c r="F4194" s="66" t="str">
        <v>최근 비교기간</v>
      </c>
      <c r="G4194" s="68">
        <v>3</v>
      </c>
      <c r="H4194" s="79">
        <v>0.42857142857142855</v>
      </c>
    </row>
    <row r="4195">
      <c r="A4195" s="68">
        <v>38</v>
      </c>
      <c r="B4195" s="66" t="str">
        <v>수동면 외방리</v>
      </c>
      <c r="C4195" s="66" t="str">
        <v>다가구 전월세</v>
      </c>
      <c r="D4195" s="66" t="str">
        <v>2026-06</v>
      </c>
      <c r="E4195" s="66" t="str">
        <v>비교 반영</v>
      </c>
      <c r="F4195" s="66" t="str">
        <v>최근 비교기간</v>
      </c>
      <c r="G4195" s="68">
        <v>1</v>
      </c>
      <c r="H4195" s="79">
        <v>0.125</v>
      </c>
    </row>
    <row r="4196">
      <c r="A4196" s="72">
        <v>38</v>
      </c>
      <c r="B4196" s="72" t="str">
        <v>수동면 외방리</v>
      </c>
      <c r="C4196" s="72" t="str">
        <v>다가구 전월세</v>
      </c>
      <c r="D4196" s="72" t="str">
        <v>2026-07</v>
      </c>
      <c r="E4196" s="72" t="str">
        <v>집계 중</v>
      </c>
      <c r="F4196" s="72" t="str">
        <v>집계 중 월</v>
      </c>
      <c r="G4196" s="74">
        <v>3</v>
      </c>
      <c r="H4196" s="85">
        <v>0.5</v>
      </c>
    </row>
    <row r="4197">
      <c r="A4197" s="68">
        <v>38</v>
      </c>
      <c r="B4197" s="66" t="str">
        <v>수동면 외방리</v>
      </c>
      <c r="C4197" s="66" t="str">
        <v>다가구 매매</v>
      </c>
      <c r="D4197" s="66" t="str">
        <v>2025-08</v>
      </c>
      <c r="E4197" s="66" t="str">
        <v>비교 반영</v>
      </c>
      <c r="F4197" s="66" t="str">
        <v>그 외 비교 반영월</v>
      </c>
      <c r="G4197" s="68">
        <v>1</v>
      </c>
      <c r="H4197" s="79">
        <v>0.1111111111111111</v>
      </c>
    </row>
    <row r="4198">
      <c r="A4198" s="68">
        <v>38</v>
      </c>
      <c r="B4198" s="66" t="str">
        <v>수동면 외방리</v>
      </c>
      <c r="C4198" s="66" t="str">
        <v>다가구 매매</v>
      </c>
      <c r="D4198" s="66" t="str">
        <v>2025-09</v>
      </c>
      <c r="E4198" s="66" t="str">
        <v>비교 반영</v>
      </c>
      <c r="F4198" s="66" t="str">
        <v>그 외 비교 반영월</v>
      </c>
      <c r="G4198" s="68">
        <v>2</v>
      </c>
      <c r="H4198" s="79">
        <v>0.09523809523809523</v>
      </c>
    </row>
    <row r="4199">
      <c r="A4199" s="68">
        <v>38</v>
      </c>
      <c r="B4199" s="66" t="str">
        <v>수동면 외방리</v>
      </c>
      <c r="C4199" s="66" t="str">
        <v>다가구 매매</v>
      </c>
      <c r="D4199" s="66" t="str">
        <v>2025-10</v>
      </c>
      <c r="E4199" s="66" t="str">
        <v>비교 반영</v>
      </c>
      <c r="F4199" s="66" t="str">
        <v>그 외 비교 반영월</v>
      </c>
      <c r="G4199" s="68">
        <v>0</v>
      </c>
      <c r="H4199" s="79">
        <v>0</v>
      </c>
    </row>
    <row r="4200">
      <c r="A4200" s="68">
        <v>38</v>
      </c>
      <c r="B4200" s="66" t="str">
        <v>수동면 외방리</v>
      </c>
      <c r="C4200" s="66" t="str">
        <v>다가구 매매</v>
      </c>
      <c r="D4200" s="66" t="str">
        <v>2025-11</v>
      </c>
      <c r="E4200" s="66" t="str">
        <v>비교 반영</v>
      </c>
      <c r="F4200" s="66" t="str">
        <v>그 외 비교 반영월</v>
      </c>
      <c r="G4200" s="68">
        <v>0</v>
      </c>
      <c r="H4200" s="79">
        <v>0</v>
      </c>
    </row>
    <row r="4201">
      <c r="A4201" s="68">
        <v>38</v>
      </c>
      <c r="B4201" s="66" t="str">
        <v>수동면 외방리</v>
      </c>
      <c r="C4201" s="66" t="str">
        <v>다가구 매매</v>
      </c>
      <c r="D4201" s="66" t="str">
        <v>2025-12</v>
      </c>
      <c r="E4201" s="66" t="str">
        <v>비교 반영</v>
      </c>
      <c r="F4201" s="66" t="str">
        <v>그 외 비교 반영월</v>
      </c>
      <c r="G4201" s="68">
        <v>0</v>
      </c>
      <c r="H4201" s="79">
        <v>0</v>
      </c>
    </row>
    <row r="4202">
      <c r="A4202" s="68">
        <v>38</v>
      </c>
      <c r="B4202" s="66" t="str">
        <v>수동면 외방리</v>
      </c>
      <c r="C4202" s="66" t="str">
        <v>다가구 매매</v>
      </c>
      <c r="D4202" s="66" t="str">
        <v>2026-01</v>
      </c>
      <c r="E4202" s="66" t="str">
        <v>비교 반영</v>
      </c>
      <c r="F4202" s="66" t="str">
        <v>직전 비교기간</v>
      </c>
      <c r="G4202" s="68">
        <v>1</v>
      </c>
      <c r="H4202" s="79">
        <v>0.08333333333333333</v>
      </c>
    </row>
    <row r="4203">
      <c r="A4203" s="68">
        <v>38</v>
      </c>
      <c r="B4203" s="66" t="str">
        <v>수동면 외방리</v>
      </c>
      <c r="C4203" s="66" t="str">
        <v>다가구 매매</v>
      </c>
      <c r="D4203" s="66" t="str">
        <v>2026-02</v>
      </c>
      <c r="E4203" s="66" t="str">
        <v>비교 반영</v>
      </c>
      <c r="F4203" s="66" t="str">
        <v>직전 비교기간</v>
      </c>
      <c r="G4203" s="68">
        <v>0</v>
      </c>
      <c r="H4203" s="79">
        <v>0</v>
      </c>
    </row>
    <row r="4204">
      <c r="A4204" s="68">
        <v>38</v>
      </c>
      <c r="B4204" s="66" t="str">
        <v>수동면 외방리</v>
      </c>
      <c r="C4204" s="66" t="str">
        <v>다가구 매매</v>
      </c>
      <c r="D4204" s="66" t="str">
        <v>2026-03</v>
      </c>
      <c r="E4204" s="66" t="str">
        <v>비교 반영</v>
      </c>
      <c r="F4204" s="66" t="str">
        <v>직전 비교기간</v>
      </c>
      <c r="G4204" s="68">
        <v>1</v>
      </c>
      <c r="H4204" s="79">
        <v>0.09090909090909091</v>
      </c>
    </row>
    <row r="4205">
      <c r="A4205" s="68">
        <v>38</v>
      </c>
      <c r="B4205" s="66" t="str">
        <v>수동면 외방리</v>
      </c>
      <c r="C4205" s="66" t="str">
        <v>다가구 매매</v>
      </c>
      <c r="D4205" s="66" t="str">
        <v>2026-04</v>
      </c>
      <c r="E4205" s="66" t="str">
        <v>비교 반영</v>
      </c>
      <c r="F4205" s="66" t="str">
        <v>최근 비교기간</v>
      </c>
      <c r="G4205" s="68">
        <v>1</v>
      </c>
      <c r="H4205" s="79">
        <v>0.3333333333333333</v>
      </c>
    </row>
    <row r="4206">
      <c r="A4206" s="68">
        <v>38</v>
      </c>
      <c r="B4206" s="66" t="str">
        <v>수동면 외방리</v>
      </c>
      <c r="C4206" s="66" t="str">
        <v>다가구 매매</v>
      </c>
      <c r="D4206" s="66" t="str">
        <v>2026-05</v>
      </c>
      <c r="E4206" s="66" t="str">
        <v>비교 반영</v>
      </c>
      <c r="F4206" s="66" t="str">
        <v>최근 비교기간</v>
      </c>
      <c r="G4206" s="68">
        <v>0</v>
      </c>
      <c r="H4206" s="79">
        <v>0</v>
      </c>
    </row>
    <row r="4207">
      <c r="A4207" s="68">
        <v>38</v>
      </c>
      <c r="B4207" s="66" t="str">
        <v>수동면 외방리</v>
      </c>
      <c r="C4207" s="66" t="str">
        <v>다가구 매매</v>
      </c>
      <c r="D4207" s="66" t="str">
        <v>2026-06</v>
      </c>
      <c r="E4207" s="66" t="str">
        <v>비교 반영</v>
      </c>
      <c r="F4207" s="66" t="str">
        <v>최근 비교기간</v>
      </c>
      <c r="G4207" s="68">
        <v>0</v>
      </c>
      <c r="H4207" s="79">
        <v>0</v>
      </c>
    </row>
    <row r="4208">
      <c r="A4208" s="72">
        <v>38</v>
      </c>
      <c r="B4208" s="72" t="str">
        <v>수동면 외방리</v>
      </c>
      <c r="C4208" s="72" t="str">
        <v>다가구 매매</v>
      </c>
      <c r="D4208" s="72" t="str">
        <v>2026-07</v>
      </c>
      <c r="E4208" s="72" t="str">
        <v>집계 중</v>
      </c>
      <c r="F4208" s="72" t="str">
        <v>집계 중 월</v>
      </c>
      <c r="G4208" s="74">
        <v>2</v>
      </c>
      <c r="H4208" s="85">
        <v>0.3333333333333333</v>
      </c>
    </row>
    <row r="4209">
      <c r="A4209" s="68">
        <v>38</v>
      </c>
      <c r="B4209" s="66" t="str">
        <v>수동면 외방리</v>
      </c>
      <c r="C4209" s="66" t="str">
        <v>다세대 전월세</v>
      </c>
      <c r="D4209" s="66" t="str">
        <v>2025-08</v>
      </c>
      <c r="E4209" s="66" t="str">
        <v>비교 반영</v>
      </c>
      <c r="F4209" s="66" t="str">
        <v>그 외 비교 반영월</v>
      </c>
      <c r="G4209" s="68">
        <v>1</v>
      </c>
      <c r="H4209" s="79">
        <v>0.1111111111111111</v>
      </c>
    </row>
    <row r="4210">
      <c r="A4210" s="68">
        <v>38</v>
      </c>
      <c r="B4210" s="66" t="str">
        <v>수동면 외방리</v>
      </c>
      <c r="C4210" s="66" t="str">
        <v>다세대 전월세</v>
      </c>
      <c r="D4210" s="66" t="str">
        <v>2025-09</v>
      </c>
      <c r="E4210" s="66" t="str">
        <v>비교 반영</v>
      </c>
      <c r="F4210" s="66" t="str">
        <v>그 외 비교 반영월</v>
      </c>
      <c r="G4210" s="68">
        <v>0</v>
      </c>
      <c r="H4210" s="79">
        <v>0</v>
      </c>
    </row>
    <row r="4211">
      <c r="A4211" s="68">
        <v>38</v>
      </c>
      <c r="B4211" s="66" t="str">
        <v>수동면 외방리</v>
      </c>
      <c r="C4211" s="66" t="str">
        <v>다세대 전월세</v>
      </c>
      <c r="D4211" s="66" t="str">
        <v>2025-10</v>
      </c>
      <c r="E4211" s="66" t="str">
        <v>비교 반영</v>
      </c>
      <c r="F4211" s="66" t="str">
        <v>그 외 비교 반영월</v>
      </c>
      <c r="G4211" s="68">
        <v>0</v>
      </c>
      <c r="H4211" s="79">
        <v>0</v>
      </c>
    </row>
    <row r="4212">
      <c r="A4212" s="68">
        <v>38</v>
      </c>
      <c r="B4212" s="66" t="str">
        <v>수동면 외방리</v>
      </c>
      <c r="C4212" s="66" t="str">
        <v>다세대 전월세</v>
      </c>
      <c r="D4212" s="66" t="str">
        <v>2025-11</v>
      </c>
      <c r="E4212" s="66" t="str">
        <v>비교 반영</v>
      </c>
      <c r="F4212" s="66" t="str">
        <v>그 외 비교 반영월</v>
      </c>
      <c r="G4212" s="68">
        <v>0</v>
      </c>
      <c r="H4212" s="79">
        <v>0</v>
      </c>
    </row>
    <row r="4213">
      <c r="A4213" s="68">
        <v>38</v>
      </c>
      <c r="B4213" s="66" t="str">
        <v>수동면 외방리</v>
      </c>
      <c r="C4213" s="66" t="str">
        <v>다세대 전월세</v>
      </c>
      <c r="D4213" s="66" t="str">
        <v>2025-12</v>
      </c>
      <c r="E4213" s="66" t="str">
        <v>비교 반영</v>
      </c>
      <c r="F4213" s="66" t="str">
        <v>그 외 비교 반영월</v>
      </c>
      <c r="G4213" s="68">
        <v>0</v>
      </c>
      <c r="H4213" s="79">
        <v>0</v>
      </c>
    </row>
    <row r="4214">
      <c r="A4214" s="68">
        <v>38</v>
      </c>
      <c r="B4214" s="66" t="str">
        <v>수동면 외방리</v>
      </c>
      <c r="C4214" s="66" t="str">
        <v>다세대 전월세</v>
      </c>
      <c r="D4214" s="66" t="str">
        <v>2026-01</v>
      </c>
      <c r="E4214" s="66" t="str">
        <v>비교 반영</v>
      </c>
      <c r="F4214" s="66" t="str">
        <v>직전 비교기간</v>
      </c>
      <c r="G4214" s="68">
        <v>0</v>
      </c>
      <c r="H4214" s="79">
        <v>0</v>
      </c>
    </row>
    <row r="4215">
      <c r="A4215" s="68">
        <v>38</v>
      </c>
      <c r="B4215" s="66" t="str">
        <v>수동면 외방리</v>
      </c>
      <c r="C4215" s="66" t="str">
        <v>다세대 전월세</v>
      </c>
      <c r="D4215" s="66" t="str">
        <v>2026-02</v>
      </c>
      <c r="E4215" s="66" t="str">
        <v>비교 반영</v>
      </c>
      <c r="F4215" s="66" t="str">
        <v>직전 비교기간</v>
      </c>
      <c r="G4215" s="68">
        <v>0</v>
      </c>
      <c r="H4215" s="79">
        <v>0</v>
      </c>
    </row>
    <row r="4216">
      <c r="A4216" s="68">
        <v>38</v>
      </c>
      <c r="B4216" s="66" t="str">
        <v>수동면 외방리</v>
      </c>
      <c r="C4216" s="66" t="str">
        <v>다세대 전월세</v>
      </c>
      <c r="D4216" s="66" t="str">
        <v>2026-03</v>
      </c>
      <c r="E4216" s="66" t="str">
        <v>비교 반영</v>
      </c>
      <c r="F4216" s="66" t="str">
        <v>직전 비교기간</v>
      </c>
      <c r="G4216" s="68">
        <v>1</v>
      </c>
      <c r="H4216" s="79">
        <v>0.09090909090909091</v>
      </c>
    </row>
    <row r="4217">
      <c r="A4217" s="68">
        <v>38</v>
      </c>
      <c r="B4217" s="66" t="str">
        <v>수동면 외방리</v>
      </c>
      <c r="C4217" s="66" t="str">
        <v>다세대 전월세</v>
      </c>
      <c r="D4217" s="66" t="str">
        <v>2026-04</v>
      </c>
      <c r="E4217" s="66" t="str">
        <v>비교 반영</v>
      </c>
      <c r="F4217" s="66" t="str">
        <v>최근 비교기간</v>
      </c>
      <c r="G4217" s="68">
        <v>0</v>
      </c>
      <c r="H4217" s="79">
        <v>0</v>
      </c>
    </row>
    <row r="4218">
      <c r="A4218" s="68">
        <v>38</v>
      </c>
      <c r="B4218" s="66" t="str">
        <v>수동면 외방리</v>
      </c>
      <c r="C4218" s="66" t="str">
        <v>다세대 전월세</v>
      </c>
      <c r="D4218" s="66" t="str">
        <v>2026-05</v>
      </c>
      <c r="E4218" s="66" t="str">
        <v>비교 반영</v>
      </c>
      <c r="F4218" s="66" t="str">
        <v>최근 비교기간</v>
      </c>
      <c r="G4218" s="68">
        <v>1</v>
      </c>
      <c r="H4218" s="79">
        <v>0.14285714285714285</v>
      </c>
    </row>
    <row r="4219">
      <c r="A4219" s="68">
        <v>38</v>
      </c>
      <c r="B4219" s="66" t="str">
        <v>수동면 외방리</v>
      </c>
      <c r="C4219" s="66" t="str">
        <v>다세대 전월세</v>
      </c>
      <c r="D4219" s="66" t="str">
        <v>2026-06</v>
      </c>
      <c r="E4219" s="66" t="str">
        <v>비교 반영</v>
      </c>
      <c r="F4219" s="66" t="str">
        <v>최근 비교기간</v>
      </c>
      <c r="G4219" s="68">
        <v>0</v>
      </c>
      <c r="H4219" s="79">
        <v>0</v>
      </c>
    </row>
    <row r="4220">
      <c r="A4220" s="72">
        <v>38</v>
      </c>
      <c r="B4220" s="72" t="str">
        <v>수동면 외방리</v>
      </c>
      <c r="C4220" s="72" t="str">
        <v>다세대 전월세</v>
      </c>
      <c r="D4220" s="72" t="str">
        <v>2026-07</v>
      </c>
      <c r="E4220" s="72" t="str">
        <v>집계 중</v>
      </c>
      <c r="F4220" s="72" t="str">
        <v>집계 중 월</v>
      </c>
      <c r="G4220" s="74">
        <v>0</v>
      </c>
      <c r="H4220" s="85">
        <v>0</v>
      </c>
    </row>
    <row r="4221">
      <c r="A4221" s="68">
        <v>38</v>
      </c>
      <c r="B4221" s="66" t="str">
        <v>수동면 외방리</v>
      </c>
      <c r="C4221" s="66" t="str">
        <v>상가</v>
      </c>
      <c r="D4221" s="66" t="str">
        <v>2025-08</v>
      </c>
      <c r="E4221" s="66" t="str">
        <v>비교 반영</v>
      </c>
      <c r="F4221" s="66" t="str">
        <v>그 외 비교 반영월</v>
      </c>
      <c r="G4221" s="68">
        <v>0</v>
      </c>
      <c r="H4221" s="79">
        <v>0</v>
      </c>
    </row>
    <row r="4222">
      <c r="A4222" s="68">
        <v>38</v>
      </c>
      <c r="B4222" s="66" t="str">
        <v>수동면 외방리</v>
      </c>
      <c r="C4222" s="66" t="str">
        <v>상가</v>
      </c>
      <c r="D4222" s="66" t="str">
        <v>2025-09</v>
      </c>
      <c r="E4222" s="66" t="str">
        <v>비교 반영</v>
      </c>
      <c r="F4222" s="66" t="str">
        <v>그 외 비교 반영월</v>
      </c>
      <c r="G4222" s="68">
        <v>1</v>
      </c>
      <c r="H4222" s="79">
        <v>0.047619047619047616</v>
      </c>
    </row>
    <row r="4223">
      <c r="A4223" s="68">
        <v>38</v>
      </c>
      <c r="B4223" s="66" t="str">
        <v>수동면 외방리</v>
      </c>
      <c r="C4223" s="66" t="str">
        <v>상가</v>
      </c>
      <c r="D4223" s="66" t="str">
        <v>2025-10</v>
      </c>
      <c r="E4223" s="66" t="str">
        <v>비교 반영</v>
      </c>
      <c r="F4223" s="66" t="str">
        <v>그 외 비교 반영월</v>
      </c>
      <c r="G4223" s="68">
        <v>0</v>
      </c>
      <c r="H4223" s="79">
        <v>0</v>
      </c>
    </row>
    <row r="4224">
      <c r="A4224" s="68">
        <v>38</v>
      </c>
      <c r="B4224" s="66" t="str">
        <v>수동면 외방리</v>
      </c>
      <c r="C4224" s="66" t="str">
        <v>상가</v>
      </c>
      <c r="D4224" s="66" t="str">
        <v>2025-11</v>
      </c>
      <c r="E4224" s="66" t="str">
        <v>비교 반영</v>
      </c>
      <c r="F4224" s="66" t="str">
        <v>그 외 비교 반영월</v>
      </c>
      <c r="G4224" s="68">
        <v>0</v>
      </c>
      <c r="H4224" s="79">
        <v>0</v>
      </c>
    </row>
    <row r="4225">
      <c r="A4225" s="68">
        <v>38</v>
      </c>
      <c r="B4225" s="66" t="str">
        <v>수동면 외방리</v>
      </c>
      <c r="C4225" s="66" t="str">
        <v>상가</v>
      </c>
      <c r="D4225" s="66" t="str">
        <v>2025-12</v>
      </c>
      <c r="E4225" s="66" t="str">
        <v>비교 반영</v>
      </c>
      <c r="F4225" s="66" t="str">
        <v>그 외 비교 반영월</v>
      </c>
      <c r="G4225" s="68">
        <v>0</v>
      </c>
      <c r="H4225" s="79">
        <v>0</v>
      </c>
    </row>
    <row r="4226">
      <c r="A4226" s="68">
        <v>38</v>
      </c>
      <c r="B4226" s="66" t="str">
        <v>수동면 외방리</v>
      </c>
      <c r="C4226" s="66" t="str">
        <v>상가</v>
      </c>
      <c r="D4226" s="66" t="str">
        <v>2026-01</v>
      </c>
      <c r="E4226" s="66" t="str">
        <v>비교 반영</v>
      </c>
      <c r="F4226" s="66" t="str">
        <v>직전 비교기간</v>
      </c>
      <c r="G4226" s="68">
        <v>0</v>
      </c>
      <c r="H4226" s="79">
        <v>0</v>
      </c>
    </row>
    <row r="4227">
      <c r="A4227" s="68">
        <v>38</v>
      </c>
      <c r="B4227" s="66" t="str">
        <v>수동면 외방리</v>
      </c>
      <c r="C4227" s="66" t="str">
        <v>상가</v>
      </c>
      <c r="D4227" s="66" t="str">
        <v>2026-02</v>
      </c>
      <c r="E4227" s="66" t="str">
        <v>비교 반영</v>
      </c>
      <c r="F4227" s="66" t="str">
        <v>직전 비교기간</v>
      </c>
      <c r="G4227" s="68">
        <v>0</v>
      </c>
      <c r="H4227" s="79">
        <v>0</v>
      </c>
    </row>
    <row r="4228">
      <c r="A4228" s="68">
        <v>38</v>
      </c>
      <c r="B4228" s="66" t="str">
        <v>수동면 외방리</v>
      </c>
      <c r="C4228" s="66" t="str">
        <v>상가</v>
      </c>
      <c r="D4228" s="66" t="str">
        <v>2026-03</v>
      </c>
      <c r="E4228" s="66" t="str">
        <v>비교 반영</v>
      </c>
      <c r="F4228" s="66" t="str">
        <v>직전 비교기간</v>
      </c>
      <c r="G4228" s="68">
        <v>0</v>
      </c>
      <c r="H4228" s="79">
        <v>0</v>
      </c>
    </row>
    <row r="4229">
      <c r="A4229" s="68">
        <v>38</v>
      </c>
      <c r="B4229" s="66" t="str">
        <v>수동면 외방리</v>
      </c>
      <c r="C4229" s="66" t="str">
        <v>상가</v>
      </c>
      <c r="D4229" s="66" t="str">
        <v>2026-04</v>
      </c>
      <c r="E4229" s="66" t="str">
        <v>비교 반영</v>
      </c>
      <c r="F4229" s="66" t="str">
        <v>최근 비교기간</v>
      </c>
      <c r="G4229" s="68">
        <v>0</v>
      </c>
      <c r="H4229" s="79">
        <v>0</v>
      </c>
    </row>
    <row r="4230">
      <c r="A4230" s="68">
        <v>38</v>
      </c>
      <c r="B4230" s="66" t="str">
        <v>수동면 외방리</v>
      </c>
      <c r="C4230" s="66" t="str">
        <v>상가</v>
      </c>
      <c r="D4230" s="66" t="str">
        <v>2026-05</v>
      </c>
      <c r="E4230" s="66" t="str">
        <v>비교 반영</v>
      </c>
      <c r="F4230" s="66" t="str">
        <v>최근 비교기간</v>
      </c>
      <c r="G4230" s="68">
        <v>0</v>
      </c>
      <c r="H4230" s="79">
        <v>0</v>
      </c>
    </row>
    <row r="4231">
      <c r="A4231" s="68">
        <v>38</v>
      </c>
      <c r="B4231" s="66" t="str">
        <v>수동면 외방리</v>
      </c>
      <c r="C4231" s="66" t="str">
        <v>상가</v>
      </c>
      <c r="D4231" s="66" t="str">
        <v>2026-06</v>
      </c>
      <c r="E4231" s="66" t="str">
        <v>비교 반영</v>
      </c>
      <c r="F4231" s="66" t="str">
        <v>최근 비교기간</v>
      </c>
      <c r="G4231" s="68">
        <v>0</v>
      </c>
      <c r="H4231" s="79">
        <v>0</v>
      </c>
    </row>
    <row r="4232">
      <c r="A4232" s="72">
        <v>38</v>
      </c>
      <c r="B4232" s="72" t="str">
        <v>수동면 외방리</v>
      </c>
      <c r="C4232" s="72" t="str">
        <v>상가</v>
      </c>
      <c r="D4232" s="72" t="str">
        <v>2026-07</v>
      </c>
      <c r="E4232" s="72" t="str">
        <v>집계 중</v>
      </c>
      <c r="F4232" s="72" t="str">
        <v>집계 중 월</v>
      </c>
      <c r="G4232" s="74">
        <v>0</v>
      </c>
      <c r="H4232" s="85">
        <v>0</v>
      </c>
    </row>
    <row r="4233">
      <c r="A4233" s="68">
        <v>38</v>
      </c>
      <c r="B4233" s="66" t="str">
        <v>수동면 외방리</v>
      </c>
      <c r="C4233" s="66" t="str">
        <v>다세대 매매</v>
      </c>
      <c r="D4233" s="66" t="str">
        <v>2025-08</v>
      </c>
      <c r="E4233" s="66" t="str">
        <v>비교 반영</v>
      </c>
      <c r="F4233" s="66" t="str">
        <v>그 외 비교 반영월</v>
      </c>
      <c r="G4233" s="68">
        <v>0</v>
      </c>
      <c r="H4233" s="79">
        <v>0</v>
      </c>
    </row>
    <row r="4234">
      <c r="A4234" s="68">
        <v>38</v>
      </c>
      <c r="B4234" s="66" t="str">
        <v>수동면 외방리</v>
      </c>
      <c r="C4234" s="66" t="str">
        <v>다세대 매매</v>
      </c>
      <c r="D4234" s="66" t="str">
        <v>2025-09</v>
      </c>
      <c r="E4234" s="66" t="str">
        <v>비교 반영</v>
      </c>
      <c r="F4234" s="66" t="str">
        <v>그 외 비교 반영월</v>
      </c>
      <c r="G4234" s="68">
        <v>0</v>
      </c>
      <c r="H4234" s="79">
        <v>0</v>
      </c>
    </row>
    <row r="4235">
      <c r="A4235" s="68">
        <v>38</v>
      </c>
      <c r="B4235" s="66" t="str">
        <v>수동면 외방리</v>
      </c>
      <c r="C4235" s="66" t="str">
        <v>다세대 매매</v>
      </c>
      <c r="D4235" s="66" t="str">
        <v>2025-10</v>
      </c>
      <c r="E4235" s="66" t="str">
        <v>비교 반영</v>
      </c>
      <c r="F4235" s="66" t="str">
        <v>그 외 비교 반영월</v>
      </c>
      <c r="G4235" s="68">
        <v>0</v>
      </c>
      <c r="H4235" s="79">
        <v>0</v>
      </c>
    </row>
    <row r="4236">
      <c r="A4236" s="68">
        <v>38</v>
      </c>
      <c r="B4236" s="66" t="str">
        <v>수동면 외방리</v>
      </c>
      <c r="C4236" s="66" t="str">
        <v>다세대 매매</v>
      </c>
      <c r="D4236" s="66" t="str">
        <v>2025-11</v>
      </c>
      <c r="E4236" s="66" t="str">
        <v>비교 반영</v>
      </c>
      <c r="F4236" s="66" t="str">
        <v>그 외 비교 반영월</v>
      </c>
      <c r="G4236" s="68">
        <v>1</v>
      </c>
      <c r="H4236" s="79">
        <v>0.058823529411764705</v>
      </c>
    </row>
    <row r="4237">
      <c r="A4237" s="68">
        <v>38</v>
      </c>
      <c r="B4237" s="66" t="str">
        <v>수동면 외방리</v>
      </c>
      <c r="C4237" s="66" t="str">
        <v>다세대 매매</v>
      </c>
      <c r="D4237" s="66" t="str">
        <v>2025-12</v>
      </c>
      <c r="E4237" s="66" t="str">
        <v>비교 반영</v>
      </c>
      <c r="F4237" s="66" t="str">
        <v>그 외 비교 반영월</v>
      </c>
      <c r="G4237" s="68">
        <v>0</v>
      </c>
      <c r="H4237" s="79">
        <v>0</v>
      </c>
    </row>
    <row r="4238">
      <c r="A4238" s="68">
        <v>38</v>
      </c>
      <c r="B4238" s="66" t="str">
        <v>수동면 외방리</v>
      </c>
      <c r="C4238" s="66" t="str">
        <v>다세대 매매</v>
      </c>
      <c r="D4238" s="66" t="str">
        <v>2026-01</v>
      </c>
      <c r="E4238" s="66" t="str">
        <v>비교 반영</v>
      </c>
      <c r="F4238" s="66" t="str">
        <v>직전 비교기간</v>
      </c>
      <c r="G4238" s="68">
        <v>0</v>
      </c>
      <c r="H4238" s="79">
        <v>0</v>
      </c>
    </row>
    <row r="4239">
      <c r="A4239" s="68">
        <v>38</v>
      </c>
      <c r="B4239" s="66" t="str">
        <v>수동면 외방리</v>
      </c>
      <c r="C4239" s="66" t="str">
        <v>다세대 매매</v>
      </c>
      <c r="D4239" s="66" t="str">
        <v>2026-02</v>
      </c>
      <c r="E4239" s="66" t="str">
        <v>비교 반영</v>
      </c>
      <c r="F4239" s="66" t="str">
        <v>직전 비교기간</v>
      </c>
      <c r="G4239" s="68">
        <v>0</v>
      </c>
      <c r="H4239" s="79">
        <v>0</v>
      </c>
    </row>
    <row r="4240">
      <c r="A4240" s="68">
        <v>38</v>
      </c>
      <c r="B4240" s="66" t="str">
        <v>수동면 외방리</v>
      </c>
      <c r="C4240" s="66" t="str">
        <v>다세대 매매</v>
      </c>
      <c r="D4240" s="66" t="str">
        <v>2026-03</v>
      </c>
      <c r="E4240" s="66" t="str">
        <v>비교 반영</v>
      </c>
      <c r="F4240" s="66" t="str">
        <v>직전 비교기간</v>
      </c>
      <c r="G4240" s="68">
        <v>0</v>
      </c>
      <c r="H4240" s="79">
        <v>0</v>
      </c>
    </row>
    <row r="4241">
      <c r="A4241" s="68">
        <v>38</v>
      </c>
      <c r="B4241" s="66" t="str">
        <v>수동면 외방리</v>
      </c>
      <c r="C4241" s="66" t="str">
        <v>다세대 매매</v>
      </c>
      <c r="D4241" s="66" t="str">
        <v>2026-04</v>
      </c>
      <c r="E4241" s="66" t="str">
        <v>비교 반영</v>
      </c>
      <c r="F4241" s="66" t="str">
        <v>최근 비교기간</v>
      </c>
      <c r="G4241" s="68">
        <v>0</v>
      </c>
      <c r="H4241" s="79">
        <v>0</v>
      </c>
    </row>
    <row r="4242">
      <c r="A4242" s="68">
        <v>38</v>
      </c>
      <c r="B4242" s="66" t="str">
        <v>수동면 외방리</v>
      </c>
      <c r="C4242" s="66" t="str">
        <v>다세대 매매</v>
      </c>
      <c r="D4242" s="66" t="str">
        <v>2026-05</v>
      </c>
      <c r="E4242" s="66" t="str">
        <v>비교 반영</v>
      </c>
      <c r="F4242" s="66" t="str">
        <v>최근 비교기간</v>
      </c>
      <c r="G4242" s="68">
        <v>0</v>
      </c>
      <c r="H4242" s="79">
        <v>0</v>
      </c>
    </row>
    <row r="4243">
      <c r="A4243" s="68">
        <v>38</v>
      </c>
      <c r="B4243" s="66" t="str">
        <v>수동면 외방리</v>
      </c>
      <c r="C4243" s="66" t="str">
        <v>다세대 매매</v>
      </c>
      <c r="D4243" s="66" t="str">
        <v>2026-06</v>
      </c>
      <c r="E4243" s="66" t="str">
        <v>비교 반영</v>
      </c>
      <c r="F4243" s="66" t="str">
        <v>최근 비교기간</v>
      </c>
      <c r="G4243" s="68">
        <v>0</v>
      </c>
      <c r="H4243" s="79">
        <v>0</v>
      </c>
    </row>
    <row r="4244">
      <c r="A4244" s="72">
        <v>38</v>
      </c>
      <c r="B4244" s="72" t="str">
        <v>수동면 외방리</v>
      </c>
      <c r="C4244" s="72" t="str">
        <v>다세대 매매</v>
      </c>
      <c r="D4244" s="72" t="str">
        <v>2026-07</v>
      </c>
      <c r="E4244" s="72" t="str">
        <v>집계 중</v>
      </c>
      <c r="F4244" s="72" t="str">
        <v>집계 중 월</v>
      </c>
      <c r="G4244" s="74">
        <v>0</v>
      </c>
      <c r="H4244" s="85">
        <v>0</v>
      </c>
    </row>
    <row r="4245">
      <c r="A4245" s="68">
        <v>39</v>
      </c>
      <c r="B4245" s="66" t="str">
        <v>수동면 입석리</v>
      </c>
      <c r="C4245" s="66" t="str">
        <v>토지</v>
      </c>
      <c r="D4245" s="66" t="str">
        <v>2025-08</v>
      </c>
      <c r="E4245" s="66" t="str">
        <v>비교 반영</v>
      </c>
      <c r="F4245" s="66" t="str">
        <v>그 외 비교 반영월</v>
      </c>
      <c r="G4245" s="68">
        <v>5</v>
      </c>
      <c r="H4245" s="79">
        <v>0.5555555555555556</v>
      </c>
    </row>
    <row r="4246">
      <c r="A4246" s="68">
        <v>39</v>
      </c>
      <c r="B4246" s="66" t="str">
        <v>수동면 입석리</v>
      </c>
      <c r="C4246" s="66" t="str">
        <v>토지</v>
      </c>
      <c r="D4246" s="66" t="str">
        <v>2025-09</v>
      </c>
      <c r="E4246" s="66" t="str">
        <v>비교 반영</v>
      </c>
      <c r="F4246" s="66" t="str">
        <v>그 외 비교 반영월</v>
      </c>
      <c r="G4246" s="68">
        <v>6</v>
      </c>
      <c r="H4246" s="79">
        <v>0.5</v>
      </c>
    </row>
    <row r="4247">
      <c r="A4247" s="68">
        <v>39</v>
      </c>
      <c r="B4247" s="66" t="str">
        <v>수동면 입석리</v>
      </c>
      <c r="C4247" s="66" t="str">
        <v>토지</v>
      </c>
      <c r="D4247" s="66" t="str">
        <v>2025-10</v>
      </c>
      <c r="E4247" s="66" t="str">
        <v>비교 반영</v>
      </c>
      <c r="F4247" s="66" t="str">
        <v>그 외 비교 반영월</v>
      </c>
      <c r="G4247" s="68">
        <v>1</v>
      </c>
      <c r="H4247" s="79">
        <v>0.3333333333333333</v>
      </c>
    </row>
    <row r="4248">
      <c r="A4248" s="68">
        <v>39</v>
      </c>
      <c r="B4248" s="66" t="str">
        <v>수동면 입석리</v>
      </c>
      <c r="C4248" s="66" t="str">
        <v>토지</v>
      </c>
      <c r="D4248" s="66" t="str">
        <v>2025-11</v>
      </c>
      <c r="E4248" s="66" t="str">
        <v>비교 반영</v>
      </c>
      <c r="F4248" s="66" t="str">
        <v>그 외 비교 반영월</v>
      </c>
      <c r="G4248" s="68">
        <v>4</v>
      </c>
      <c r="H4248" s="79">
        <v>0.4</v>
      </c>
    </row>
    <row r="4249">
      <c r="A4249" s="68">
        <v>39</v>
      </c>
      <c r="B4249" s="66" t="str">
        <v>수동면 입석리</v>
      </c>
      <c r="C4249" s="66" t="str">
        <v>토지</v>
      </c>
      <c r="D4249" s="66" t="str">
        <v>2025-12</v>
      </c>
      <c r="E4249" s="66" t="str">
        <v>비교 반영</v>
      </c>
      <c r="F4249" s="66" t="str">
        <v>그 외 비교 반영월</v>
      </c>
      <c r="G4249" s="68">
        <v>4</v>
      </c>
      <c r="H4249" s="79">
        <v>0.5</v>
      </c>
    </row>
    <row r="4250">
      <c r="A4250" s="68">
        <v>39</v>
      </c>
      <c r="B4250" s="66" t="str">
        <v>수동면 입석리</v>
      </c>
      <c r="C4250" s="66" t="str">
        <v>토지</v>
      </c>
      <c r="D4250" s="66" t="str">
        <v>2026-01</v>
      </c>
      <c r="E4250" s="66" t="str">
        <v>비교 반영</v>
      </c>
      <c r="F4250" s="66" t="str">
        <v>직전 비교기간</v>
      </c>
      <c r="G4250" s="68">
        <v>2</v>
      </c>
      <c r="H4250" s="79">
        <v>0.4</v>
      </c>
    </row>
    <row r="4251">
      <c r="A4251" s="68">
        <v>39</v>
      </c>
      <c r="B4251" s="66" t="str">
        <v>수동면 입석리</v>
      </c>
      <c r="C4251" s="66" t="str">
        <v>토지</v>
      </c>
      <c r="D4251" s="66" t="str">
        <v>2026-02</v>
      </c>
      <c r="E4251" s="66" t="str">
        <v>비교 반영</v>
      </c>
      <c r="F4251" s="66" t="str">
        <v>직전 비교기간</v>
      </c>
      <c r="G4251" s="68">
        <v>10</v>
      </c>
      <c r="H4251" s="79">
        <v>0.7142857142857143</v>
      </c>
    </row>
    <row r="4252">
      <c r="A4252" s="68">
        <v>39</v>
      </c>
      <c r="B4252" s="66" t="str">
        <v>수동면 입석리</v>
      </c>
      <c r="C4252" s="66" t="str">
        <v>토지</v>
      </c>
      <c r="D4252" s="66" t="str">
        <v>2026-03</v>
      </c>
      <c r="E4252" s="66" t="str">
        <v>비교 반영</v>
      </c>
      <c r="F4252" s="66" t="str">
        <v>직전 비교기간</v>
      </c>
      <c r="G4252" s="68">
        <v>4</v>
      </c>
      <c r="H4252" s="79">
        <v>0.4</v>
      </c>
    </row>
    <row r="4253">
      <c r="A4253" s="68">
        <v>39</v>
      </c>
      <c r="B4253" s="66" t="str">
        <v>수동면 입석리</v>
      </c>
      <c r="C4253" s="66" t="str">
        <v>토지</v>
      </c>
      <c r="D4253" s="66" t="str">
        <v>2026-04</v>
      </c>
      <c r="E4253" s="66" t="str">
        <v>비교 반영</v>
      </c>
      <c r="F4253" s="66" t="str">
        <v>최근 비교기간</v>
      </c>
      <c r="G4253" s="68">
        <v>1</v>
      </c>
      <c r="H4253" s="79">
        <v>0.14285714285714285</v>
      </c>
    </row>
    <row r="4254">
      <c r="A4254" s="68">
        <v>39</v>
      </c>
      <c r="B4254" s="66" t="str">
        <v>수동면 입석리</v>
      </c>
      <c r="C4254" s="66" t="str">
        <v>토지</v>
      </c>
      <c r="D4254" s="66" t="str">
        <v>2026-05</v>
      </c>
      <c r="E4254" s="66" t="str">
        <v>비교 반영</v>
      </c>
      <c r="F4254" s="66" t="str">
        <v>최근 비교기간</v>
      </c>
      <c r="G4254" s="68">
        <v>5</v>
      </c>
      <c r="H4254" s="79">
        <v>1</v>
      </c>
    </row>
    <row r="4255">
      <c r="A4255" s="68">
        <v>39</v>
      </c>
      <c r="B4255" s="66" t="str">
        <v>수동면 입석리</v>
      </c>
      <c r="C4255" s="66" t="str">
        <v>토지</v>
      </c>
      <c r="D4255" s="66" t="str">
        <v>2026-06</v>
      </c>
      <c r="E4255" s="66" t="str">
        <v>비교 반영</v>
      </c>
      <c r="F4255" s="66" t="str">
        <v>최근 비교기간</v>
      </c>
      <c r="G4255" s="68">
        <v>2</v>
      </c>
      <c r="H4255" s="79">
        <v>0.4</v>
      </c>
    </row>
    <row r="4256">
      <c r="A4256" s="72">
        <v>39</v>
      </c>
      <c r="B4256" s="72" t="str">
        <v>수동면 입석리</v>
      </c>
      <c r="C4256" s="72" t="str">
        <v>토지</v>
      </c>
      <c r="D4256" s="72" t="str">
        <v>2026-07</v>
      </c>
      <c r="E4256" s="72" t="str">
        <v>집계 중</v>
      </c>
      <c r="F4256" s="72" t="str">
        <v>집계 중 월</v>
      </c>
      <c r="G4256" s="74">
        <v>1</v>
      </c>
      <c r="H4256" s="85">
        <v>0.3333333333333333</v>
      </c>
    </row>
    <row r="4257">
      <c r="A4257" s="68">
        <v>39</v>
      </c>
      <c r="B4257" s="66" t="str">
        <v>수동면 입석리</v>
      </c>
      <c r="C4257" s="66" t="str">
        <v>다가구 전월세</v>
      </c>
      <c r="D4257" s="66" t="str">
        <v>2025-08</v>
      </c>
      <c r="E4257" s="66" t="str">
        <v>비교 반영</v>
      </c>
      <c r="F4257" s="66" t="str">
        <v>그 외 비교 반영월</v>
      </c>
      <c r="G4257" s="68">
        <v>3</v>
      </c>
      <c r="H4257" s="79">
        <v>0.3333333333333333</v>
      </c>
    </row>
    <row r="4258">
      <c r="A4258" s="68">
        <v>39</v>
      </c>
      <c r="B4258" s="66" t="str">
        <v>수동면 입석리</v>
      </c>
      <c r="C4258" s="66" t="str">
        <v>다가구 전월세</v>
      </c>
      <c r="D4258" s="66" t="str">
        <v>2025-09</v>
      </c>
      <c r="E4258" s="66" t="str">
        <v>비교 반영</v>
      </c>
      <c r="F4258" s="66" t="str">
        <v>그 외 비교 반영월</v>
      </c>
      <c r="G4258" s="68">
        <v>1</v>
      </c>
      <c r="H4258" s="79">
        <v>0.08333333333333333</v>
      </c>
    </row>
    <row r="4259">
      <c r="A4259" s="68">
        <v>39</v>
      </c>
      <c r="B4259" s="66" t="str">
        <v>수동면 입석리</v>
      </c>
      <c r="C4259" s="66" t="str">
        <v>다가구 전월세</v>
      </c>
      <c r="D4259" s="66" t="str">
        <v>2025-10</v>
      </c>
      <c r="E4259" s="66" t="str">
        <v>비교 반영</v>
      </c>
      <c r="F4259" s="66" t="str">
        <v>그 외 비교 반영월</v>
      </c>
      <c r="G4259" s="68">
        <v>2</v>
      </c>
      <c r="H4259" s="79">
        <v>0.6666666666666666</v>
      </c>
    </row>
    <row r="4260">
      <c r="A4260" s="68">
        <v>39</v>
      </c>
      <c r="B4260" s="66" t="str">
        <v>수동면 입석리</v>
      </c>
      <c r="C4260" s="66" t="str">
        <v>다가구 전월세</v>
      </c>
      <c r="D4260" s="66" t="str">
        <v>2025-11</v>
      </c>
      <c r="E4260" s="66" t="str">
        <v>비교 반영</v>
      </c>
      <c r="F4260" s="66" t="str">
        <v>그 외 비교 반영월</v>
      </c>
      <c r="G4260" s="68">
        <v>4</v>
      </c>
      <c r="H4260" s="79">
        <v>0.4</v>
      </c>
    </row>
    <row r="4261">
      <c r="A4261" s="68">
        <v>39</v>
      </c>
      <c r="B4261" s="66" t="str">
        <v>수동면 입석리</v>
      </c>
      <c r="C4261" s="66" t="str">
        <v>다가구 전월세</v>
      </c>
      <c r="D4261" s="66" t="str">
        <v>2025-12</v>
      </c>
      <c r="E4261" s="66" t="str">
        <v>비교 반영</v>
      </c>
      <c r="F4261" s="66" t="str">
        <v>그 외 비교 반영월</v>
      </c>
      <c r="G4261" s="68">
        <v>2</v>
      </c>
      <c r="H4261" s="79">
        <v>0.25</v>
      </c>
    </row>
    <row r="4262">
      <c r="A4262" s="68">
        <v>39</v>
      </c>
      <c r="B4262" s="66" t="str">
        <v>수동면 입석리</v>
      </c>
      <c r="C4262" s="66" t="str">
        <v>다가구 전월세</v>
      </c>
      <c r="D4262" s="66" t="str">
        <v>2026-01</v>
      </c>
      <c r="E4262" s="66" t="str">
        <v>비교 반영</v>
      </c>
      <c r="F4262" s="66" t="str">
        <v>직전 비교기간</v>
      </c>
      <c r="G4262" s="68">
        <v>1</v>
      </c>
      <c r="H4262" s="79">
        <v>0.2</v>
      </c>
    </row>
    <row r="4263">
      <c r="A4263" s="68">
        <v>39</v>
      </c>
      <c r="B4263" s="66" t="str">
        <v>수동면 입석리</v>
      </c>
      <c r="C4263" s="66" t="str">
        <v>다가구 전월세</v>
      </c>
      <c r="D4263" s="66" t="str">
        <v>2026-02</v>
      </c>
      <c r="E4263" s="66" t="str">
        <v>비교 반영</v>
      </c>
      <c r="F4263" s="66" t="str">
        <v>직전 비교기간</v>
      </c>
      <c r="G4263" s="68">
        <v>2</v>
      </c>
      <c r="H4263" s="79">
        <v>0.14285714285714285</v>
      </c>
    </row>
    <row r="4264">
      <c r="A4264" s="68">
        <v>39</v>
      </c>
      <c r="B4264" s="66" t="str">
        <v>수동면 입석리</v>
      </c>
      <c r="C4264" s="66" t="str">
        <v>다가구 전월세</v>
      </c>
      <c r="D4264" s="66" t="str">
        <v>2026-03</v>
      </c>
      <c r="E4264" s="66" t="str">
        <v>비교 반영</v>
      </c>
      <c r="F4264" s="66" t="str">
        <v>직전 비교기간</v>
      </c>
      <c r="G4264" s="68">
        <v>4</v>
      </c>
      <c r="H4264" s="79">
        <v>0.4</v>
      </c>
    </row>
    <row r="4265">
      <c r="A4265" s="68">
        <v>39</v>
      </c>
      <c r="B4265" s="66" t="str">
        <v>수동면 입석리</v>
      </c>
      <c r="C4265" s="66" t="str">
        <v>다가구 전월세</v>
      </c>
      <c r="D4265" s="66" t="str">
        <v>2026-04</v>
      </c>
      <c r="E4265" s="66" t="str">
        <v>비교 반영</v>
      </c>
      <c r="F4265" s="66" t="str">
        <v>최근 비교기간</v>
      </c>
      <c r="G4265" s="68">
        <v>2</v>
      </c>
      <c r="H4265" s="79">
        <v>0.2857142857142857</v>
      </c>
    </row>
    <row r="4266">
      <c r="A4266" s="68">
        <v>39</v>
      </c>
      <c r="B4266" s="66" t="str">
        <v>수동면 입석리</v>
      </c>
      <c r="C4266" s="66" t="str">
        <v>다가구 전월세</v>
      </c>
      <c r="D4266" s="66" t="str">
        <v>2026-05</v>
      </c>
      <c r="E4266" s="66" t="str">
        <v>비교 반영</v>
      </c>
      <c r="F4266" s="66" t="str">
        <v>최근 비교기간</v>
      </c>
      <c r="G4266" s="68">
        <v>0</v>
      </c>
      <c r="H4266" s="79">
        <v>0</v>
      </c>
    </row>
    <row r="4267">
      <c r="A4267" s="68">
        <v>39</v>
      </c>
      <c r="B4267" s="66" t="str">
        <v>수동면 입석리</v>
      </c>
      <c r="C4267" s="66" t="str">
        <v>다가구 전월세</v>
      </c>
      <c r="D4267" s="66" t="str">
        <v>2026-06</v>
      </c>
      <c r="E4267" s="66" t="str">
        <v>비교 반영</v>
      </c>
      <c r="F4267" s="66" t="str">
        <v>최근 비교기간</v>
      </c>
      <c r="G4267" s="68">
        <v>2</v>
      </c>
      <c r="H4267" s="79">
        <v>0.4</v>
      </c>
    </row>
    <row r="4268">
      <c r="A4268" s="72">
        <v>39</v>
      </c>
      <c r="B4268" s="72" t="str">
        <v>수동면 입석리</v>
      </c>
      <c r="C4268" s="72" t="str">
        <v>다가구 전월세</v>
      </c>
      <c r="D4268" s="72" t="str">
        <v>2026-07</v>
      </c>
      <c r="E4268" s="72" t="str">
        <v>집계 중</v>
      </c>
      <c r="F4268" s="72" t="str">
        <v>집계 중 월</v>
      </c>
      <c r="G4268" s="74">
        <v>2</v>
      </c>
      <c r="H4268" s="85">
        <v>0.6666666666666666</v>
      </c>
    </row>
    <row r="4269">
      <c r="A4269" s="68">
        <v>39</v>
      </c>
      <c r="B4269" s="66" t="str">
        <v>수동면 입석리</v>
      </c>
      <c r="C4269" s="66" t="str">
        <v>다세대 전월세</v>
      </c>
      <c r="D4269" s="66" t="str">
        <v>2025-08</v>
      </c>
      <c r="E4269" s="66" t="str">
        <v>비교 반영</v>
      </c>
      <c r="F4269" s="66" t="str">
        <v>그 외 비교 반영월</v>
      </c>
      <c r="G4269" s="68">
        <v>0</v>
      </c>
      <c r="H4269" s="79">
        <v>0</v>
      </c>
    </row>
    <row r="4270">
      <c r="A4270" s="68">
        <v>39</v>
      </c>
      <c r="B4270" s="66" t="str">
        <v>수동면 입석리</v>
      </c>
      <c r="C4270" s="66" t="str">
        <v>다세대 전월세</v>
      </c>
      <c r="D4270" s="66" t="str">
        <v>2025-09</v>
      </c>
      <c r="E4270" s="66" t="str">
        <v>비교 반영</v>
      </c>
      <c r="F4270" s="66" t="str">
        <v>그 외 비교 반영월</v>
      </c>
      <c r="G4270" s="68">
        <v>2</v>
      </c>
      <c r="H4270" s="79">
        <v>0.16666666666666666</v>
      </c>
    </row>
    <row r="4271">
      <c r="A4271" s="68">
        <v>39</v>
      </c>
      <c r="B4271" s="66" t="str">
        <v>수동면 입석리</v>
      </c>
      <c r="C4271" s="66" t="str">
        <v>다세대 전월세</v>
      </c>
      <c r="D4271" s="66" t="str">
        <v>2025-10</v>
      </c>
      <c r="E4271" s="66" t="str">
        <v>비교 반영</v>
      </c>
      <c r="F4271" s="66" t="str">
        <v>그 외 비교 반영월</v>
      </c>
      <c r="G4271" s="68">
        <v>0</v>
      </c>
      <c r="H4271" s="79">
        <v>0</v>
      </c>
    </row>
    <row r="4272">
      <c r="A4272" s="68">
        <v>39</v>
      </c>
      <c r="B4272" s="66" t="str">
        <v>수동면 입석리</v>
      </c>
      <c r="C4272" s="66" t="str">
        <v>다세대 전월세</v>
      </c>
      <c r="D4272" s="66" t="str">
        <v>2025-11</v>
      </c>
      <c r="E4272" s="66" t="str">
        <v>비교 반영</v>
      </c>
      <c r="F4272" s="66" t="str">
        <v>그 외 비교 반영월</v>
      </c>
      <c r="G4272" s="68">
        <v>1</v>
      </c>
      <c r="H4272" s="79">
        <v>0.1</v>
      </c>
    </row>
    <row r="4273">
      <c r="A4273" s="68">
        <v>39</v>
      </c>
      <c r="B4273" s="66" t="str">
        <v>수동면 입석리</v>
      </c>
      <c r="C4273" s="66" t="str">
        <v>다세대 전월세</v>
      </c>
      <c r="D4273" s="66" t="str">
        <v>2025-12</v>
      </c>
      <c r="E4273" s="66" t="str">
        <v>비교 반영</v>
      </c>
      <c r="F4273" s="66" t="str">
        <v>그 외 비교 반영월</v>
      </c>
      <c r="G4273" s="68">
        <v>0</v>
      </c>
      <c r="H4273" s="79">
        <v>0</v>
      </c>
    </row>
    <row r="4274">
      <c r="A4274" s="68">
        <v>39</v>
      </c>
      <c r="B4274" s="66" t="str">
        <v>수동면 입석리</v>
      </c>
      <c r="C4274" s="66" t="str">
        <v>다세대 전월세</v>
      </c>
      <c r="D4274" s="66" t="str">
        <v>2026-01</v>
      </c>
      <c r="E4274" s="66" t="str">
        <v>비교 반영</v>
      </c>
      <c r="F4274" s="66" t="str">
        <v>직전 비교기간</v>
      </c>
      <c r="G4274" s="68">
        <v>0</v>
      </c>
      <c r="H4274" s="79">
        <v>0</v>
      </c>
    </row>
    <row r="4275">
      <c r="A4275" s="68">
        <v>39</v>
      </c>
      <c r="B4275" s="66" t="str">
        <v>수동면 입석리</v>
      </c>
      <c r="C4275" s="66" t="str">
        <v>다세대 전월세</v>
      </c>
      <c r="D4275" s="66" t="str">
        <v>2026-02</v>
      </c>
      <c r="E4275" s="66" t="str">
        <v>비교 반영</v>
      </c>
      <c r="F4275" s="66" t="str">
        <v>직전 비교기간</v>
      </c>
      <c r="G4275" s="68">
        <v>0</v>
      </c>
      <c r="H4275" s="79">
        <v>0</v>
      </c>
    </row>
    <row r="4276">
      <c r="A4276" s="68">
        <v>39</v>
      </c>
      <c r="B4276" s="66" t="str">
        <v>수동면 입석리</v>
      </c>
      <c r="C4276" s="66" t="str">
        <v>다세대 전월세</v>
      </c>
      <c r="D4276" s="66" t="str">
        <v>2026-03</v>
      </c>
      <c r="E4276" s="66" t="str">
        <v>비교 반영</v>
      </c>
      <c r="F4276" s="66" t="str">
        <v>직전 비교기간</v>
      </c>
      <c r="G4276" s="68">
        <v>0</v>
      </c>
      <c r="H4276" s="79">
        <v>0</v>
      </c>
    </row>
    <row r="4277">
      <c r="A4277" s="68">
        <v>39</v>
      </c>
      <c r="B4277" s="66" t="str">
        <v>수동면 입석리</v>
      </c>
      <c r="C4277" s="66" t="str">
        <v>다세대 전월세</v>
      </c>
      <c r="D4277" s="66" t="str">
        <v>2026-04</v>
      </c>
      <c r="E4277" s="66" t="str">
        <v>비교 반영</v>
      </c>
      <c r="F4277" s="66" t="str">
        <v>최근 비교기간</v>
      </c>
      <c r="G4277" s="68">
        <v>3</v>
      </c>
      <c r="H4277" s="79">
        <v>0.42857142857142855</v>
      </c>
    </row>
    <row r="4278">
      <c r="A4278" s="68">
        <v>39</v>
      </c>
      <c r="B4278" s="66" t="str">
        <v>수동면 입석리</v>
      </c>
      <c r="C4278" s="66" t="str">
        <v>다세대 전월세</v>
      </c>
      <c r="D4278" s="66" t="str">
        <v>2026-05</v>
      </c>
      <c r="E4278" s="66" t="str">
        <v>비교 반영</v>
      </c>
      <c r="F4278" s="66" t="str">
        <v>최근 비교기간</v>
      </c>
      <c r="G4278" s="68">
        <v>0</v>
      </c>
      <c r="H4278" s="79">
        <v>0</v>
      </c>
    </row>
    <row r="4279">
      <c r="A4279" s="68">
        <v>39</v>
      </c>
      <c r="B4279" s="66" t="str">
        <v>수동면 입석리</v>
      </c>
      <c r="C4279" s="66" t="str">
        <v>다세대 전월세</v>
      </c>
      <c r="D4279" s="66" t="str">
        <v>2026-06</v>
      </c>
      <c r="E4279" s="66" t="str">
        <v>비교 반영</v>
      </c>
      <c r="F4279" s="66" t="str">
        <v>최근 비교기간</v>
      </c>
      <c r="G4279" s="68">
        <v>0</v>
      </c>
      <c r="H4279" s="79">
        <v>0</v>
      </c>
    </row>
    <row r="4280">
      <c r="A4280" s="72">
        <v>39</v>
      </c>
      <c r="B4280" s="72" t="str">
        <v>수동면 입석리</v>
      </c>
      <c r="C4280" s="72" t="str">
        <v>다세대 전월세</v>
      </c>
      <c r="D4280" s="72" t="str">
        <v>2026-07</v>
      </c>
      <c r="E4280" s="72" t="str">
        <v>집계 중</v>
      </c>
      <c r="F4280" s="72" t="str">
        <v>집계 중 월</v>
      </c>
      <c r="G4280" s="74">
        <v>0</v>
      </c>
      <c r="H4280" s="85">
        <v>0</v>
      </c>
    </row>
    <row r="4281">
      <c r="A4281" s="68">
        <v>39</v>
      </c>
      <c r="B4281" s="66" t="str">
        <v>수동면 입석리</v>
      </c>
      <c r="C4281" s="66" t="str">
        <v>다가구 매매</v>
      </c>
      <c r="D4281" s="66" t="str">
        <v>2025-08</v>
      </c>
      <c r="E4281" s="66" t="str">
        <v>비교 반영</v>
      </c>
      <c r="F4281" s="66" t="str">
        <v>그 외 비교 반영월</v>
      </c>
      <c r="G4281" s="68">
        <v>0</v>
      </c>
      <c r="H4281" s="79">
        <v>0</v>
      </c>
    </row>
    <row r="4282">
      <c r="A4282" s="68">
        <v>39</v>
      </c>
      <c r="B4282" s="66" t="str">
        <v>수동면 입석리</v>
      </c>
      <c r="C4282" s="66" t="str">
        <v>다가구 매매</v>
      </c>
      <c r="D4282" s="66" t="str">
        <v>2025-09</v>
      </c>
      <c r="E4282" s="66" t="str">
        <v>비교 반영</v>
      </c>
      <c r="F4282" s="66" t="str">
        <v>그 외 비교 반영월</v>
      </c>
      <c r="G4282" s="68">
        <v>2</v>
      </c>
      <c r="H4282" s="79">
        <v>0.16666666666666666</v>
      </c>
    </row>
    <row r="4283">
      <c r="A4283" s="68">
        <v>39</v>
      </c>
      <c r="B4283" s="66" t="str">
        <v>수동면 입석리</v>
      </c>
      <c r="C4283" s="66" t="str">
        <v>다가구 매매</v>
      </c>
      <c r="D4283" s="66" t="str">
        <v>2025-10</v>
      </c>
      <c r="E4283" s="66" t="str">
        <v>비교 반영</v>
      </c>
      <c r="F4283" s="66" t="str">
        <v>그 외 비교 반영월</v>
      </c>
      <c r="G4283" s="68">
        <v>0</v>
      </c>
      <c r="H4283" s="79">
        <v>0</v>
      </c>
    </row>
    <row r="4284">
      <c r="A4284" s="68">
        <v>39</v>
      </c>
      <c r="B4284" s="66" t="str">
        <v>수동면 입석리</v>
      </c>
      <c r="C4284" s="66" t="str">
        <v>다가구 매매</v>
      </c>
      <c r="D4284" s="66" t="str">
        <v>2025-11</v>
      </c>
      <c r="E4284" s="66" t="str">
        <v>비교 반영</v>
      </c>
      <c r="F4284" s="66" t="str">
        <v>그 외 비교 반영월</v>
      </c>
      <c r="G4284" s="68">
        <v>0</v>
      </c>
      <c r="H4284" s="79">
        <v>0</v>
      </c>
    </row>
    <row r="4285">
      <c r="A4285" s="68">
        <v>39</v>
      </c>
      <c r="B4285" s="66" t="str">
        <v>수동면 입석리</v>
      </c>
      <c r="C4285" s="66" t="str">
        <v>다가구 매매</v>
      </c>
      <c r="D4285" s="66" t="str">
        <v>2025-12</v>
      </c>
      <c r="E4285" s="66" t="str">
        <v>비교 반영</v>
      </c>
      <c r="F4285" s="66" t="str">
        <v>그 외 비교 반영월</v>
      </c>
      <c r="G4285" s="68">
        <v>2</v>
      </c>
      <c r="H4285" s="79">
        <v>0.25</v>
      </c>
    </row>
    <row r="4286">
      <c r="A4286" s="68">
        <v>39</v>
      </c>
      <c r="B4286" s="66" t="str">
        <v>수동면 입석리</v>
      </c>
      <c r="C4286" s="66" t="str">
        <v>다가구 매매</v>
      </c>
      <c r="D4286" s="66" t="str">
        <v>2026-01</v>
      </c>
      <c r="E4286" s="66" t="str">
        <v>비교 반영</v>
      </c>
      <c r="F4286" s="66" t="str">
        <v>직전 비교기간</v>
      </c>
      <c r="G4286" s="68">
        <v>2</v>
      </c>
      <c r="H4286" s="79">
        <v>0.4</v>
      </c>
    </row>
    <row r="4287">
      <c r="A4287" s="68">
        <v>39</v>
      </c>
      <c r="B4287" s="66" t="str">
        <v>수동면 입석리</v>
      </c>
      <c r="C4287" s="66" t="str">
        <v>다가구 매매</v>
      </c>
      <c r="D4287" s="66" t="str">
        <v>2026-02</v>
      </c>
      <c r="E4287" s="66" t="str">
        <v>비교 반영</v>
      </c>
      <c r="F4287" s="66" t="str">
        <v>직전 비교기간</v>
      </c>
      <c r="G4287" s="68">
        <v>1</v>
      </c>
      <c r="H4287" s="79">
        <v>0.07142857142857142</v>
      </c>
    </row>
    <row r="4288">
      <c r="A4288" s="68">
        <v>39</v>
      </c>
      <c r="B4288" s="66" t="str">
        <v>수동면 입석리</v>
      </c>
      <c r="C4288" s="66" t="str">
        <v>다가구 매매</v>
      </c>
      <c r="D4288" s="66" t="str">
        <v>2026-03</v>
      </c>
      <c r="E4288" s="66" t="str">
        <v>비교 반영</v>
      </c>
      <c r="F4288" s="66" t="str">
        <v>직전 비교기간</v>
      </c>
      <c r="G4288" s="68">
        <v>1</v>
      </c>
      <c r="H4288" s="79">
        <v>0.1</v>
      </c>
    </row>
    <row r="4289">
      <c r="A4289" s="68">
        <v>39</v>
      </c>
      <c r="B4289" s="66" t="str">
        <v>수동면 입석리</v>
      </c>
      <c r="C4289" s="66" t="str">
        <v>다가구 매매</v>
      </c>
      <c r="D4289" s="66" t="str">
        <v>2026-04</v>
      </c>
      <c r="E4289" s="66" t="str">
        <v>비교 반영</v>
      </c>
      <c r="F4289" s="66" t="str">
        <v>최근 비교기간</v>
      </c>
      <c r="G4289" s="68">
        <v>0</v>
      </c>
      <c r="H4289" s="79">
        <v>0</v>
      </c>
    </row>
    <row r="4290">
      <c r="A4290" s="68">
        <v>39</v>
      </c>
      <c r="B4290" s="66" t="str">
        <v>수동면 입석리</v>
      </c>
      <c r="C4290" s="66" t="str">
        <v>다가구 매매</v>
      </c>
      <c r="D4290" s="66" t="str">
        <v>2026-05</v>
      </c>
      <c r="E4290" s="66" t="str">
        <v>비교 반영</v>
      </c>
      <c r="F4290" s="66" t="str">
        <v>최근 비교기간</v>
      </c>
      <c r="G4290" s="68">
        <v>0</v>
      </c>
      <c r="H4290" s="79">
        <v>0</v>
      </c>
    </row>
    <row r="4291">
      <c r="A4291" s="68">
        <v>39</v>
      </c>
      <c r="B4291" s="66" t="str">
        <v>수동면 입석리</v>
      </c>
      <c r="C4291" s="66" t="str">
        <v>다가구 매매</v>
      </c>
      <c r="D4291" s="66" t="str">
        <v>2026-06</v>
      </c>
      <c r="E4291" s="66" t="str">
        <v>비교 반영</v>
      </c>
      <c r="F4291" s="66" t="str">
        <v>최근 비교기간</v>
      </c>
      <c r="G4291" s="68">
        <v>1</v>
      </c>
      <c r="H4291" s="79">
        <v>0.2</v>
      </c>
    </row>
    <row r="4292">
      <c r="A4292" s="72">
        <v>39</v>
      </c>
      <c r="B4292" s="72" t="str">
        <v>수동면 입석리</v>
      </c>
      <c r="C4292" s="72" t="str">
        <v>다가구 매매</v>
      </c>
      <c r="D4292" s="72" t="str">
        <v>2026-07</v>
      </c>
      <c r="E4292" s="72" t="str">
        <v>집계 중</v>
      </c>
      <c r="F4292" s="72" t="str">
        <v>집계 중 월</v>
      </c>
      <c r="G4292" s="74">
        <v>0</v>
      </c>
      <c r="H4292" s="85">
        <v>0</v>
      </c>
    </row>
    <row r="4293">
      <c r="A4293" s="68">
        <v>39</v>
      </c>
      <c r="B4293" s="66" t="str">
        <v>수동면 입석리</v>
      </c>
      <c r="C4293" s="66" t="str">
        <v>다세대 매매</v>
      </c>
      <c r="D4293" s="66" t="str">
        <v>2025-08</v>
      </c>
      <c r="E4293" s="66" t="str">
        <v>비교 반영</v>
      </c>
      <c r="F4293" s="66" t="str">
        <v>그 외 비교 반영월</v>
      </c>
      <c r="G4293" s="68">
        <v>0</v>
      </c>
      <c r="H4293" s="79">
        <v>0</v>
      </c>
    </row>
    <row r="4294">
      <c r="A4294" s="68">
        <v>39</v>
      </c>
      <c r="B4294" s="66" t="str">
        <v>수동면 입석리</v>
      </c>
      <c r="C4294" s="66" t="str">
        <v>다세대 매매</v>
      </c>
      <c r="D4294" s="66" t="str">
        <v>2025-09</v>
      </c>
      <c r="E4294" s="66" t="str">
        <v>비교 반영</v>
      </c>
      <c r="F4294" s="66" t="str">
        <v>그 외 비교 반영월</v>
      </c>
      <c r="G4294" s="68">
        <v>0</v>
      </c>
      <c r="H4294" s="79">
        <v>0</v>
      </c>
    </row>
    <row r="4295">
      <c r="A4295" s="68">
        <v>39</v>
      </c>
      <c r="B4295" s="66" t="str">
        <v>수동면 입석리</v>
      </c>
      <c r="C4295" s="66" t="str">
        <v>다세대 매매</v>
      </c>
      <c r="D4295" s="66" t="str">
        <v>2025-10</v>
      </c>
      <c r="E4295" s="66" t="str">
        <v>비교 반영</v>
      </c>
      <c r="F4295" s="66" t="str">
        <v>그 외 비교 반영월</v>
      </c>
      <c r="G4295" s="68">
        <v>0</v>
      </c>
      <c r="H4295" s="79">
        <v>0</v>
      </c>
    </row>
    <row r="4296">
      <c r="A4296" s="68">
        <v>39</v>
      </c>
      <c r="B4296" s="66" t="str">
        <v>수동면 입석리</v>
      </c>
      <c r="C4296" s="66" t="str">
        <v>다세대 매매</v>
      </c>
      <c r="D4296" s="66" t="str">
        <v>2025-11</v>
      </c>
      <c r="E4296" s="66" t="str">
        <v>비교 반영</v>
      </c>
      <c r="F4296" s="66" t="str">
        <v>그 외 비교 반영월</v>
      </c>
      <c r="G4296" s="68">
        <v>0</v>
      </c>
      <c r="H4296" s="79">
        <v>0</v>
      </c>
    </row>
    <row r="4297">
      <c r="A4297" s="68">
        <v>39</v>
      </c>
      <c r="B4297" s="66" t="str">
        <v>수동면 입석리</v>
      </c>
      <c r="C4297" s="66" t="str">
        <v>다세대 매매</v>
      </c>
      <c r="D4297" s="66" t="str">
        <v>2025-12</v>
      </c>
      <c r="E4297" s="66" t="str">
        <v>비교 반영</v>
      </c>
      <c r="F4297" s="66" t="str">
        <v>그 외 비교 반영월</v>
      </c>
      <c r="G4297" s="68">
        <v>0</v>
      </c>
      <c r="H4297" s="79">
        <v>0</v>
      </c>
    </row>
    <row r="4298">
      <c r="A4298" s="68">
        <v>39</v>
      </c>
      <c r="B4298" s="66" t="str">
        <v>수동면 입석리</v>
      </c>
      <c r="C4298" s="66" t="str">
        <v>다세대 매매</v>
      </c>
      <c r="D4298" s="66" t="str">
        <v>2026-01</v>
      </c>
      <c r="E4298" s="66" t="str">
        <v>비교 반영</v>
      </c>
      <c r="F4298" s="66" t="str">
        <v>직전 비교기간</v>
      </c>
      <c r="G4298" s="68">
        <v>0</v>
      </c>
      <c r="H4298" s="79">
        <v>0</v>
      </c>
    </row>
    <row r="4299">
      <c r="A4299" s="68">
        <v>39</v>
      </c>
      <c r="B4299" s="66" t="str">
        <v>수동면 입석리</v>
      </c>
      <c r="C4299" s="66" t="str">
        <v>다세대 매매</v>
      </c>
      <c r="D4299" s="66" t="str">
        <v>2026-02</v>
      </c>
      <c r="E4299" s="66" t="str">
        <v>비교 반영</v>
      </c>
      <c r="F4299" s="66" t="str">
        <v>직전 비교기간</v>
      </c>
      <c r="G4299" s="68">
        <v>0</v>
      </c>
      <c r="H4299" s="79">
        <v>0</v>
      </c>
    </row>
    <row r="4300">
      <c r="A4300" s="68">
        <v>39</v>
      </c>
      <c r="B4300" s="66" t="str">
        <v>수동면 입석리</v>
      </c>
      <c r="C4300" s="66" t="str">
        <v>다세대 매매</v>
      </c>
      <c r="D4300" s="66" t="str">
        <v>2026-03</v>
      </c>
      <c r="E4300" s="66" t="str">
        <v>비교 반영</v>
      </c>
      <c r="F4300" s="66" t="str">
        <v>직전 비교기간</v>
      </c>
      <c r="G4300" s="68">
        <v>0</v>
      </c>
      <c r="H4300" s="79">
        <v>0</v>
      </c>
    </row>
    <row r="4301">
      <c r="A4301" s="68">
        <v>39</v>
      </c>
      <c r="B4301" s="66" t="str">
        <v>수동면 입석리</v>
      </c>
      <c r="C4301" s="66" t="str">
        <v>다세대 매매</v>
      </c>
      <c r="D4301" s="66" t="str">
        <v>2026-04</v>
      </c>
      <c r="E4301" s="66" t="str">
        <v>비교 반영</v>
      </c>
      <c r="F4301" s="66" t="str">
        <v>최근 비교기간</v>
      </c>
      <c r="G4301" s="68">
        <v>1</v>
      </c>
      <c r="H4301" s="79">
        <v>0.14285714285714285</v>
      </c>
    </row>
    <row r="4302">
      <c r="A4302" s="68">
        <v>39</v>
      </c>
      <c r="B4302" s="66" t="str">
        <v>수동면 입석리</v>
      </c>
      <c r="C4302" s="66" t="str">
        <v>다세대 매매</v>
      </c>
      <c r="D4302" s="66" t="str">
        <v>2026-05</v>
      </c>
      <c r="E4302" s="66" t="str">
        <v>비교 반영</v>
      </c>
      <c r="F4302" s="66" t="str">
        <v>최근 비교기간</v>
      </c>
      <c r="G4302" s="68">
        <v>0</v>
      </c>
      <c r="H4302" s="79">
        <v>0</v>
      </c>
    </row>
    <row r="4303">
      <c r="A4303" s="68">
        <v>39</v>
      </c>
      <c r="B4303" s="66" t="str">
        <v>수동면 입석리</v>
      </c>
      <c r="C4303" s="66" t="str">
        <v>다세대 매매</v>
      </c>
      <c r="D4303" s="66" t="str">
        <v>2026-06</v>
      </c>
      <c r="E4303" s="66" t="str">
        <v>비교 반영</v>
      </c>
      <c r="F4303" s="66" t="str">
        <v>최근 비교기간</v>
      </c>
      <c r="G4303" s="68">
        <v>0</v>
      </c>
      <c r="H4303" s="79">
        <v>0</v>
      </c>
    </row>
    <row r="4304">
      <c r="A4304" s="72">
        <v>39</v>
      </c>
      <c r="B4304" s="72" t="str">
        <v>수동면 입석리</v>
      </c>
      <c r="C4304" s="72" t="str">
        <v>다세대 매매</v>
      </c>
      <c r="D4304" s="72" t="str">
        <v>2026-07</v>
      </c>
      <c r="E4304" s="72" t="str">
        <v>집계 중</v>
      </c>
      <c r="F4304" s="72" t="str">
        <v>집계 중 월</v>
      </c>
      <c r="G4304" s="74">
        <v>0</v>
      </c>
      <c r="H4304" s="85">
        <v>0</v>
      </c>
    </row>
    <row r="4305">
      <c r="A4305" s="68">
        <v>39</v>
      </c>
      <c r="B4305" s="66" t="str">
        <v>수동면 입석리</v>
      </c>
      <c r="C4305" s="66" t="str">
        <v>공장창고</v>
      </c>
      <c r="D4305" s="66" t="str">
        <v>2025-08</v>
      </c>
      <c r="E4305" s="66" t="str">
        <v>비교 반영</v>
      </c>
      <c r="F4305" s="66" t="str">
        <v>그 외 비교 반영월</v>
      </c>
      <c r="G4305" s="68">
        <v>1</v>
      </c>
      <c r="H4305" s="79">
        <v>0.1111111111111111</v>
      </c>
    </row>
    <row r="4306">
      <c r="A4306" s="68">
        <v>39</v>
      </c>
      <c r="B4306" s="66" t="str">
        <v>수동면 입석리</v>
      </c>
      <c r="C4306" s="66" t="str">
        <v>공장창고</v>
      </c>
      <c r="D4306" s="66" t="str">
        <v>2025-09</v>
      </c>
      <c r="E4306" s="66" t="str">
        <v>비교 반영</v>
      </c>
      <c r="F4306" s="66" t="str">
        <v>그 외 비교 반영월</v>
      </c>
      <c r="G4306" s="68">
        <v>0</v>
      </c>
      <c r="H4306" s="79">
        <v>0</v>
      </c>
    </row>
    <row r="4307">
      <c r="A4307" s="68">
        <v>39</v>
      </c>
      <c r="B4307" s="66" t="str">
        <v>수동면 입석리</v>
      </c>
      <c r="C4307" s="66" t="str">
        <v>공장창고</v>
      </c>
      <c r="D4307" s="66" t="str">
        <v>2025-10</v>
      </c>
      <c r="E4307" s="66" t="str">
        <v>비교 반영</v>
      </c>
      <c r="F4307" s="66" t="str">
        <v>그 외 비교 반영월</v>
      </c>
      <c r="G4307" s="68">
        <v>0</v>
      </c>
      <c r="H4307" s="79">
        <v>0</v>
      </c>
    </row>
    <row r="4308">
      <c r="A4308" s="68">
        <v>39</v>
      </c>
      <c r="B4308" s="66" t="str">
        <v>수동면 입석리</v>
      </c>
      <c r="C4308" s="66" t="str">
        <v>공장창고</v>
      </c>
      <c r="D4308" s="66" t="str">
        <v>2025-11</v>
      </c>
      <c r="E4308" s="66" t="str">
        <v>비교 반영</v>
      </c>
      <c r="F4308" s="66" t="str">
        <v>그 외 비교 반영월</v>
      </c>
      <c r="G4308" s="68">
        <v>1</v>
      </c>
      <c r="H4308" s="79">
        <v>0.1</v>
      </c>
    </row>
    <row r="4309">
      <c r="A4309" s="68">
        <v>39</v>
      </c>
      <c r="B4309" s="66" t="str">
        <v>수동면 입석리</v>
      </c>
      <c r="C4309" s="66" t="str">
        <v>공장창고</v>
      </c>
      <c r="D4309" s="66" t="str">
        <v>2025-12</v>
      </c>
      <c r="E4309" s="66" t="str">
        <v>비교 반영</v>
      </c>
      <c r="F4309" s="66" t="str">
        <v>그 외 비교 반영월</v>
      </c>
      <c r="G4309" s="68">
        <v>0</v>
      </c>
      <c r="H4309" s="79">
        <v>0</v>
      </c>
    </row>
    <row r="4310">
      <c r="A4310" s="68">
        <v>39</v>
      </c>
      <c r="B4310" s="66" t="str">
        <v>수동면 입석리</v>
      </c>
      <c r="C4310" s="66" t="str">
        <v>공장창고</v>
      </c>
      <c r="D4310" s="66" t="str">
        <v>2026-01</v>
      </c>
      <c r="E4310" s="66" t="str">
        <v>비교 반영</v>
      </c>
      <c r="F4310" s="66" t="str">
        <v>직전 비교기간</v>
      </c>
      <c r="G4310" s="68">
        <v>0</v>
      </c>
      <c r="H4310" s="79">
        <v>0</v>
      </c>
    </row>
    <row r="4311">
      <c r="A4311" s="68">
        <v>39</v>
      </c>
      <c r="B4311" s="66" t="str">
        <v>수동면 입석리</v>
      </c>
      <c r="C4311" s="66" t="str">
        <v>공장창고</v>
      </c>
      <c r="D4311" s="66" t="str">
        <v>2026-02</v>
      </c>
      <c r="E4311" s="66" t="str">
        <v>비교 반영</v>
      </c>
      <c r="F4311" s="66" t="str">
        <v>직전 비교기간</v>
      </c>
      <c r="G4311" s="68">
        <v>0</v>
      </c>
      <c r="H4311" s="79">
        <v>0</v>
      </c>
    </row>
    <row r="4312">
      <c r="A4312" s="68">
        <v>39</v>
      </c>
      <c r="B4312" s="66" t="str">
        <v>수동면 입석리</v>
      </c>
      <c r="C4312" s="66" t="str">
        <v>공장창고</v>
      </c>
      <c r="D4312" s="66" t="str">
        <v>2026-03</v>
      </c>
      <c r="E4312" s="66" t="str">
        <v>비교 반영</v>
      </c>
      <c r="F4312" s="66" t="str">
        <v>직전 비교기간</v>
      </c>
      <c r="G4312" s="68">
        <v>0</v>
      </c>
      <c r="H4312" s="79">
        <v>0</v>
      </c>
    </row>
    <row r="4313">
      <c r="A4313" s="68">
        <v>39</v>
      </c>
      <c r="B4313" s="66" t="str">
        <v>수동면 입석리</v>
      </c>
      <c r="C4313" s="66" t="str">
        <v>공장창고</v>
      </c>
      <c r="D4313" s="66" t="str">
        <v>2026-04</v>
      </c>
      <c r="E4313" s="66" t="str">
        <v>비교 반영</v>
      </c>
      <c r="F4313" s="66" t="str">
        <v>최근 비교기간</v>
      </c>
      <c r="G4313" s="68">
        <v>0</v>
      </c>
      <c r="H4313" s="79">
        <v>0</v>
      </c>
    </row>
    <row r="4314">
      <c r="A4314" s="68">
        <v>39</v>
      </c>
      <c r="B4314" s="66" t="str">
        <v>수동면 입석리</v>
      </c>
      <c r="C4314" s="66" t="str">
        <v>공장창고</v>
      </c>
      <c r="D4314" s="66" t="str">
        <v>2026-05</v>
      </c>
      <c r="E4314" s="66" t="str">
        <v>비교 반영</v>
      </c>
      <c r="F4314" s="66" t="str">
        <v>최근 비교기간</v>
      </c>
      <c r="G4314" s="68">
        <v>0</v>
      </c>
      <c r="H4314" s="79">
        <v>0</v>
      </c>
    </row>
    <row r="4315">
      <c r="A4315" s="68">
        <v>39</v>
      </c>
      <c r="B4315" s="66" t="str">
        <v>수동면 입석리</v>
      </c>
      <c r="C4315" s="66" t="str">
        <v>공장창고</v>
      </c>
      <c r="D4315" s="66" t="str">
        <v>2026-06</v>
      </c>
      <c r="E4315" s="66" t="str">
        <v>비교 반영</v>
      </c>
      <c r="F4315" s="66" t="str">
        <v>최근 비교기간</v>
      </c>
      <c r="G4315" s="68">
        <v>0</v>
      </c>
      <c r="H4315" s="79">
        <v>0</v>
      </c>
    </row>
    <row r="4316">
      <c r="A4316" s="72">
        <v>39</v>
      </c>
      <c r="B4316" s="72" t="str">
        <v>수동면 입석리</v>
      </c>
      <c r="C4316" s="72" t="str">
        <v>공장창고</v>
      </c>
      <c r="D4316" s="72" t="str">
        <v>2026-07</v>
      </c>
      <c r="E4316" s="72" t="str">
        <v>집계 중</v>
      </c>
      <c r="F4316" s="72" t="str">
        <v>집계 중 월</v>
      </c>
      <c r="G4316" s="74">
        <v>0</v>
      </c>
      <c r="H4316" s="85">
        <v>0</v>
      </c>
    </row>
    <row r="4317">
      <c r="A4317" s="68">
        <v>39</v>
      </c>
      <c r="B4317" s="66" t="str">
        <v>수동면 입석리</v>
      </c>
      <c r="C4317" s="66" t="str">
        <v>상가</v>
      </c>
      <c r="D4317" s="66" t="str">
        <v>2025-08</v>
      </c>
      <c r="E4317" s="66" t="str">
        <v>비교 반영</v>
      </c>
      <c r="F4317" s="66" t="str">
        <v>그 외 비교 반영월</v>
      </c>
      <c r="G4317" s="68">
        <v>0</v>
      </c>
      <c r="H4317" s="79">
        <v>0</v>
      </c>
    </row>
    <row r="4318">
      <c r="A4318" s="68">
        <v>39</v>
      </c>
      <c r="B4318" s="66" t="str">
        <v>수동면 입석리</v>
      </c>
      <c r="C4318" s="66" t="str">
        <v>상가</v>
      </c>
      <c r="D4318" s="66" t="str">
        <v>2025-09</v>
      </c>
      <c r="E4318" s="66" t="str">
        <v>비교 반영</v>
      </c>
      <c r="F4318" s="66" t="str">
        <v>그 외 비교 반영월</v>
      </c>
      <c r="G4318" s="68">
        <v>1</v>
      </c>
      <c r="H4318" s="79">
        <v>0.08333333333333333</v>
      </c>
    </row>
    <row r="4319">
      <c r="A4319" s="68">
        <v>39</v>
      </c>
      <c r="B4319" s="66" t="str">
        <v>수동면 입석리</v>
      </c>
      <c r="C4319" s="66" t="str">
        <v>상가</v>
      </c>
      <c r="D4319" s="66" t="str">
        <v>2025-10</v>
      </c>
      <c r="E4319" s="66" t="str">
        <v>비교 반영</v>
      </c>
      <c r="F4319" s="66" t="str">
        <v>그 외 비교 반영월</v>
      </c>
      <c r="G4319" s="68">
        <v>0</v>
      </c>
      <c r="H4319" s="79">
        <v>0</v>
      </c>
    </row>
    <row r="4320">
      <c r="A4320" s="68">
        <v>39</v>
      </c>
      <c r="B4320" s="66" t="str">
        <v>수동면 입석리</v>
      </c>
      <c r="C4320" s="66" t="str">
        <v>상가</v>
      </c>
      <c r="D4320" s="66" t="str">
        <v>2025-11</v>
      </c>
      <c r="E4320" s="66" t="str">
        <v>비교 반영</v>
      </c>
      <c r="F4320" s="66" t="str">
        <v>그 외 비교 반영월</v>
      </c>
      <c r="G4320" s="68">
        <v>0</v>
      </c>
      <c r="H4320" s="79">
        <v>0</v>
      </c>
    </row>
    <row r="4321">
      <c r="A4321" s="68">
        <v>39</v>
      </c>
      <c r="B4321" s="66" t="str">
        <v>수동면 입석리</v>
      </c>
      <c r="C4321" s="66" t="str">
        <v>상가</v>
      </c>
      <c r="D4321" s="66" t="str">
        <v>2025-12</v>
      </c>
      <c r="E4321" s="66" t="str">
        <v>비교 반영</v>
      </c>
      <c r="F4321" s="66" t="str">
        <v>그 외 비교 반영월</v>
      </c>
      <c r="G4321" s="68">
        <v>0</v>
      </c>
      <c r="H4321" s="79">
        <v>0</v>
      </c>
    </row>
    <row r="4322">
      <c r="A4322" s="68">
        <v>39</v>
      </c>
      <c r="B4322" s="66" t="str">
        <v>수동면 입석리</v>
      </c>
      <c r="C4322" s="66" t="str">
        <v>상가</v>
      </c>
      <c r="D4322" s="66" t="str">
        <v>2026-01</v>
      </c>
      <c r="E4322" s="66" t="str">
        <v>비교 반영</v>
      </c>
      <c r="F4322" s="66" t="str">
        <v>직전 비교기간</v>
      </c>
      <c r="G4322" s="68">
        <v>0</v>
      </c>
      <c r="H4322" s="79">
        <v>0</v>
      </c>
    </row>
    <row r="4323">
      <c r="A4323" s="68">
        <v>39</v>
      </c>
      <c r="B4323" s="66" t="str">
        <v>수동면 입석리</v>
      </c>
      <c r="C4323" s="66" t="str">
        <v>상가</v>
      </c>
      <c r="D4323" s="66" t="str">
        <v>2026-02</v>
      </c>
      <c r="E4323" s="66" t="str">
        <v>비교 반영</v>
      </c>
      <c r="F4323" s="66" t="str">
        <v>직전 비교기간</v>
      </c>
      <c r="G4323" s="68">
        <v>1</v>
      </c>
      <c r="H4323" s="79">
        <v>0.07142857142857142</v>
      </c>
    </row>
    <row r="4324">
      <c r="A4324" s="68">
        <v>39</v>
      </c>
      <c r="B4324" s="66" t="str">
        <v>수동면 입석리</v>
      </c>
      <c r="C4324" s="66" t="str">
        <v>상가</v>
      </c>
      <c r="D4324" s="66" t="str">
        <v>2026-03</v>
      </c>
      <c r="E4324" s="66" t="str">
        <v>비교 반영</v>
      </c>
      <c r="F4324" s="66" t="str">
        <v>직전 비교기간</v>
      </c>
      <c r="G4324" s="68">
        <v>1</v>
      </c>
      <c r="H4324" s="79">
        <v>0.1</v>
      </c>
    </row>
    <row r="4325">
      <c r="A4325" s="68">
        <v>39</v>
      </c>
      <c r="B4325" s="66" t="str">
        <v>수동면 입석리</v>
      </c>
      <c r="C4325" s="66" t="str">
        <v>상가</v>
      </c>
      <c r="D4325" s="66" t="str">
        <v>2026-04</v>
      </c>
      <c r="E4325" s="66" t="str">
        <v>비교 반영</v>
      </c>
      <c r="F4325" s="66" t="str">
        <v>최근 비교기간</v>
      </c>
      <c r="G4325" s="68">
        <v>0</v>
      </c>
      <c r="H4325" s="79">
        <v>0</v>
      </c>
    </row>
    <row r="4326">
      <c r="A4326" s="68">
        <v>39</v>
      </c>
      <c r="B4326" s="66" t="str">
        <v>수동면 입석리</v>
      </c>
      <c r="C4326" s="66" t="str">
        <v>상가</v>
      </c>
      <c r="D4326" s="66" t="str">
        <v>2026-05</v>
      </c>
      <c r="E4326" s="66" t="str">
        <v>비교 반영</v>
      </c>
      <c r="F4326" s="66" t="str">
        <v>최근 비교기간</v>
      </c>
      <c r="G4326" s="68">
        <v>0</v>
      </c>
      <c r="H4326" s="79">
        <v>0</v>
      </c>
    </row>
    <row r="4327">
      <c r="A4327" s="68">
        <v>39</v>
      </c>
      <c r="B4327" s="66" t="str">
        <v>수동면 입석리</v>
      </c>
      <c r="C4327" s="66" t="str">
        <v>상가</v>
      </c>
      <c r="D4327" s="66" t="str">
        <v>2026-06</v>
      </c>
      <c r="E4327" s="66" t="str">
        <v>비교 반영</v>
      </c>
      <c r="F4327" s="66" t="str">
        <v>최근 비교기간</v>
      </c>
      <c r="G4327" s="68">
        <v>0</v>
      </c>
      <c r="H4327" s="79">
        <v>0</v>
      </c>
    </row>
    <row r="4328">
      <c r="A4328" s="72">
        <v>39</v>
      </c>
      <c r="B4328" s="72" t="str">
        <v>수동면 입석리</v>
      </c>
      <c r="C4328" s="72" t="str">
        <v>상가</v>
      </c>
      <c r="D4328" s="72" t="str">
        <v>2026-07</v>
      </c>
      <c r="E4328" s="72" t="str">
        <v>집계 중</v>
      </c>
      <c r="F4328" s="72" t="str">
        <v>집계 중 월</v>
      </c>
      <c r="G4328" s="74">
        <v>0</v>
      </c>
      <c r="H4328" s="85">
        <v>0</v>
      </c>
    </row>
    <row r="4329">
      <c r="A4329" s="68">
        <v>40</v>
      </c>
      <c r="B4329" s="66" t="str">
        <v>조안면 시우리</v>
      </c>
      <c r="C4329" s="66" t="str">
        <v>토지</v>
      </c>
      <c r="D4329" s="66" t="str">
        <v>2025-08</v>
      </c>
      <c r="E4329" s="66" t="str">
        <v>비교 반영</v>
      </c>
      <c r="F4329" s="66" t="str">
        <v>그 외 비교 반영월</v>
      </c>
      <c r="G4329" s="68">
        <v>15</v>
      </c>
      <c r="H4329" s="79">
        <v>1</v>
      </c>
    </row>
    <row r="4330">
      <c r="A4330" s="68">
        <v>40</v>
      </c>
      <c r="B4330" s="66" t="str">
        <v>조안면 시우리</v>
      </c>
      <c r="C4330" s="66" t="str">
        <v>토지</v>
      </c>
      <c r="D4330" s="66" t="str">
        <v>2025-09</v>
      </c>
      <c r="E4330" s="66" t="str">
        <v>비교 반영</v>
      </c>
      <c r="F4330" s="66" t="str">
        <v>그 외 비교 반영월</v>
      </c>
      <c r="G4330" s="68">
        <v>2</v>
      </c>
      <c r="H4330" s="79">
        <v>0.6666666666666666</v>
      </c>
    </row>
    <row r="4331">
      <c r="A4331" s="68">
        <v>40</v>
      </c>
      <c r="B4331" s="66" t="str">
        <v>조안면 시우리</v>
      </c>
      <c r="C4331" s="66" t="str">
        <v>토지</v>
      </c>
      <c r="D4331" s="66" t="str">
        <v>2025-10</v>
      </c>
      <c r="E4331" s="66" t="str">
        <v>비교 반영</v>
      </c>
      <c r="F4331" s="66" t="str">
        <v>그 외 비교 반영월</v>
      </c>
      <c r="G4331" s="68">
        <v>6</v>
      </c>
      <c r="H4331" s="79">
        <v>0.75</v>
      </c>
    </row>
    <row r="4332">
      <c r="A4332" s="68">
        <v>40</v>
      </c>
      <c r="B4332" s="66" t="str">
        <v>조안면 시우리</v>
      </c>
      <c r="C4332" s="66" t="str">
        <v>토지</v>
      </c>
      <c r="D4332" s="66" t="str">
        <v>2025-11</v>
      </c>
      <c r="E4332" s="66" t="str">
        <v>비교 반영</v>
      </c>
      <c r="F4332" s="66" t="str">
        <v>그 외 비교 반영월</v>
      </c>
      <c r="G4332" s="68">
        <v>0</v>
      </c>
      <c r="H4332" s="79">
        <v>0</v>
      </c>
    </row>
    <row r="4333">
      <c r="A4333" s="68">
        <v>40</v>
      </c>
      <c r="B4333" s="66" t="str">
        <v>조안면 시우리</v>
      </c>
      <c r="C4333" s="66" t="str">
        <v>토지</v>
      </c>
      <c r="D4333" s="66" t="str">
        <v>2025-12</v>
      </c>
      <c r="E4333" s="66" t="str">
        <v>비교 반영</v>
      </c>
      <c r="F4333" s="66" t="str">
        <v>그 외 비교 반영월</v>
      </c>
      <c r="G4333" s="68">
        <v>0</v>
      </c>
      <c r="H4333" s="79">
        <v>0</v>
      </c>
    </row>
    <row r="4334">
      <c r="A4334" s="68">
        <v>40</v>
      </c>
      <c r="B4334" s="66" t="str">
        <v>조안면 시우리</v>
      </c>
      <c r="C4334" s="66" t="str">
        <v>토지</v>
      </c>
      <c r="D4334" s="66" t="str">
        <v>2026-01</v>
      </c>
      <c r="E4334" s="66" t="str">
        <v>비교 반영</v>
      </c>
      <c r="F4334" s="66" t="str">
        <v>직전 비교기간</v>
      </c>
      <c r="G4334" s="68">
        <v>0</v>
      </c>
      <c r="H4334" s="79">
        <v>0</v>
      </c>
    </row>
    <row r="4335">
      <c r="A4335" s="68">
        <v>40</v>
      </c>
      <c r="B4335" s="66" t="str">
        <v>조안면 시우리</v>
      </c>
      <c r="C4335" s="66" t="str">
        <v>토지</v>
      </c>
      <c r="D4335" s="66" t="str">
        <v>2026-02</v>
      </c>
      <c r="E4335" s="66" t="str">
        <v>비교 반영</v>
      </c>
      <c r="F4335" s="66" t="str">
        <v>직전 비교기간</v>
      </c>
      <c r="G4335" s="68">
        <v>3</v>
      </c>
      <c r="H4335" s="79">
        <v>1</v>
      </c>
    </row>
    <row r="4336">
      <c r="A4336" s="68">
        <v>40</v>
      </c>
      <c r="B4336" s="66" t="str">
        <v>조안면 시우리</v>
      </c>
      <c r="C4336" s="66" t="str">
        <v>토지</v>
      </c>
      <c r="D4336" s="66" t="str">
        <v>2026-03</v>
      </c>
      <c r="E4336" s="66" t="str">
        <v>비교 반영</v>
      </c>
      <c r="F4336" s="66" t="str">
        <v>직전 비교기간</v>
      </c>
      <c r="G4336" s="68">
        <v>2</v>
      </c>
      <c r="H4336" s="79">
        <v>0.6666666666666666</v>
      </c>
    </row>
    <row r="4337">
      <c r="A4337" s="68">
        <v>40</v>
      </c>
      <c r="B4337" s="66" t="str">
        <v>조안면 시우리</v>
      </c>
      <c r="C4337" s="66" t="str">
        <v>토지</v>
      </c>
      <c r="D4337" s="66" t="str">
        <v>2026-04</v>
      </c>
      <c r="E4337" s="66" t="str">
        <v>비교 반영</v>
      </c>
      <c r="F4337" s="66" t="str">
        <v>최근 비교기간</v>
      </c>
      <c r="G4337" s="68">
        <v>8</v>
      </c>
      <c r="H4337" s="79">
        <v>0.8</v>
      </c>
    </row>
    <row r="4338">
      <c r="A4338" s="68">
        <v>40</v>
      </c>
      <c r="B4338" s="66" t="str">
        <v>조안면 시우리</v>
      </c>
      <c r="C4338" s="66" t="str">
        <v>토지</v>
      </c>
      <c r="D4338" s="66" t="str">
        <v>2026-05</v>
      </c>
      <c r="E4338" s="66" t="str">
        <v>비교 반영</v>
      </c>
      <c r="F4338" s="66" t="str">
        <v>최근 비교기간</v>
      </c>
      <c r="G4338" s="68">
        <v>4</v>
      </c>
      <c r="H4338" s="79">
        <v>0.8</v>
      </c>
    </row>
    <row r="4339">
      <c r="A4339" s="68">
        <v>40</v>
      </c>
      <c r="B4339" s="66" t="str">
        <v>조안면 시우리</v>
      </c>
      <c r="C4339" s="66" t="str">
        <v>토지</v>
      </c>
      <c r="D4339" s="66" t="str">
        <v>2026-06</v>
      </c>
      <c r="E4339" s="66" t="str">
        <v>비교 반영</v>
      </c>
      <c r="F4339" s="66" t="str">
        <v>최근 비교기간</v>
      </c>
      <c r="G4339" s="68">
        <v>0</v>
      </c>
      <c r="H4339" s="79">
        <v>0</v>
      </c>
    </row>
    <row r="4340">
      <c r="A4340" s="72">
        <v>40</v>
      </c>
      <c r="B4340" s="72" t="str">
        <v>조안면 시우리</v>
      </c>
      <c r="C4340" s="72" t="str">
        <v>토지</v>
      </c>
      <c r="D4340" s="72" t="str">
        <v>2026-07</v>
      </c>
      <c r="E4340" s="72" t="str">
        <v>집계 중</v>
      </c>
      <c r="F4340" s="72" t="str">
        <v>집계 중 월</v>
      </c>
      <c r="G4340" s="74">
        <v>0</v>
      </c>
      <c r="H4340" s="85">
        <v>0</v>
      </c>
    </row>
    <row r="4341">
      <c r="A4341" s="68">
        <v>40</v>
      </c>
      <c r="B4341" s="66" t="str">
        <v>조안면 시우리</v>
      </c>
      <c r="C4341" s="66" t="str">
        <v>다가구 전월세</v>
      </c>
      <c r="D4341" s="66" t="str">
        <v>2025-08</v>
      </c>
      <c r="E4341" s="66" t="str">
        <v>비교 반영</v>
      </c>
      <c r="F4341" s="66" t="str">
        <v>그 외 비교 반영월</v>
      </c>
      <c r="G4341" s="68">
        <v>0</v>
      </c>
      <c r="H4341" s="79">
        <v>0</v>
      </c>
    </row>
    <row r="4342">
      <c r="A4342" s="68">
        <v>40</v>
      </c>
      <c r="B4342" s="66" t="str">
        <v>조안면 시우리</v>
      </c>
      <c r="C4342" s="66" t="str">
        <v>다가구 전월세</v>
      </c>
      <c r="D4342" s="66" t="str">
        <v>2025-09</v>
      </c>
      <c r="E4342" s="66" t="str">
        <v>비교 반영</v>
      </c>
      <c r="F4342" s="66" t="str">
        <v>그 외 비교 반영월</v>
      </c>
      <c r="G4342" s="68">
        <v>0</v>
      </c>
      <c r="H4342" s="79">
        <v>0</v>
      </c>
    </row>
    <row r="4343">
      <c r="A4343" s="68">
        <v>40</v>
      </c>
      <c r="B4343" s="66" t="str">
        <v>조안면 시우리</v>
      </c>
      <c r="C4343" s="66" t="str">
        <v>다가구 전월세</v>
      </c>
      <c r="D4343" s="66" t="str">
        <v>2025-10</v>
      </c>
      <c r="E4343" s="66" t="str">
        <v>비교 반영</v>
      </c>
      <c r="F4343" s="66" t="str">
        <v>그 외 비교 반영월</v>
      </c>
      <c r="G4343" s="68">
        <v>1</v>
      </c>
      <c r="H4343" s="79">
        <v>0.125</v>
      </c>
    </row>
    <row r="4344">
      <c r="A4344" s="68">
        <v>40</v>
      </c>
      <c r="B4344" s="66" t="str">
        <v>조안면 시우리</v>
      </c>
      <c r="C4344" s="66" t="str">
        <v>다가구 전월세</v>
      </c>
      <c r="D4344" s="66" t="str">
        <v>2025-11</v>
      </c>
      <c r="E4344" s="66" t="str">
        <v>비교 반영</v>
      </c>
      <c r="F4344" s="66" t="str">
        <v>그 외 비교 반영월</v>
      </c>
      <c r="G4344" s="68">
        <v>0</v>
      </c>
      <c r="H4344" s="79">
        <v>0</v>
      </c>
    </row>
    <row r="4345">
      <c r="A4345" s="68">
        <v>40</v>
      </c>
      <c r="B4345" s="66" t="str">
        <v>조안면 시우리</v>
      </c>
      <c r="C4345" s="66" t="str">
        <v>다가구 전월세</v>
      </c>
      <c r="D4345" s="66" t="str">
        <v>2025-12</v>
      </c>
      <c r="E4345" s="66" t="str">
        <v>비교 반영</v>
      </c>
      <c r="F4345" s="66" t="str">
        <v>그 외 비교 반영월</v>
      </c>
      <c r="G4345" s="68">
        <v>0</v>
      </c>
      <c r="H4345" s="79">
        <v>0</v>
      </c>
    </row>
    <row r="4346">
      <c r="A4346" s="68">
        <v>40</v>
      </c>
      <c r="B4346" s="66" t="str">
        <v>조안면 시우리</v>
      </c>
      <c r="C4346" s="66" t="str">
        <v>다가구 전월세</v>
      </c>
      <c r="D4346" s="66" t="str">
        <v>2026-01</v>
      </c>
      <c r="E4346" s="66" t="str">
        <v>비교 반영</v>
      </c>
      <c r="F4346" s="66" t="str">
        <v>직전 비교기간</v>
      </c>
      <c r="G4346" s="68">
        <v>2</v>
      </c>
      <c r="H4346" s="79">
        <v>1</v>
      </c>
    </row>
    <row r="4347">
      <c r="A4347" s="68">
        <v>40</v>
      </c>
      <c r="B4347" s="66" t="str">
        <v>조안면 시우리</v>
      </c>
      <c r="C4347" s="66" t="str">
        <v>다가구 전월세</v>
      </c>
      <c r="D4347" s="66" t="str">
        <v>2026-02</v>
      </c>
      <c r="E4347" s="66" t="str">
        <v>비교 반영</v>
      </c>
      <c r="F4347" s="66" t="str">
        <v>직전 비교기간</v>
      </c>
      <c r="G4347" s="68">
        <v>0</v>
      </c>
      <c r="H4347" s="79">
        <v>0</v>
      </c>
    </row>
    <row r="4348">
      <c r="A4348" s="68">
        <v>40</v>
      </c>
      <c r="B4348" s="66" t="str">
        <v>조안면 시우리</v>
      </c>
      <c r="C4348" s="66" t="str">
        <v>다가구 전월세</v>
      </c>
      <c r="D4348" s="66" t="str">
        <v>2026-03</v>
      </c>
      <c r="E4348" s="66" t="str">
        <v>비교 반영</v>
      </c>
      <c r="F4348" s="66" t="str">
        <v>직전 비교기간</v>
      </c>
      <c r="G4348" s="68">
        <v>1</v>
      </c>
      <c r="H4348" s="79">
        <v>0.3333333333333333</v>
      </c>
    </row>
    <row r="4349">
      <c r="A4349" s="68">
        <v>40</v>
      </c>
      <c r="B4349" s="66" t="str">
        <v>조안면 시우리</v>
      </c>
      <c r="C4349" s="66" t="str">
        <v>다가구 전월세</v>
      </c>
      <c r="D4349" s="66" t="str">
        <v>2026-04</v>
      </c>
      <c r="E4349" s="66" t="str">
        <v>비교 반영</v>
      </c>
      <c r="F4349" s="66" t="str">
        <v>최근 비교기간</v>
      </c>
      <c r="G4349" s="68">
        <v>2</v>
      </c>
      <c r="H4349" s="79">
        <v>0.2</v>
      </c>
    </row>
    <row r="4350">
      <c r="A4350" s="68">
        <v>40</v>
      </c>
      <c r="B4350" s="66" t="str">
        <v>조안면 시우리</v>
      </c>
      <c r="C4350" s="66" t="str">
        <v>다가구 전월세</v>
      </c>
      <c r="D4350" s="66" t="str">
        <v>2026-05</v>
      </c>
      <c r="E4350" s="66" t="str">
        <v>비교 반영</v>
      </c>
      <c r="F4350" s="66" t="str">
        <v>최근 비교기간</v>
      </c>
      <c r="G4350" s="68">
        <v>1</v>
      </c>
      <c r="H4350" s="79">
        <v>0.2</v>
      </c>
    </row>
    <row r="4351">
      <c r="A4351" s="68">
        <v>40</v>
      </c>
      <c r="B4351" s="66" t="str">
        <v>조안면 시우리</v>
      </c>
      <c r="C4351" s="66" t="str">
        <v>다가구 전월세</v>
      </c>
      <c r="D4351" s="66" t="str">
        <v>2026-06</v>
      </c>
      <c r="E4351" s="66" t="str">
        <v>비교 반영</v>
      </c>
      <c r="F4351" s="66" t="str">
        <v>최근 비교기간</v>
      </c>
      <c r="G4351" s="68">
        <v>0</v>
      </c>
      <c r="H4351" s="79">
        <v>0</v>
      </c>
    </row>
    <row r="4352">
      <c r="A4352" s="72">
        <v>40</v>
      </c>
      <c r="B4352" s="72" t="str">
        <v>조안면 시우리</v>
      </c>
      <c r="C4352" s="72" t="str">
        <v>다가구 전월세</v>
      </c>
      <c r="D4352" s="72" t="str">
        <v>2026-07</v>
      </c>
      <c r="E4352" s="72" t="str">
        <v>집계 중</v>
      </c>
      <c r="F4352" s="72" t="str">
        <v>집계 중 월</v>
      </c>
      <c r="G4352" s="74">
        <v>1</v>
      </c>
      <c r="H4352" s="85">
        <v>1</v>
      </c>
    </row>
    <row r="4353">
      <c r="A4353" s="68">
        <v>40</v>
      </c>
      <c r="B4353" s="66" t="str">
        <v>조안면 시우리</v>
      </c>
      <c r="C4353" s="66" t="str">
        <v>상가</v>
      </c>
      <c r="D4353" s="66" t="str">
        <v>2025-08</v>
      </c>
      <c r="E4353" s="66" t="str">
        <v>비교 반영</v>
      </c>
      <c r="F4353" s="66" t="str">
        <v>그 외 비교 반영월</v>
      </c>
      <c r="G4353" s="68">
        <v>0</v>
      </c>
      <c r="H4353" s="79">
        <v>0</v>
      </c>
    </row>
    <row r="4354">
      <c r="A4354" s="68">
        <v>40</v>
      </c>
      <c r="B4354" s="66" t="str">
        <v>조안면 시우리</v>
      </c>
      <c r="C4354" s="66" t="str">
        <v>상가</v>
      </c>
      <c r="D4354" s="66" t="str">
        <v>2025-09</v>
      </c>
      <c r="E4354" s="66" t="str">
        <v>비교 반영</v>
      </c>
      <c r="F4354" s="66" t="str">
        <v>그 외 비교 반영월</v>
      </c>
      <c r="G4354" s="68">
        <v>1</v>
      </c>
      <c r="H4354" s="79">
        <v>0.3333333333333333</v>
      </c>
    </row>
    <row r="4355">
      <c r="A4355" s="68">
        <v>40</v>
      </c>
      <c r="B4355" s="66" t="str">
        <v>조안면 시우리</v>
      </c>
      <c r="C4355" s="66" t="str">
        <v>상가</v>
      </c>
      <c r="D4355" s="66" t="str">
        <v>2025-10</v>
      </c>
      <c r="E4355" s="66" t="str">
        <v>비교 반영</v>
      </c>
      <c r="F4355" s="66" t="str">
        <v>그 외 비교 반영월</v>
      </c>
      <c r="G4355" s="68">
        <v>0</v>
      </c>
      <c r="H4355" s="79">
        <v>0</v>
      </c>
    </row>
    <row r="4356">
      <c r="A4356" s="68">
        <v>40</v>
      </c>
      <c r="B4356" s="66" t="str">
        <v>조안면 시우리</v>
      </c>
      <c r="C4356" s="66" t="str">
        <v>상가</v>
      </c>
      <c r="D4356" s="66" t="str">
        <v>2025-11</v>
      </c>
      <c r="E4356" s="66" t="str">
        <v>비교 반영</v>
      </c>
      <c r="F4356" s="66" t="str">
        <v>그 외 비교 반영월</v>
      </c>
      <c r="G4356" s="68">
        <v>0</v>
      </c>
      <c r="H4356" s="79">
        <v>0</v>
      </c>
    </row>
    <row r="4357">
      <c r="A4357" s="68">
        <v>40</v>
      </c>
      <c r="B4357" s="66" t="str">
        <v>조안면 시우리</v>
      </c>
      <c r="C4357" s="66" t="str">
        <v>상가</v>
      </c>
      <c r="D4357" s="66" t="str">
        <v>2025-12</v>
      </c>
      <c r="E4357" s="66" t="str">
        <v>비교 반영</v>
      </c>
      <c r="F4357" s="66" t="str">
        <v>그 외 비교 반영월</v>
      </c>
      <c r="G4357" s="68">
        <v>0</v>
      </c>
      <c r="H4357" s="79">
        <v>0</v>
      </c>
    </row>
    <row r="4358">
      <c r="A4358" s="68">
        <v>40</v>
      </c>
      <c r="B4358" s="66" t="str">
        <v>조안면 시우리</v>
      </c>
      <c r="C4358" s="66" t="str">
        <v>상가</v>
      </c>
      <c r="D4358" s="66" t="str">
        <v>2026-01</v>
      </c>
      <c r="E4358" s="66" t="str">
        <v>비교 반영</v>
      </c>
      <c r="F4358" s="66" t="str">
        <v>직전 비교기간</v>
      </c>
      <c r="G4358" s="68">
        <v>0</v>
      </c>
      <c r="H4358" s="79">
        <v>0</v>
      </c>
    </row>
    <row r="4359">
      <c r="A4359" s="68">
        <v>40</v>
      </c>
      <c r="B4359" s="66" t="str">
        <v>조안면 시우리</v>
      </c>
      <c r="C4359" s="66" t="str">
        <v>상가</v>
      </c>
      <c r="D4359" s="66" t="str">
        <v>2026-02</v>
      </c>
      <c r="E4359" s="66" t="str">
        <v>비교 반영</v>
      </c>
      <c r="F4359" s="66" t="str">
        <v>직전 비교기간</v>
      </c>
      <c r="G4359" s="68">
        <v>0</v>
      </c>
      <c r="H4359" s="79">
        <v>0</v>
      </c>
    </row>
    <row r="4360">
      <c r="A4360" s="68">
        <v>40</v>
      </c>
      <c r="B4360" s="66" t="str">
        <v>조안면 시우리</v>
      </c>
      <c r="C4360" s="66" t="str">
        <v>상가</v>
      </c>
      <c r="D4360" s="66" t="str">
        <v>2026-03</v>
      </c>
      <c r="E4360" s="66" t="str">
        <v>비교 반영</v>
      </c>
      <c r="F4360" s="66" t="str">
        <v>직전 비교기간</v>
      </c>
      <c r="G4360" s="68">
        <v>0</v>
      </c>
      <c r="H4360" s="79">
        <v>0</v>
      </c>
    </row>
    <row r="4361">
      <c r="A4361" s="68">
        <v>40</v>
      </c>
      <c r="B4361" s="66" t="str">
        <v>조안면 시우리</v>
      </c>
      <c r="C4361" s="66" t="str">
        <v>상가</v>
      </c>
      <c r="D4361" s="66" t="str">
        <v>2026-04</v>
      </c>
      <c r="E4361" s="66" t="str">
        <v>비교 반영</v>
      </c>
      <c r="F4361" s="66" t="str">
        <v>최근 비교기간</v>
      </c>
      <c r="G4361" s="68">
        <v>0</v>
      </c>
      <c r="H4361" s="79">
        <v>0</v>
      </c>
    </row>
    <row r="4362">
      <c r="A4362" s="68">
        <v>40</v>
      </c>
      <c r="B4362" s="66" t="str">
        <v>조안면 시우리</v>
      </c>
      <c r="C4362" s="66" t="str">
        <v>상가</v>
      </c>
      <c r="D4362" s="66" t="str">
        <v>2026-05</v>
      </c>
      <c r="E4362" s="66" t="str">
        <v>비교 반영</v>
      </c>
      <c r="F4362" s="66" t="str">
        <v>최근 비교기간</v>
      </c>
      <c r="G4362" s="68">
        <v>0</v>
      </c>
      <c r="H4362" s="79">
        <v>0</v>
      </c>
    </row>
    <row r="4363">
      <c r="A4363" s="68">
        <v>40</v>
      </c>
      <c r="B4363" s="66" t="str">
        <v>조안면 시우리</v>
      </c>
      <c r="C4363" s="66" t="str">
        <v>상가</v>
      </c>
      <c r="D4363" s="66" t="str">
        <v>2026-06</v>
      </c>
      <c r="E4363" s="66" t="str">
        <v>비교 반영</v>
      </c>
      <c r="F4363" s="66" t="str">
        <v>최근 비교기간</v>
      </c>
      <c r="G4363" s="68">
        <v>0</v>
      </c>
      <c r="H4363" s="79">
        <v>0</v>
      </c>
    </row>
    <row r="4364">
      <c r="A4364" s="72">
        <v>40</v>
      </c>
      <c r="B4364" s="72" t="str">
        <v>조안면 시우리</v>
      </c>
      <c r="C4364" s="72" t="str">
        <v>상가</v>
      </c>
      <c r="D4364" s="72" t="str">
        <v>2026-07</v>
      </c>
      <c r="E4364" s="72" t="str">
        <v>집계 중</v>
      </c>
      <c r="F4364" s="72" t="str">
        <v>집계 중 월</v>
      </c>
      <c r="G4364" s="74">
        <v>0</v>
      </c>
      <c r="H4364" s="85">
        <v>0</v>
      </c>
    </row>
    <row r="4365">
      <c r="A4365" s="68">
        <v>40</v>
      </c>
      <c r="B4365" s="66" t="str">
        <v>조안면 시우리</v>
      </c>
      <c r="C4365" s="66" t="str">
        <v>다가구 매매</v>
      </c>
      <c r="D4365" s="66" t="str">
        <v>2025-08</v>
      </c>
      <c r="E4365" s="66" t="str">
        <v>비교 반영</v>
      </c>
      <c r="F4365" s="66" t="str">
        <v>그 외 비교 반영월</v>
      </c>
      <c r="G4365" s="68">
        <v>0</v>
      </c>
      <c r="H4365" s="79">
        <v>0</v>
      </c>
    </row>
    <row r="4366">
      <c r="A4366" s="68">
        <v>40</v>
      </c>
      <c r="B4366" s="66" t="str">
        <v>조안면 시우리</v>
      </c>
      <c r="C4366" s="66" t="str">
        <v>다가구 매매</v>
      </c>
      <c r="D4366" s="66" t="str">
        <v>2025-09</v>
      </c>
      <c r="E4366" s="66" t="str">
        <v>비교 반영</v>
      </c>
      <c r="F4366" s="66" t="str">
        <v>그 외 비교 반영월</v>
      </c>
      <c r="G4366" s="68">
        <v>0</v>
      </c>
      <c r="H4366" s="79">
        <v>0</v>
      </c>
    </row>
    <row r="4367">
      <c r="A4367" s="68">
        <v>40</v>
      </c>
      <c r="B4367" s="66" t="str">
        <v>조안면 시우리</v>
      </c>
      <c r="C4367" s="66" t="str">
        <v>다가구 매매</v>
      </c>
      <c r="D4367" s="66" t="str">
        <v>2025-10</v>
      </c>
      <c r="E4367" s="66" t="str">
        <v>비교 반영</v>
      </c>
      <c r="F4367" s="66" t="str">
        <v>그 외 비교 반영월</v>
      </c>
      <c r="G4367" s="68">
        <v>1</v>
      </c>
      <c r="H4367" s="79">
        <v>0.125</v>
      </c>
    </row>
    <row r="4368">
      <c r="A4368" s="68">
        <v>40</v>
      </c>
      <c r="B4368" s="66" t="str">
        <v>조안면 시우리</v>
      </c>
      <c r="C4368" s="66" t="str">
        <v>다가구 매매</v>
      </c>
      <c r="D4368" s="66" t="str">
        <v>2025-11</v>
      </c>
      <c r="E4368" s="66" t="str">
        <v>비교 반영</v>
      </c>
      <c r="F4368" s="66" t="str">
        <v>그 외 비교 반영월</v>
      </c>
      <c r="G4368" s="68">
        <v>0</v>
      </c>
      <c r="H4368" s="79">
        <v>0</v>
      </c>
    </row>
    <row r="4369">
      <c r="A4369" s="68">
        <v>40</v>
      </c>
      <c r="B4369" s="66" t="str">
        <v>조안면 시우리</v>
      </c>
      <c r="C4369" s="66" t="str">
        <v>다가구 매매</v>
      </c>
      <c r="D4369" s="66" t="str">
        <v>2025-12</v>
      </c>
      <c r="E4369" s="66" t="str">
        <v>비교 반영</v>
      </c>
      <c r="F4369" s="66" t="str">
        <v>그 외 비교 반영월</v>
      </c>
      <c r="G4369" s="68">
        <v>0</v>
      </c>
      <c r="H4369" s="79">
        <v>0</v>
      </c>
    </row>
    <row r="4370">
      <c r="A4370" s="68">
        <v>40</v>
      </c>
      <c r="B4370" s="66" t="str">
        <v>조안면 시우리</v>
      </c>
      <c r="C4370" s="66" t="str">
        <v>다가구 매매</v>
      </c>
      <c r="D4370" s="66" t="str">
        <v>2026-01</v>
      </c>
      <c r="E4370" s="66" t="str">
        <v>비교 반영</v>
      </c>
      <c r="F4370" s="66" t="str">
        <v>직전 비교기간</v>
      </c>
      <c r="G4370" s="68">
        <v>0</v>
      </c>
      <c r="H4370" s="79">
        <v>0</v>
      </c>
    </row>
    <row r="4371">
      <c r="A4371" s="68">
        <v>40</v>
      </c>
      <c r="B4371" s="66" t="str">
        <v>조안면 시우리</v>
      </c>
      <c r="C4371" s="66" t="str">
        <v>다가구 매매</v>
      </c>
      <c r="D4371" s="66" t="str">
        <v>2026-02</v>
      </c>
      <c r="E4371" s="66" t="str">
        <v>비교 반영</v>
      </c>
      <c r="F4371" s="66" t="str">
        <v>직전 비교기간</v>
      </c>
      <c r="G4371" s="68">
        <v>0</v>
      </c>
      <c r="H4371" s="79">
        <v>0</v>
      </c>
    </row>
    <row r="4372">
      <c r="A4372" s="68">
        <v>40</v>
      </c>
      <c r="B4372" s="66" t="str">
        <v>조안면 시우리</v>
      </c>
      <c r="C4372" s="66" t="str">
        <v>다가구 매매</v>
      </c>
      <c r="D4372" s="66" t="str">
        <v>2026-03</v>
      </c>
      <c r="E4372" s="66" t="str">
        <v>비교 반영</v>
      </c>
      <c r="F4372" s="66" t="str">
        <v>직전 비교기간</v>
      </c>
      <c r="G4372" s="68">
        <v>0</v>
      </c>
      <c r="H4372" s="79">
        <v>0</v>
      </c>
    </row>
    <row r="4373">
      <c r="A4373" s="68">
        <v>40</v>
      </c>
      <c r="B4373" s="66" t="str">
        <v>조안면 시우리</v>
      </c>
      <c r="C4373" s="66" t="str">
        <v>다가구 매매</v>
      </c>
      <c r="D4373" s="66" t="str">
        <v>2026-04</v>
      </c>
      <c r="E4373" s="66" t="str">
        <v>비교 반영</v>
      </c>
      <c r="F4373" s="66" t="str">
        <v>최근 비교기간</v>
      </c>
      <c r="G4373" s="68">
        <v>0</v>
      </c>
      <c r="H4373" s="79">
        <v>0</v>
      </c>
    </row>
    <row r="4374">
      <c r="A4374" s="68">
        <v>40</v>
      </c>
      <c r="B4374" s="66" t="str">
        <v>조안면 시우리</v>
      </c>
      <c r="C4374" s="66" t="str">
        <v>다가구 매매</v>
      </c>
      <c r="D4374" s="66" t="str">
        <v>2026-05</v>
      </c>
      <c r="E4374" s="66" t="str">
        <v>비교 반영</v>
      </c>
      <c r="F4374" s="66" t="str">
        <v>최근 비교기간</v>
      </c>
      <c r="G4374" s="68">
        <v>0</v>
      </c>
      <c r="H4374" s="79">
        <v>0</v>
      </c>
    </row>
    <row r="4375">
      <c r="A4375" s="68">
        <v>40</v>
      </c>
      <c r="B4375" s="66" t="str">
        <v>조안면 시우리</v>
      </c>
      <c r="C4375" s="66" t="str">
        <v>다가구 매매</v>
      </c>
      <c r="D4375" s="66" t="str">
        <v>2026-06</v>
      </c>
      <c r="E4375" s="66" t="str">
        <v>비교 반영</v>
      </c>
      <c r="F4375" s="66" t="str">
        <v>최근 비교기간</v>
      </c>
      <c r="G4375" s="68">
        <v>0</v>
      </c>
      <c r="H4375" s="79">
        <v>0</v>
      </c>
    </row>
    <row r="4376">
      <c r="A4376" s="72">
        <v>40</v>
      </c>
      <c r="B4376" s="72" t="str">
        <v>조안면 시우리</v>
      </c>
      <c r="C4376" s="72" t="str">
        <v>다가구 매매</v>
      </c>
      <c r="D4376" s="72" t="str">
        <v>2026-07</v>
      </c>
      <c r="E4376" s="72" t="str">
        <v>집계 중</v>
      </c>
      <c r="F4376" s="72" t="str">
        <v>집계 중 월</v>
      </c>
      <c r="G4376" s="74">
        <v>0</v>
      </c>
      <c r="H4376" s="85">
        <v>0</v>
      </c>
    </row>
    <row r="4377">
      <c r="A4377" s="68">
        <v>41</v>
      </c>
      <c r="B4377" s="66" t="str">
        <v>조안면 능내리</v>
      </c>
      <c r="C4377" s="66" t="str">
        <v>토지</v>
      </c>
      <c r="D4377" s="66" t="str">
        <v>2025-08</v>
      </c>
      <c r="E4377" s="66" t="str">
        <v>비교 반영</v>
      </c>
      <c r="F4377" s="66" t="str">
        <v>그 외 비교 반영월</v>
      </c>
      <c r="G4377" s="68">
        <v>0</v>
      </c>
      <c r="H4377" s="79">
        <v>0</v>
      </c>
    </row>
    <row r="4378">
      <c r="A4378" s="68">
        <v>41</v>
      </c>
      <c r="B4378" s="66" t="str">
        <v>조안면 능내리</v>
      </c>
      <c r="C4378" s="66" t="str">
        <v>토지</v>
      </c>
      <c r="D4378" s="66" t="str">
        <v>2025-09</v>
      </c>
      <c r="E4378" s="66" t="str">
        <v>비교 반영</v>
      </c>
      <c r="F4378" s="66" t="str">
        <v>그 외 비교 반영월</v>
      </c>
      <c r="G4378" s="68">
        <v>0</v>
      </c>
      <c r="H4378" s="79">
        <v>0</v>
      </c>
    </row>
    <row r="4379">
      <c r="A4379" s="68">
        <v>41</v>
      </c>
      <c r="B4379" s="66" t="str">
        <v>조안면 능내리</v>
      </c>
      <c r="C4379" s="66" t="str">
        <v>토지</v>
      </c>
      <c r="D4379" s="66" t="str">
        <v>2025-10</v>
      </c>
      <c r="E4379" s="66" t="str">
        <v>비교 반영</v>
      </c>
      <c r="F4379" s="66" t="str">
        <v>그 외 비교 반영월</v>
      </c>
      <c r="G4379" s="68">
        <v>0</v>
      </c>
      <c r="H4379" s="79">
        <v>0</v>
      </c>
    </row>
    <row r="4380">
      <c r="A4380" s="68">
        <v>41</v>
      </c>
      <c r="B4380" s="66" t="str">
        <v>조안면 능내리</v>
      </c>
      <c r="C4380" s="66" t="str">
        <v>토지</v>
      </c>
      <c r="D4380" s="66" t="str">
        <v>2025-11</v>
      </c>
      <c r="E4380" s="66" t="str">
        <v>비교 반영</v>
      </c>
      <c r="F4380" s="66" t="str">
        <v>그 외 비교 반영월</v>
      </c>
      <c r="G4380" s="68">
        <v>3</v>
      </c>
      <c r="H4380" s="79">
        <v>0.75</v>
      </c>
    </row>
    <row r="4381">
      <c r="A4381" s="68">
        <v>41</v>
      </c>
      <c r="B4381" s="66" t="str">
        <v>조안면 능내리</v>
      </c>
      <c r="C4381" s="66" t="str">
        <v>토지</v>
      </c>
      <c r="D4381" s="66" t="str">
        <v>2025-12</v>
      </c>
      <c r="E4381" s="66" t="str">
        <v>비교 반영</v>
      </c>
      <c r="F4381" s="66" t="str">
        <v>그 외 비교 반영월</v>
      </c>
      <c r="G4381" s="68">
        <v>2</v>
      </c>
      <c r="H4381" s="79">
        <v>1</v>
      </c>
    </row>
    <row r="4382">
      <c r="A4382" s="68">
        <v>41</v>
      </c>
      <c r="B4382" s="66" t="str">
        <v>조안면 능내리</v>
      </c>
      <c r="C4382" s="66" t="str">
        <v>토지</v>
      </c>
      <c r="D4382" s="66" t="str">
        <v>2026-01</v>
      </c>
      <c r="E4382" s="66" t="str">
        <v>비교 반영</v>
      </c>
      <c r="F4382" s="66" t="str">
        <v>직전 비교기간</v>
      </c>
      <c r="G4382" s="68">
        <v>3</v>
      </c>
      <c r="H4382" s="79">
        <v>0.75</v>
      </c>
    </row>
    <row r="4383">
      <c r="A4383" s="68">
        <v>41</v>
      </c>
      <c r="B4383" s="66" t="str">
        <v>조안면 능내리</v>
      </c>
      <c r="C4383" s="66" t="str">
        <v>토지</v>
      </c>
      <c r="D4383" s="66" t="str">
        <v>2026-02</v>
      </c>
      <c r="E4383" s="66" t="str">
        <v>비교 반영</v>
      </c>
      <c r="F4383" s="66" t="str">
        <v>직전 비교기간</v>
      </c>
      <c r="G4383" s="68">
        <v>0</v>
      </c>
      <c r="H4383" s="79">
        <v>0</v>
      </c>
    </row>
    <row r="4384">
      <c r="A4384" s="68">
        <v>41</v>
      </c>
      <c r="B4384" s="66" t="str">
        <v>조안면 능내리</v>
      </c>
      <c r="C4384" s="66" t="str">
        <v>토지</v>
      </c>
      <c r="D4384" s="66" t="str">
        <v>2026-03</v>
      </c>
      <c r="E4384" s="66" t="str">
        <v>비교 반영</v>
      </c>
      <c r="F4384" s="66" t="str">
        <v>직전 비교기간</v>
      </c>
      <c r="G4384" s="68">
        <v>4</v>
      </c>
      <c r="H4384" s="79">
        <v>0.8</v>
      </c>
    </row>
    <row r="4385">
      <c r="A4385" s="68">
        <v>41</v>
      </c>
      <c r="B4385" s="66" t="str">
        <v>조안면 능내리</v>
      </c>
      <c r="C4385" s="66" t="str">
        <v>토지</v>
      </c>
      <c r="D4385" s="66" t="str">
        <v>2026-04</v>
      </c>
      <c r="E4385" s="66" t="str">
        <v>비교 반영</v>
      </c>
      <c r="F4385" s="66" t="str">
        <v>최근 비교기간</v>
      </c>
      <c r="G4385" s="68">
        <v>3</v>
      </c>
      <c r="H4385" s="79">
        <v>0.5</v>
      </c>
    </row>
    <row r="4386">
      <c r="A4386" s="68">
        <v>41</v>
      </c>
      <c r="B4386" s="66" t="str">
        <v>조안면 능내리</v>
      </c>
      <c r="C4386" s="66" t="str">
        <v>토지</v>
      </c>
      <c r="D4386" s="66" t="str">
        <v>2026-05</v>
      </c>
      <c r="E4386" s="66" t="str">
        <v>비교 반영</v>
      </c>
      <c r="F4386" s="66" t="str">
        <v>최근 비교기간</v>
      </c>
      <c r="G4386" s="68">
        <v>1</v>
      </c>
      <c r="H4386" s="79">
        <v>1</v>
      </c>
    </row>
    <row r="4387">
      <c r="A4387" s="68">
        <v>41</v>
      </c>
      <c r="B4387" s="66" t="str">
        <v>조안면 능내리</v>
      </c>
      <c r="C4387" s="66" t="str">
        <v>토지</v>
      </c>
      <c r="D4387" s="66" t="str">
        <v>2026-06</v>
      </c>
      <c r="E4387" s="66" t="str">
        <v>비교 반영</v>
      </c>
      <c r="F4387" s="66" t="str">
        <v>최근 비교기간</v>
      </c>
      <c r="G4387" s="68">
        <v>4</v>
      </c>
      <c r="H4387" s="79">
        <v>0.6666666666666666</v>
      </c>
    </row>
    <row r="4388">
      <c r="A4388" s="72">
        <v>41</v>
      </c>
      <c r="B4388" s="72" t="str">
        <v>조안면 능내리</v>
      </c>
      <c r="C4388" s="72" t="str">
        <v>토지</v>
      </c>
      <c r="D4388" s="72" t="str">
        <v>2026-07</v>
      </c>
      <c r="E4388" s="72" t="str">
        <v>집계 중</v>
      </c>
      <c r="F4388" s="72" t="str">
        <v>집계 중 월</v>
      </c>
      <c r="G4388" s="74">
        <v>2</v>
      </c>
      <c r="H4388" s="85">
        <v>0.6666666666666666</v>
      </c>
    </row>
    <row r="4389">
      <c r="A4389" s="68">
        <v>41</v>
      </c>
      <c r="B4389" s="66" t="str">
        <v>조안면 능내리</v>
      </c>
      <c r="C4389" s="66" t="str">
        <v>다가구 전월세</v>
      </c>
      <c r="D4389" s="66" t="str">
        <v>2025-08</v>
      </c>
      <c r="E4389" s="66" t="str">
        <v>비교 반영</v>
      </c>
      <c r="F4389" s="66" t="str">
        <v>그 외 비교 반영월</v>
      </c>
      <c r="G4389" s="68">
        <v>0</v>
      </c>
      <c r="H4389" s="79">
        <v>0</v>
      </c>
    </row>
    <row r="4390">
      <c r="A4390" s="68">
        <v>41</v>
      </c>
      <c r="B4390" s="66" t="str">
        <v>조안면 능내리</v>
      </c>
      <c r="C4390" s="66" t="str">
        <v>다가구 전월세</v>
      </c>
      <c r="D4390" s="66" t="str">
        <v>2025-09</v>
      </c>
      <c r="E4390" s="66" t="str">
        <v>비교 반영</v>
      </c>
      <c r="F4390" s="66" t="str">
        <v>그 외 비교 반영월</v>
      </c>
      <c r="G4390" s="68">
        <v>2</v>
      </c>
      <c r="H4390" s="79">
        <v>0.6666666666666666</v>
      </c>
    </row>
    <row r="4391">
      <c r="A4391" s="68">
        <v>41</v>
      </c>
      <c r="B4391" s="66" t="str">
        <v>조안면 능내리</v>
      </c>
      <c r="C4391" s="66" t="str">
        <v>다가구 전월세</v>
      </c>
      <c r="D4391" s="66" t="str">
        <v>2025-10</v>
      </c>
      <c r="E4391" s="66" t="str">
        <v>비교 반영</v>
      </c>
      <c r="F4391" s="66" t="str">
        <v>그 외 비교 반영월</v>
      </c>
      <c r="G4391" s="68">
        <v>0</v>
      </c>
      <c r="H4391" s="79">
        <v>0</v>
      </c>
    </row>
    <row r="4392">
      <c r="A4392" s="68">
        <v>41</v>
      </c>
      <c r="B4392" s="66" t="str">
        <v>조안면 능내리</v>
      </c>
      <c r="C4392" s="66" t="str">
        <v>다가구 전월세</v>
      </c>
      <c r="D4392" s="66" t="str">
        <v>2025-11</v>
      </c>
      <c r="E4392" s="66" t="str">
        <v>비교 반영</v>
      </c>
      <c r="F4392" s="66" t="str">
        <v>그 외 비교 반영월</v>
      </c>
      <c r="G4392" s="68">
        <v>1</v>
      </c>
      <c r="H4392" s="79">
        <v>0.25</v>
      </c>
    </row>
    <row r="4393">
      <c r="A4393" s="68">
        <v>41</v>
      </c>
      <c r="B4393" s="66" t="str">
        <v>조안면 능내리</v>
      </c>
      <c r="C4393" s="66" t="str">
        <v>다가구 전월세</v>
      </c>
      <c r="D4393" s="66" t="str">
        <v>2025-12</v>
      </c>
      <c r="E4393" s="66" t="str">
        <v>비교 반영</v>
      </c>
      <c r="F4393" s="66" t="str">
        <v>그 외 비교 반영월</v>
      </c>
      <c r="G4393" s="68">
        <v>0</v>
      </c>
      <c r="H4393" s="79">
        <v>0</v>
      </c>
    </row>
    <row r="4394">
      <c r="A4394" s="68">
        <v>41</v>
      </c>
      <c r="B4394" s="66" t="str">
        <v>조안면 능내리</v>
      </c>
      <c r="C4394" s="66" t="str">
        <v>다가구 전월세</v>
      </c>
      <c r="D4394" s="66" t="str">
        <v>2026-01</v>
      </c>
      <c r="E4394" s="66" t="str">
        <v>비교 반영</v>
      </c>
      <c r="F4394" s="66" t="str">
        <v>직전 비교기간</v>
      </c>
      <c r="G4394" s="68">
        <v>1</v>
      </c>
      <c r="H4394" s="79">
        <v>0.25</v>
      </c>
    </row>
    <row r="4395">
      <c r="A4395" s="68">
        <v>41</v>
      </c>
      <c r="B4395" s="66" t="str">
        <v>조안면 능내리</v>
      </c>
      <c r="C4395" s="66" t="str">
        <v>다가구 전월세</v>
      </c>
      <c r="D4395" s="66" t="str">
        <v>2026-02</v>
      </c>
      <c r="E4395" s="66" t="str">
        <v>비교 반영</v>
      </c>
      <c r="F4395" s="66" t="str">
        <v>직전 비교기간</v>
      </c>
      <c r="G4395" s="68">
        <v>0</v>
      </c>
      <c r="H4395" s="79">
        <v>0</v>
      </c>
    </row>
    <row r="4396">
      <c r="A4396" s="68">
        <v>41</v>
      </c>
      <c r="B4396" s="66" t="str">
        <v>조안면 능내리</v>
      </c>
      <c r="C4396" s="66" t="str">
        <v>다가구 전월세</v>
      </c>
      <c r="D4396" s="66" t="str">
        <v>2026-03</v>
      </c>
      <c r="E4396" s="66" t="str">
        <v>비교 반영</v>
      </c>
      <c r="F4396" s="66" t="str">
        <v>직전 비교기간</v>
      </c>
      <c r="G4396" s="68">
        <v>1</v>
      </c>
      <c r="H4396" s="79">
        <v>0.2</v>
      </c>
    </row>
    <row r="4397">
      <c r="A4397" s="68">
        <v>41</v>
      </c>
      <c r="B4397" s="66" t="str">
        <v>조안면 능내리</v>
      </c>
      <c r="C4397" s="66" t="str">
        <v>다가구 전월세</v>
      </c>
      <c r="D4397" s="66" t="str">
        <v>2026-04</v>
      </c>
      <c r="E4397" s="66" t="str">
        <v>비교 반영</v>
      </c>
      <c r="F4397" s="66" t="str">
        <v>최근 비교기간</v>
      </c>
      <c r="G4397" s="68">
        <v>2</v>
      </c>
      <c r="H4397" s="79">
        <v>0.3333333333333333</v>
      </c>
    </row>
    <row r="4398">
      <c r="A4398" s="68">
        <v>41</v>
      </c>
      <c r="B4398" s="66" t="str">
        <v>조안면 능내리</v>
      </c>
      <c r="C4398" s="66" t="str">
        <v>다가구 전월세</v>
      </c>
      <c r="D4398" s="66" t="str">
        <v>2026-05</v>
      </c>
      <c r="E4398" s="66" t="str">
        <v>비교 반영</v>
      </c>
      <c r="F4398" s="66" t="str">
        <v>최근 비교기간</v>
      </c>
      <c r="G4398" s="68">
        <v>0</v>
      </c>
      <c r="H4398" s="79">
        <v>0</v>
      </c>
    </row>
    <row r="4399">
      <c r="A4399" s="68">
        <v>41</v>
      </c>
      <c r="B4399" s="66" t="str">
        <v>조안면 능내리</v>
      </c>
      <c r="C4399" s="66" t="str">
        <v>다가구 전월세</v>
      </c>
      <c r="D4399" s="66" t="str">
        <v>2026-06</v>
      </c>
      <c r="E4399" s="66" t="str">
        <v>비교 반영</v>
      </c>
      <c r="F4399" s="66" t="str">
        <v>최근 비교기간</v>
      </c>
      <c r="G4399" s="68">
        <v>2</v>
      </c>
      <c r="H4399" s="79">
        <v>0.3333333333333333</v>
      </c>
    </row>
    <row r="4400">
      <c r="A4400" s="72">
        <v>41</v>
      </c>
      <c r="B4400" s="72" t="str">
        <v>조안면 능내리</v>
      </c>
      <c r="C4400" s="72" t="str">
        <v>다가구 전월세</v>
      </c>
      <c r="D4400" s="72" t="str">
        <v>2026-07</v>
      </c>
      <c r="E4400" s="72" t="str">
        <v>집계 중</v>
      </c>
      <c r="F4400" s="72" t="str">
        <v>집계 중 월</v>
      </c>
      <c r="G4400" s="74">
        <v>0</v>
      </c>
      <c r="H4400" s="85">
        <v>0</v>
      </c>
    </row>
    <row r="4401">
      <c r="A4401" s="68">
        <v>41</v>
      </c>
      <c r="B4401" s="66" t="str">
        <v>조안면 능내리</v>
      </c>
      <c r="C4401" s="66" t="str">
        <v>다가구 매매</v>
      </c>
      <c r="D4401" s="66" t="str">
        <v>2025-08</v>
      </c>
      <c r="E4401" s="66" t="str">
        <v>비교 반영</v>
      </c>
      <c r="F4401" s="66" t="str">
        <v>그 외 비교 반영월</v>
      </c>
      <c r="G4401" s="68">
        <v>0</v>
      </c>
      <c r="H4401" s="79">
        <v>0</v>
      </c>
    </row>
    <row r="4402">
      <c r="A4402" s="68">
        <v>41</v>
      </c>
      <c r="B4402" s="66" t="str">
        <v>조안면 능내리</v>
      </c>
      <c r="C4402" s="66" t="str">
        <v>다가구 매매</v>
      </c>
      <c r="D4402" s="66" t="str">
        <v>2025-09</v>
      </c>
      <c r="E4402" s="66" t="str">
        <v>비교 반영</v>
      </c>
      <c r="F4402" s="66" t="str">
        <v>그 외 비교 반영월</v>
      </c>
      <c r="G4402" s="68">
        <v>1</v>
      </c>
      <c r="H4402" s="79">
        <v>0.3333333333333333</v>
      </c>
    </row>
    <row r="4403">
      <c r="A4403" s="68">
        <v>41</v>
      </c>
      <c r="B4403" s="66" t="str">
        <v>조안면 능내리</v>
      </c>
      <c r="C4403" s="66" t="str">
        <v>다가구 매매</v>
      </c>
      <c r="D4403" s="66" t="str">
        <v>2025-10</v>
      </c>
      <c r="E4403" s="66" t="str">
        <v>비교 반영</v>
      </c>
      <c r="F4403" s="66" t="str">
        <v>그 외 비교 반영월</v>
      </c>
      <c r="G4403" s="68">
        <v>0</v>
      </c>
      <c r="H4403" s="79">
        <v>0</v>
      </c>
    </row>
    <row r="4404">
      <c r="A4404" s="68">
        <v>41</v>
      </c>
      <c r="B4404" s="66" t="str">
        <v>조안면 능내리</v>
      </c>
      <c r="C4404" s="66" t="str">
        <v>다가구 매매</v>
      </c>
      <c r="D4404" s="66" t="str">
        <v>2025-11</v>
      </c>
      <c r="E4404" s="66" t="str">
        <v>비교 반영</v>
      </c>
      <c r="F4404" s="66" t="str">
        <v>그 외 비교 반영월</v>
      </c>
      <c r="G4404" s="68">
        <v>0</v>
      </c>
      <c r="H4404" s="79">
        <v>0</v>
      </c>
    </row>
    <row r="4405">
      <c r="A4405" s="68">
        <v>41</v>
      </c>
      <c r="B4405" s="66" t="str">
        <v>조안면 능내리</v>
      </c>
      <c r="C4405" s="66" t="str">
        <v>다가구 매매</v>
      </c>
      <c r="D4405" s="66" t="str">
        <v>2025-12</v>
      </c>
      <c r="E4405" s="66" t="str">
        <v>비교 반영</v>
      </c>
      <c r="F4405" s="66" t="str">
        <v>그 외 비교 반영월</v>
      </c>
      <c r="G4405" s="68">
        <v>0</v>
      </c>
      <c r="H4405" s="79">
        <v>0</v>
      </c>
    </row>
    <row r="4406">
      <c r="A4406" s="68">
        <v>41</v>
      </c>
      <c r="B4406" s="66" t="str">
        <v>조안면 능내리</v>
      </c>
      <c r="C4406" s="66" t="str">
        <v>다가구 매매</v>
      </c>
      <c r="D4406" s="66" t="str">
        <v>2026-01</v>
      </c>
      <c r="E4406" s="66" t="str">
        <v>비교 반영</v>
      </c>
      <c r="F4406" s="66" t="str">
        <v>직전 비교기간</v>
      </c>
      <c r="G4406" s="68">
        <v>0</v>
      </c>
      <c r="H4406" s="79">
        <v>0</v>
      </c>
    </row>
    <row r="4407">
      <c r="A4407" s="68">
        <v>41</v>
      </c>
      <c r="B4407" s="66" t="str">
        <v>조안면 능내리</v>
      </c>
      <c r="C4407" s="66" t="str">
        <v>다가구 매매</v>
      </c>
      <c r="D4407" s="66" t="str">
        <v>2026-02</v>
      </c>
      <c r="E4407" s="66" t="str">
        <v>비교 반영</v>
      </c>
      <c r="F4407" s="66" t="str">
        <v>직전 비교기간</v>
      </c>
      <c r="G4407" s="68">
        <v>0</v>
      </c>
      <c r="H4407" s="79">
        <v>0</v>
      </c>
    </row>
    <row r="4408">
      <c r="A4408" s="68">
        <v>41</v>
      </c>
      <c r="B4408" s="66" t="str">
        <v>조안면 능내리</v>
      </c>
      <c r="C4408" s="66" t="str">
        <v>다가구 매매</v>
      </c>
      <c r="D4408" s="66" t="str">
        <v>2026-03</v>
      </c>
      <c r="E4408" s="66" t="str">
        <v>비교 반영</v>
      </c>
      <c r="F4408" s="66" t="str">
        <v>직전 비교기간</v>
      </c>
      <c r="G4408" s="68">
        <v>0</v>
      </c>
      <c r="H4408" s="79">
        <v>0</v>
      </c>
    </row>
    <row r="4409">
      <c r="A4409" s="68">
        <v>41</v>
      </c>
      <c r="B4409" s="66" t="str">
        <v>조안면 능내리</v>
      </c>
      <c r="C4409" s="66" t="str">
        <v>다가구 매매</v>
      </c>
      <c r="D4409" s="66" t="str">
        <v>2026-04</v>
      </c>
      <c r="E4409" s="66" t="str">
        <v>비교 반영</v>
      </c>
      <c r="F4409" s="66" t="str">
        <v>최근 비교기간</v>
      </c>
      <c r="G4409" s="68">
        <v>1</v>
      </c>
      <c r="H4409" s="79">
        <v>0.16666666666666666</v>
      </c>
    </row>
    <row r="4410">
      <c r="A4410" s="68">
        <v>41</v>
      </c>
      <c r="B4410" s="66" t="str">
        <v>조안면 능내리</v>
      </c>
      <c r="C4410" s="66" t="str">
        <v>다가구 매매</v>
      </c>
      <c r="D4410" s="66" t="str">
        <v>2026-05</v>
      </c>
      <c r="E4410" s="66" t="str">
        <v>비교 반영</v>
      </c>
      <c r="F4410" s="66" t="str">
        <v>최근 비교기간</v>
      </c>
      <c r="G4410" s="68">
        <v>0</v>
      </c>
      <c r="H4410" s="79">
        <v>0</v>
      </c>
    </row>
    <row r="4411">
      <c r="A4411" s="68">
        <v>41</v>
      </c>
      <c r="B4411" s="66" t="str">
        <v>조안면 능내리</v>
      </c>
      <c r="C4411" s="66" t="str">
        <v>다가구 매매</v>
      </c>
      <c r="D4411" s="66" t="str">
        <v>2026-06</v>
      </c>
      <c r="E4411" s="66" t="str">
        <v>비교 반영</v>
      </c>
      <c r="F4411" s="66" t="str">
        <v>최근 비교기간</v>
      </c>
      <c r="G4411" s="68">
        <v>0</v>
      </c>
      <c r="H4411" s="79">
        <v>0</v>
      </c>
    </row>
    <row r="4412">
      <c r="A4412" s="72">
        <v>41</v>
      </c>
      <c r="B4412" s="72" t="str">
        <v>조안면 능내리</v>
      </c>
      <c r="C4412" s="72" t="str">
        <v>다가구 매매</v>
      </c>
      <c r="D4412" s="72" t="str">
        <v>2026-07</v>
      </c>
      <c r="E4412" s="72" t="str">
        <v>집계 중</v>
      </c>
      <c r="F4412" s="72" t="str">
        <v>집계 중 월</v>
      </c>
      <c r="G4412" s="74">
        <v>1</v>
      </c>
      <c r="H4412" s="85">
        <v>0.3333333333333333</v>
      </c>
    </row>
    <row r="4413">
      <c r="A4413" s="68">
        <v>42</v>
      </c>
      <c r="B4413" s="66" t="str">
        <v>진건읍 진관리</v>
      </c>
      <c r="C4413" s="66" t="str">
        <v>아파트 전월세</v>
      </c>
      <c r="D4413" s="66" t="str">
        <v>2025-08</v>
      </c>
      <c r="E4413" s="66" t="str">
        <v>비교 반영</v>
      </c>
      <c r="F4413" s="66" t="str">
        <v>그 외 비교 반영월</v>
      </c>
      <c r="G4413" s="68">
        <v>0</v>
      </c>
      <c r="H4413" s="79">
        <v>0</v>
      </c>
    </row>
    <row r="4414">
      <c r="A4414" s="68">
        <v>42</v>
      </c>
      <c r="B4414" s="66" t="str">
        <v>진건읍 진관리</v>
      </c>
      <c r="C4414" s="66" t="str">
        <v>아파트 전월세</v>
      </c>
      <c r="D4414" s="66" t="str">
        <v>2025-09</v>
      </c>
      <c r="E4414" s="66" t="str">
        <v>비교 반영</v>
      </c>
      <c r="F4414" s="66" t="str">
        <v>그 외 비교 반영월</v>
      </c>
      <c r="G4414" s="68">
        <v>1</v>
      </c>
      <c r="H4414" s="79">
        <v>0.25</v>
      </c>
    </row>
    <row r="4415">
      <c r="A4415" s="68">
        <v>42</v>
      </c>
      <c r="B4415" s="66" t="str">
        <v>진건읍 진관리</v>
      </c>
      <c r="C4415" s="66" t="str">
        <v>아파트 전월세</v>
      </c>
      <c r="D4415" s="66" t="str">
        <v>2025-10</v>
      </c>
      <c r="E4415" s="66" t="str">
        <v>비교 반영</v>
      </c>
      <c r="F4415" s="66" t="str">
        <v>그 외 비교 반영월</v>
      </c>
      <c r="G4415" s="68">
        <v>1</v>
      </c>
      <c r="H4415" s="79">
        <v>0.3333333333333333</v>
      </c>
    </row>
    <row r="4416">
      <c r="A4416" s="68">
        <v>42</v>
      </c>
      <c r="B4416" s="66" t="str">
        <v>진건읍 진관리</v>
      </c>
      <c r="C4416" s="66" t="str">
        <v>아파트 전월세</v>
      </c>
      <c r="D4416" s="66" t="str">
        <v>2025-11</v>
      </c>
      <c r="E4416" s="66" t="str">
        <v>비교 반영</v>
      </c>
      <c r="F4416" s="66" t="str">
        <v>그 외 비교 반영월</v>
      </c>
      <c r="G4416" s="68">
        <v>1</v>
      </c>
      <c r="H4416" s="79">
        <v>0.5</v>
      </c>
    </row>
    <row r="4417">
      <c r="A4417" s="68">
        <v>42</v>
      </c>
      <c r="B4417" s="66" t="str">
        <v>진건읍 진관리</v>
      </c>
      <c r="C4417" s="66" t="str">
        <v>아파트 전월세</v>
      </c>
      <c r="D4417" s="66" t="str">
        <v>2025-12</v>
      </c>
      <c r="E4417" s="66" t="str">
        <v>비교 반영</v>
      </c>
      <c r="F4417" s="66" t="str">
        <v>그 외 비교 반영월</v>
      </c>
      <c r="G4417" s="68">
        <v>0</v>
      </c>
      <c r="H4417" s="79">
        <v>0</v>
      </c>
    </row>
    <row r="4418">
      <c r="A4418" s="68">
        <v>42</v>
      </c>
      <c r="B4418" s="66" t="str">
        <v>진건읍 진관리</v>
      </c>
      <c r="C4418" s="66" t="str">
        <v>아파트 전월세</v>
      </c>
      <c r="D4418" s="66" t="str">
        <v>2026-01</v>
      </c>
      <c r="E4418" s="66" t="str">
        <v>비교 반영</v>
      </c>
      <c r="F4418" s="66" t="str">
        <v>직전 비교기간</v>
      </c>
      <c r="G4418" s="68">
        <v>0</v>
      </c>
      <c r="H4418" s="79">
        <v>0</v>
      </c>
    </row>
    <row r="4419">
      <c r="A4419" s="68">
        <v>42</v>
      </c>
      <c r="B4419" s="66" t="str">
        <v>진건읍 진관리</v>
      </c>
      <c r="C4419" s="66" t="str">
        <v>아파트 전월세</v>
      </c>
      <c r="D4419" s="66" t="str">
        <v>2026-02</v>
      </c>
      <c r="E4419" s="66" t="str">
        <v>비교 반영</v>
      </c>
      <c r="F4419" s="66" t="str">
        <v>직전 비교기간</v>
      </c>
      <c r="G4419" s="68">
        <v>1</v>
      </c>
      <c r="H4419" s="79">
        <v>0.2</v>
      </c>
    </row>
    <row r="4420">
      <c r="A4420" s="68">
        <v>42</v>
      </c>
      <c r="B4420" s="66" t="str">
        <v>진건읍 진관리</v>
      </c>
      <c r="C4420" s="66" t="str">
        <v>아파트 전월세</v>
      </c>
      <c r="D4420" s="66" t="str">
        <v>2026-03</v>
      </c>
      <c r="E4420" s="66" t="str">
        <v>비교 반영</v>
      </c>
      <c r="F4420" s="66" t="str">
        <v>직전 비교기간</v>
      </c>
      <c r="G4420" s="68">
        <v>4</v>
      </c>
      <c r="H4420" s="79">
        <v>0.4444444444444444</v>
      </c>
    </row>
    <row r="4421">
      <c r="A4421" s="68">
        <v>42</v>
      </c>
      <c r="B4421" s="66" t="str">
        <v>진건읍 진관리</v>
      </c>
      <c r="C4421" s="66" t="str">
        <v>아파트 전월세</v>
      </c>
      <c r="D4421" s="66" t="str">
        <v>2026-04</v>
      </c>
      <c r="E4421" s="66" t="str">
        <v>비교 반영</v>
      </c>
      <c r="F4421" s="66" t="str">
        <v>최근 비교기간</v>
      </c>
      <c r="G4421" s="68">
        <v>0</v>
      </c>
      <c r="H4421" s="79">
        <v>0</v>
      </c>
    </row>
    <row r="4422">
      <c r="A4422" s="68">
        <v>42</v>
      </c>
      <c r="B4422" s="66" t="str">
        <v>진건읍 진관리</v>
      </c>
      <c r="C4422" s="66" t="str">
        <v>아파트 전월세</v>
      </c>
      <c r="D4422" s="66" t="str">
        <v>2026-05</v>
      </c>
      <c r="E4422" s="66" t="str">
        <v>비교 반영</v>
      </c>
      <c r="F4422" s="66" t="str">
        <v>최근 비교기간</v>
      </c>
      <c r="G4422" s="68">
        <v>0</v>
      </c>
      <c r="H4422" s="79">
        <v>0</v>
      </c>
    </row>
    <row r="4423">
      <c r="A4423" s="68">
        <v>42</v>
      </c>
      <c r="B4423" s="66" t="str">
        <v>진건읍 진관리</v>
      </c>
      <c r="C4423" s="66" t="str">
        <v>아파트 전월세</v>
      </c>
      <c r="D4423" s="66" t="str">
        <v>2026-06</v>
      </c>
      <c r="E4423" s="66" t="str">
        <v>비교 반영</v>
      </c>
      <c r="F4423" s="66" t="str">
        <v>최근 비교기간</v>
      </c>
      <c r="G4423" s="68">
        <v>4</v>
      </c>
      <c r="H4423" s="79">
        <v>0.5714285714285714</v>
      </c>
    </row>
    <row r="4424">
      <c r="A4424" s="72">
        <v>42</v>
      </c>
      <c r="B4424" s="72" t="str">
        <v>진건읍 진관리</v>
      </c>
      <c r="C4424" s="72" t="str">
        <v>아파트 전월세</v>
      </c>
      <c r="D4424" s="72" t="str">
        <v>2026-07</v>
      </c>
      <c r="E4424" s="72" t="str">
        <v>집계 중</v>
      </c>
      <c r="F4424" s="72" t="str">
        <v>집계 중 월</v>
      </c>
      <c r="G4424" s="74">
        <v>0</v>
      </c>
      <c r="H4424" s="85">
        <v>0</v>
      </c>
    </row>
    <row r="4425">
      <c r="A4425" s="68">
        <v>42</v>
      </c>
      <c r="B4425" s="66" t="str">
        <v>진건읍 진관리</v>
      </c>
      <c r="C4425" s="66" t="str">
        <v>아파트 매매</v>
      </c>
      <c r="D4425" s="66" t="str">
        <v>2025-08</v>
      </c>
      <c r="E4425" s="66" t="str">
        <v>비교 반영</v>
      </c>
      <c r="F4425" s="66" t="str">
        <v>그 외 비교 반영월</v>
      </c>
      <c r="G4425" s="68">
        <v>0</v>
      </c>
      <c r="H4425" s="79">
        <v>0</v>
      </c>
    </row>
    <row r="4426">
      <c r="A4426" s="68">
        <v>42</v>
      </c>
      <c r="B4426" s="66" t="str">
        <v>진건읍 진관리</v>
      </c>
      <c r="C4426" s="66" t="str">
        <v>아파트 매매</v>
      </c>
      <c r="D4426" s="66" t="str">
        <v>2025-09</v>
      </c>
      <c r="E4426" s="66" t="str">
        <v>비교 반영</v>
      </c>
      <c r="F4426" s="66" t="str">
        <v>그 외 비교 반영월</v>
      </c>
      <c r="G4426" s="68">
        <v>2</v>
      </c>
      <c r="H4426" s="79">
        <v>0.5</v>
      </c>
    </row>
    <row r="4427">
      <c r="A4427" s="68">
        <v>42</v>
      </c>
      <c r="B4427" s="66" t="str">
        <v>진건읍 진관리</v>
      </c>
      <c r="C4427" s="66" t="str">
        <v>아파트 매매</v>
      </c>
      <c r="D4427" s="66" t="str">
        <v>2025-10</v>
      </c>
      <c r="E4427" s="66" t="str">
        <v>비교 반영</v>
      </c>
      <c r="F4427" s="66" t="str">
        <v>그 외 비교 반영월</v>
      </c>
      <c r="G4427" s="68">
        <v>0</v>
      </c>
      <c r="H4427" s="79">
        <v>0</v>
      </c>
    </row>
    <row r="4428">
      <c r="A4428" s="68">
        <v>42</v>
      </c>
      <c r="B4428" s="66" t="str">
        <v>진건읍 진관리</v>
      </c>
      <c r="C4428" s="66" t="str">
        <v>아파트 매매</v>
      </c>
      <c r="D4428" s="66" t="str">
        <v>2025-11</v>
      </c>
      <c r="E4428" s="66" t="str">
        <v>비교 반영</v>
      </c>
      <c r="F4428" s="66" t="str">
        <v>그 외 비교 반영월</v>
      </c>
      <c r="G4428" s="68">
        <v>0</v>
      </c>
      <c r="H4428" s="79">
        <v>0</v>
      </c>
    </row>
    <row r="4429">
      <c r="A4429" s="68">
        <v>42</v>
      </c>
      <c r="B4429" s="66" t="str">
        <v>진건읍 진관리</v>
      </c>
      <c r="C4429" s="66" t="str">
        <v>아파트 매매</v>
      </c>
      <c r="D4429" s="66" t="str">
        <v>2025-12</v>
      </c>
      <c r="E4429" s="66" t="str">
        <v>비교 반영</v>
      </c>
      <c r="F4429" s="66" t="str">
        <v>그 외 비교 반영월</v>
      </c>
      <c r="G4429" s="68">
        <v>1</v>
      </c>
      <c r="H4429" s="79">
        <v>1</v>
      </c>
    </row>
    <row r="4430">
      <c r="A4430" s="68">
        <v>42</v>
      </c>
      <c r="B4430" s="66" t="str">
        <v>진건읍 진관리</v>
      </c>
      <c r="C4430" s="66" t="str">
        <v>아파트 매매</v>
      </c>
      <c r="D4430" s="66" t="str">
        <v>2026-01</v>
      </c>
      <c r="E4430" s="66" t="str">
        <v>비교 반영</v>
      </c>
      <c r="F4430" s="66" t="str">
        <v>직전 비교기간</v>
      </c>
      <c r="G4430" s="68">
        <v>2</v>
      </c>
      <c r="H4430" s="79">
        <v>0.3333333333333333</v>
      </c>
    </row>
    <row r="4431">
      <c r="A4431" s="68">
        <v>42</v>
      </c>
      <c r="B4431" s="66" t="str">
        <v>진건읍 진관리</v>
      </c>
      <c r="C4431" s="66" t="str">
        <v>아파트 매매</v>
      </c>
      <c r="D4431" s="66" t="str">
        <v>2026-02</v>
      </c>
      <c r="E4431" s="66" t="str">
        <v>비교 반영</v>
      </c>
      <c r="F4431" s="66" t="str">
        <v>직전 비교기간</v>
      </c>
      <c r="G4431" s="68">
        <v>1</v>
      </c>
      <c r="H4431" s="79">
        <v>0.2</v>
      </c>
    </row>
    <row r="4432">
      <c r="A4432" s="68">
        <v>42</v>
      </c>
      <c r="B4432" s="66" t="str">
        <v>진건읍 진관리</v>
      </c>
      <c r="C4432" s="66" t="str">
        <v>아파트 매매</v>
      </c>
      <c r="D4432" s="66" t="str">
        <v>2026-03</v>
      </c>
      <c r="E4432" s="66" t="str">
        <v>비교 반영</v>
      </c>
      <c r="F4432" s="66" t="str">
        <v>직전 비교기간</v>
      </c>
      <c r="G4432" s="68">
        <v>1</v>
      </c>
      <c r="H4432" s="79">
        <v>0.1111111111111111</v>
      </c>
    </row>
    <row r="4433">
      <c r="A4433" s="68">
        <v>42</v>
      </c>
      <c r="B4433" s="66" t="str">
        <v>진건읍 진관리</v>
      </c>
      <c r="C4433" s="66" t="str">
        <v>아파트 매매</v>
      </c>
      <c r="D4433" s="66" t="str">
        <v>2026-04</v>
      </c>
      <c r="E4433" s="66" t="str">
        <v>비교 반영</v>
      </c>
      <c r="F4433" s="66" t="str">
        <v>최근 비교기간</v>
      </c>
      <c r="G4433" s="68">
        <v>1</v>
      </c>
      <c r="H4433" s="79">
        <v>0.25</v>
      </c>
    </row>
    <row r="4434">
      <c r="A4434" s="68">
        <v>42</v>
      </c>
      <c r="B4434" s="66" t="str">
        <v>진건읍 진관리</v>
      </c>
      <c r="C4434" s="66" t="str">
        <v>아파트 매매</v>
      </c>
      <c r="D4434" s="66" t="str">
        <v>2026-05</v>
      </c>
      <c r="E4434" s="66" t="str">
        <v>비교 반영</v>
      </c>
      <c r="F4434" s="66" t="str">
        <v>최근 비교기간</v>
      </c>
      <c r="G4434" s="68">
        <v>0</v>
      </c>
      <c r="H4434" s="79">
        <v>0</v>
      </c>
    </row>
    <row r="4435">
      <c r="A4435" s="68">
        <v>42</v>
      </c>
      <c r="B4435" s="66" t="str">
        <v>진건읍 진관리</v>
      </c>
      <c r="C4435" s="66" t="str">
        <v>아파트 매매</v>
      </c>
      <c r="D4435" s="66" t="str">
        <v>2026-06</v>
      </c>
      <c r="E4435" s="66" t="str">
        <v>비교 반영</v>
      </c>
      <c r="F4435" s="66" t="str">
        <v>최근 비교기간</v>
      </c>
      <c r="G4435" s="68">
        <v>1</v>
      </c>
      <c r="H4435" s="79">
        <v>0.14285714285714285</v>
      </c>
    </row>
    <row r="4436">
      <c r="A4436" s="72">
        <v>42</v>
      </c>
      <c r="B4436" s="72" t="str">
        <v>진건읍 진관리</v>
      </c>
      <c r="C4436" s="72" t="str">
        <v>아파트 매매</v>
      </c>
      <c r="D4436" s="72" t="str">
        <v>2026-07</v>
      </c>
      <c r="E4436" s="72" t="str">
        <v>집계 중</v>
      </c>
      <c r="F4436" s="72" t="str">
        <v>집계 중 월</v>
      </c>
      <c r="G4436" s="74">
        <v>2</v>
      </c>
      <c r="H4436" s="85">
        <v>0.5</v>
      </c>
    </row>
    <row r="4437">
      <c r="A4437" s="68">
        <v>42</v>
      </c>
      <c r="B4437" s="66" t="str">
        <v>진건읍 진관리</v>
      </c>
      <c r="C4437" s="66" t="str">
        <v>다세대 매매</v>
      </c>
      <c r="D4437" s="66" t="str">
        <v>2025-08</v>
      </c>
      <c r="E4437" s="66" t="str">
        <v>비교 반영</v>
      </c>
      <c r="F4437" s="66" t="str">
        <v>그 외 비교 반영월</v>
      </c>
      <c r="G4437" s="68">
        <v>0</v>
      </c>
      <c r="H4437" s="79">
        <v>0</v>
      </c>
    </row>
    <row r="4438">
      <c r="A4438" s="68">
        <v>42</v>
      </c>
      <c r="B4438" s="66" t="str">
        <v>진건읍 진관리</v>
      </c>
      <c r="C4438" s="66" t="str">
        <v>다세대 매매</v>
      </c>
      <c r="D4438" s="66" t="str">
        <v>2025-09</v>
      </c>
      <c r="E4438" s="66" t="str">
        <v>비교 반영</v>
      </c>
      <c r="F4438" s="66" t="str">
        <v>그 외 비교 반영월</v>
      </c>
      <c r="G4438" s="68">
        <v>1</v>
      </c>
      <c r="H4438" s="79">
        <v>0.25</v>
      </c>
    </row>
    <row r="4439">
      <c r="A4439" s="68">
        <v>42</v>
      </c>
      <c r="B4439" s="66" t="str">
        <v>진건읍 진관리</v>
      </c>
      <c r="C4439" s="66" t="str">
        <v>다세대 매매</v>
      </c>
      <c r="D4439" s="66" t="str">
        <v>2025-10</v>
      </c>
      <c r="E4439" s="66" t="str">
        <v>비교 반영</v>
      </c>
      <c r="F4439" s="66" t="str">
        <v>그 외 비교 반영월</v>
      </c>
      <c r="G4439" s="68">
        <v>0</v>
      </c>
      <c r="H4439" s="79">
        <v>0</v>
      </c>
    </row>
    <row r="4440">
      <c r="A4440" s="68">
        <v>42</v>
      </c>
      <c r="B4440" s="66" t="str">
        <v>진건읍 진관리</v>
      </c>
      <c r="C4440" s="66" t="str">
        <v>다세대 매매</v>
      </c>
      <c r="D4440" s="66" t="str">
        <v>2025-11</v>
      </c>
      <c r="E4440" s="66" t="str">
        <v>비교 반영</v>
      </c>
      <c r="F4440" s="66" t="str">
        <v>그 외 비교 반영월</v>
      </c>
      <c r="G4440" s="68">
        <v>0</v>
      </c>
      <c r="H4440" s="79">
        <v>0</v>
      </c>
    </row>
    <row r="4441">
      <c r="A4441" s="68">
        <v>42</v>
      </c>
      <c r="B4441" s="66" t="str">
        <v>진건읍 진관리</v>
      </c>
      <c r="C4441" s="66" t="str">
        <v>다세대 매매</v>
      </c>
      <c r="D4441" s="66" t="str">
        <v>2025-12</v>
      </c>
      <c r="E4441" s="66" t="str">
        <v>비교 반영</v>
      </c>
      <c r="F4441" s="66" t="str">
        <v>그 외 비교 반영월</v>
      </c>
      <c r="G4441" s="68">
        <v>0</v>
      </c>
      <c r="H4441" s="79">
        <v>0</v>
      </c>
    </row>
    <row r="4442">
      <c r="A4442" s="68">
        <v>42</v>
      </c>
      <c r="B4442" s="66" t="str">
        <v>진건읍 진관리</v>
      </c>
      <c r="C4442" s="66" t="str">
        <v>다세대 매매</v>
      </c>
      <c r="D4442" s="66" t="str">
        <v>2026-01</v>
      </c>
      <c r="E4442" s="66" t="str">
        <v>비교 반영</v>
      </c>
      <c r="F4442" s="66" t="str">
        <v>직전 비교기간</v>
      </c>
      <c r="G4442" s="68">
        <v>0</v>
      </c>
      <c r="H4442" s="79">
        <v>0</v>
      </c>
    </row>
    <row r="4443">
      <c r="A4443" s="68">
        <v>42</v>
      </c>
      <c r="B4443" s="66" t="str">
        <v>진건읍 진관리</v>
      </c>
      <c r="C4443" s="66" t="str">
        <v>다세대 매매</v>
      </c>
      <c r="D4443" s="66" t="str">
        <v>2026-02</v>
      </c>
      <c r="E4443" s="66" t="str">
        <v>비교 반영</v>
      </c>
      <c r="F4443" s="66" t="str">
        <v>직전 비교기간</v>
      </c>
      <c r="G4443" s="68">
        <v>0</v>
      </c>
      <c r="H4443" s="79">
        <v>0</v>
      </c>
    </row>
    <row r="4444">
      <c r="A4444" s="68">
        <v>42</v>
      </c>
      <c r="B4444" s="66" t="str">
        <v>진건읍 진관리</v>
      </c>
      <c r="C4444" s="66" t="str">
        <v>다세대 매매</v>
      </c>
      <c r="D4444" s="66" t="str">
        <v>2026-03</v>
      </c>
      <c r="E4444" s="66" t="str">
        <v>비교 반영</v>
      </c>
      <c r="F4444" s="66" t="str">
        <v>직전 비교기간</v>
      </c>
      <c r="G4444" s="68">
        <v>0</v>
      </c>
      <c r="H4444" s="79">
        <v>0</v>
      </c>
    </row>
    <row r="4445">
      <c r="A4445" s="68">
        <v>42</v>
      </c>
      <c r="B4445" s="66" t="str">
        <v>진건읍 진관리</v>
      </c>
      <c r="C4445" s="66" t="str">
        <v>다세대 매매</v>
      </c>
      <c r="D4445" s="66" t="str">
        <v>2026-04</v>
      </c>
      <c r="E4445" s="66" t="str">
        <v>비교 반영</v>
      </c>
      <c r="F4445" s="66" t="str">
        <v>최근 비교기간</v>
      </c>
      <c r="G4445" s="68">
        <v>0</v>
      </c>
      <c r="H4445" s="79">
        <v>0</v>
      </c>
    </row>
    <row r="4446">
      <c r="A4446" s="68">
        <v>42</v>
      </c>
      <c r="B4446" s="66" t="str">
        <v>진건읍 진관리</v>
      </c>
      <c r="C4446" s="66" t="str">
        <v>다세대 매매</v>
      </c>
      <c r="D4446" s="66" t="str">
        <v>2026-05</v>
      </c>
      <c r="E4446" s="66" t="str">
        <v>비교 반영</v>
      </c>
      <c r="F4446" s="66" t="str">
        <v>최근 비교기간</v>
      </c>
      <c r="G4446" s="68">
        <v>0</v>
      </c>
      <c r="H4446" s="79">
        <v>0</v>
      </c>
    </row>
    <row r="4447">
      <c r="A4447" s="68">
        <v>42</v>
      </c>
      <c r="B4447" s="66" t="str">
        <v>진건읍 진관리</v>
      </c>
      <c r="C4447" s="66" t="str">
        <v>다세대 매매</v>
      </c>
      <c r="D4447" s="66" t="str">
        <v>2026-06</v>
      </c>
      <c r="E4447" s="66" t="str">
        <v>비교 반영</v>
      </c>
      <c r="F4447" s="66" t="str">
        <v>최근 비교기간</v>
      </c>
      <c r="G4447" s="68">
        <v>2</v>
      </c>
      <c r="H4447" s="79">
        <v>0.2857142857142857</v>
      </c>
    </row>
    <row r="4448">
      <c r="A4448" s="72">
        <v>42</v>
      </c>
      <c r="B4448" s="72" t="str">
        <v>진건읍 진관리</v>
      </c>
      <c r="C4448" s="72" t="str">
        <v>다세대 매매</v>
      </c>
      <c r="D4448" s="72" t="str">
        <v>2026-07</v>
      </c>
      <c r="E4448" s="72" t="str">
        <v>집계 중</v>
      </c>
      <c r="F4448" s="72" t="str">
        <v>집계 중 월</v>
      </c>
      <c r="G4448" s="74">
        <v>0</v>
      </c>
      <c r="H4448" s="85">
        <v>0</v>
      </c>
    </row>
    <row r="4449">
      <c r="A4449" s="68">
        <v>42</v>
      </c>
      <c r="B4449" s="66" t="str">
        <v>진건읍 진관리</v>
      </c>
      <c r="C4449" s="66" t="str">
        <v>다세대 전월세</v>
      </c>
      <c r="D4449" s="66" t="str">
        <v>2025-08</v>
      </c>
      <c r="E4449" s="66" t="str">
        <v>비교 반영</v>
      </c>
      <c r="F4449" s="66" t="str">
        <v>그 외 비교 반영월</v>
      </c>
      <c r="G4449" s="68">
        <v>0</v>
      </c>
      <c r="H4449" s="79">
        <v>0</v>
      </c>
    </row>
    <row r="4450">
      <c r="A4450" s="68">
        <v>42</v>
      </c>
      <c r="B4450" s="66" t="str">
        <v>진건읍 진관리</v>
      </c>
      <c r="C4450" s="66" t="str">
        <v>다세대 전월세</v>
      </c>
      <c r="D4450" s="66" t="str">
        <v>2025-09</v>
      </c>
      <c r="E4450" s="66" t="str">
        <v>비교 반영</v>
      </c>
      <c r="F4450" s="66" t="str">
        <v>그 외 비교 반영월</v>
      </c>
      <c r="G4450" s="68">
        <v>0</v>
      </c>
      <c r="H4450" s="79">
        <v>0</v>
      </c>
    </row>
    <row r="4451">
      <c r="A4451" s="68">
        <v>42</v>
      </c>
      <c r="B4451" s="66" t="str">
        <v>진건읍 진관리</v>
      </c>
      <c r="C4451" s="66" t="str">
        <v>다세대 전월세</v>
      </c>
      <c r="D4451" s="66" t="str">
        <v>2025-10</v>
      </c>
      <c r="E4451" s="66" t="str">
        <v>비교 반영</v>
      </c>
      <c r="F4451" s="66" t="str">
        <v>그 외 비교 반영월</v>
      </c>
      <c r="G4451" s="68">
        <v>0</v>
      </c>
      <c r="H4451" s="79">
        <v>0</v>
      </c>
    </row>
    <row r="4452">
      <c r="A4452" s="68">
        <v>42</v>
      </c>
      <c r="B4452" s="66" t="str">
        <v>진건읍 진관리</v>
      </c>
      <c r="C4452" s="66" t="str">
        <v>다세대 전월세</v>
      </c>
      <c r="D4452" s="66" t="str">
        <v>2025-11</v>
      </c>
      <c r="E4452" s="66" t="str">
        <v>비교 반영</v>
      </c>
      <c r="F4452" s="66" t="str">
        <v>그 외 비교 반영월</v>
      </c>
      <c r="G4452" s="68">
        <v>1</v>
      </c>
      <c r="H4452" s="79">
        <v>0.5</v>
      </c>
    </row>
    <row r="4453">
      <c r="A4453" s="68">
        <v>42</v>
      </c>
      <c r="B4453" s="66" t="str">
        <v>진건읍 진관리</v>
      </c>
      <c r="C4453" s="66" t="str">
        <v>다세대 전월세</v>
      </c>
      <c r="D4453" s="66" t="str">
        <v>2025-12</v>
      </c>
      <c r="E4453" s="66" t="str">
        <v>비교 반영</v>
      </c>
      <c r="F4453" s="66" t="str">
        <v>그 외 비교 반영월</v>
      </c>
      <c r="G4453" s="68">
        <v>0</v>
      </c>
      <c r="H4453" s="79">
        <v>0</v>
      </c>
    </row>
    <row r="4454">
      <c r="A4454" s="68">
        <v>42</v>
      </c>
      <c r="B4454" s="66" t="str">
        <v>진건읍 진관리</v>
      </c>
      <c r="C4454" s="66" t="str">
        <v>다세대 전월세</v>
      </c>
      <c r="D4454" s="66" t="str">
        <v>2026-01</v>
      </c>
      <c r="E4454" s="66" t="str">
        <v>비교 반영</v>
      </c>
      <c r="F4454" s="66" t="str">
        <v>직전 비교기간</v>
      </c>
      <c r="G4454" s="68">
        <v>1</v>
      </c>
      <c r="H4454" s="79">
        <v>0.16666666666666666</v>
      </c>
    </row>
    <row r="4455">
      <c r="A4455" s="68">
        <v>42</v>
      </c>
      <c r="B4455" s="66" t="str">
        <v>진건읍 진관리</v>
      </c>
      <c r="C4455" s="66" t="str">
        <v>다세대 전월세</v>
      </c>
      <c r="D4455" s="66" t="str">
        <v>2026-02</v>
      </c>
      <c r="E4455" s="66" t="str">
        <v>비교 반영</v>
      </c>
      <c r="F4455" s="66" t="str">
        <v>직전 비교기간</v>
      </c>
      <c r="G4455" s="68">
        <v>3</v>
      </c>
      <c r="H4455" s="79">
        <v>0.6</v>
      </c>
    </row>
    <row r="4456">
      <c r="A4456" s="68">
        <v>42</v>
      </c>
      <c r="B4456" s="66" t="str">
        <v>진건읍 진관리</v>
      </c>
      <c r="C4456" s="66" t="str">
        <v>다세대 전월세</v>
      </c>
      <c r="D4456" s="66" t="str">
        <v>2026-03</v>
      </c>
      <c r="E4456" s="66" t="str">
        <v>비교 반영</v>
      </c>
      <c r="F4456" s="66" t="str">
        <v>직전 비교기간</v>
      </c>
      <c r="G4456" s="68">
        <v>0</v>
      </c>
      <c r="H4456" s="79">
        <v>0</v>
      </c>
    </row>
    <row r="4457">
      <c r="A4457" s="68">
        <v>42</v>
      </c>
      <c r="B4457" s="66" t="str">
        <v>진건읍 진관리</v>
      </c>
      <c r="C4457" s="66" t="str">
        <v>다세대 전월세</v>
      </c>
      <c r="D4457" s="66" t="str">
        <v>2026-04</v>
      </c>
      <c r="E4457" s="66" t="str">
        <v>비교 반영</v>
      </c>
      <c r="F4457" s="66" t="str">
        <v>최근 비교기간</v>
      </c>
      <c r="G4457" s="68">
        <v>1</v>
      </c>
      <c r="H4457" s="79">
        <v>0.25</v>
      </c>
    </row>
    <row r="4458">
      <c r="A4458" s="68">
        <v>42</v>
      </c>
      <c r="B4458" s="66" t="str">
        <v>진건읍 진관리</v>
      </c>
      <c r="C4458" s="66" t="str">
        <v>다세대 전월세</v>
      </c>
      <c r="D4458" s="66" t="str">
        <v>2026-05</v>
      </c>
      <c r="E4458" s="66" t="str">
        <v>비교 반영</v>
      </c>
      <c r="F4458" s="66" t="str">
        <v>최근 비교기간</v>
      </c>
      <c r="G4458" s="68">
        <v>1</v>
      </c>
      <c r="H4458" s="79">
        <v>1</v>
      </c>
    </row>
    <row r="4459">
      <c r="A4459" s="68">
        <v>42</v>
      </c>
      <c r="B4459" s="66" t="str">
        <v>진건읍 진관리</v>
      </c>
      <c r="C4459" s="66" t="str">
        <v>다세대 전월세</v>
      </c>
      <c r="D4459" s="66" t="str">
        <v>2026-06</v>
      </c>
      <c r="E4459" s="66" t="str">
        <v>비교 반영</v>
      </c>
      <c r="F4459" s="66" t="str">
        <v>최근 비교기간</v>
      </c>
      <c r="G4459" s="68">
        <v>0</v>
      </c>
      <c r="H4459" s="79">
        <v>0</v>
      </c>
    </row>
    <row r="4460">
      <c r="A4460" s="72">
        <v>42</v>
      </c>
      <c r="B4460" s="72" t="str">
        <v>진건읍 진관리</v>
      </c>
      <c r="C4460" s="72" t="str">
        <v>다세대 전월세</v>
      </c>
      <c r="D4460" s="72" t="str">
        <v>2026-07</v>
      </c>
      <c r="E4460" s="72" t="str">
        <v>집계 중</v>
      </c>
      <c r="F4460" s="72" t="str">
        <v>집계 중 월</v>
      </c>
      <c r="G4460" s="74">
        <v>2</v>
      </c>
      <c r="H4460" s="85">
        <v>0.5</v>
      </c>
    </row>
    <row r="4461">
      <c r="A4461" s="68">
        <v>42</v>
      </c>
      <c r="B4461" s="66" t="str">
        <v>진건읍 진관리</v>
      </c>
      <c r="C4461" s="66" t="str">
        <v>다가구 전월세</v>
      </c>
      <c r="D4461" s="66" t="str">
        <v>2025-08</v>
      </c>
      <c r="E4461" s="66" t="str">
        <v>비교 반영</v>
      </c>
      <c r="F4461" s="66" t="str">
        <v>그 외 비교 반영월</v>
      </c>
      <c r="G4461" s="68">
        <v>0</v>
      </c>
      <c r="H4461" s="79">
        <v>0</v>
      </c>
    </row>
    <row r="4462">
      <c r="A4462" s="68">
        <v>42</v>
      </c>
      <c r="B4462" s="66" t="str">
        <v>진건읍 진관리</v>
      </c>
      <c r="C4462" s="66" t="str">
        <v>다가구 전월세</v>
      </c>
      <c r="D4462" s="66" t="str">
        <v>2025-09</v>
      </c>
      <c r="E4462" s="66" t="str">
        <v>비교 반영</v>
      </c>
      <c r="F4462" s="66" t="str">
        <v>그 외 비교 반영월</v>
      </c>
      <c r="G4462" s="68">
        <v>0</v>
      </c>
      <c r="H4462" s="79">
        <v>0</v>
      </c>
    </row>
    <row r="4463">
      <c r="A4463" s="68">
        <v>42</v>
      </c>
      <c r="B4463" s="66" t="str">
        <v>진건읍 진관리</v>
      </c>
      <c r="C4463" s="66" t="str">
        <v>다가구 전월세</v>
      </c>
      <c r="D4463" s="66" t="str">
        <v>2025-10</v>
      </c>
      <c r="E4463" s="66" t="str">
        <v>비교 반영</v>
      </c>
      <c r="F4463" s="66" t="str">
        <v>그 외 비교 반영월</v>
      </c>
      <c r="G4463" s="68">
        <v>1</v>
      </c>
      <c r="H4463" s="79">
        <v>0.3333333333333333</v>
      </c>
    </row>
    <row r="4464">
      <c r="A4464" s="68">
        <v>42</v>
      </c>
      <c r="B4464" s="66" t="str">
        <v>진건읍 진관리</v>
      </c>
      <c r="C4464" s="66" t="str">
        <v>다가구 전월세</v>
      </c>
      <c r="D4464" s="66" t="str">
        <v>2025-11</v>
      </c>
      <c r="E4464" s="66" t="str">
        <v>비교 반영</v>
      </c>
      <c r="F4464" s="66" t="str">
        <v>그 외 비교 반영월</v>
      </c>
      <c r="G4464" s="68">
        <v>0</v>
      </c>
      <c r="H4464" s="79">
        <v>0</v>
      </c>
    </row>
    <row r="4465">
      <c r="A4465" s="68">
        <v>42</v>
      </c>
      <c r="B4465" s="66" t="str">
        <v>진건읍 진관리</v>
      </c>
      <c r="C4465" s="66" t="str">
        <v>다가구 전월세</v>
      </c>
      <c r="D4465" s="66" t="str">
        <v>2025-12</v>
      </c>
      <c r="E4465" s="66" t="str">
        <v>비교 반영</v>
      </c>
      <c r="F4465" s="66" t="str">
        <v>그 외 비교 반영월</v>
      </c>
      <c r="G4465" s="68">
        <v>0</v>
      </c>
      <c r="H4465" s="79">
        <v>0</v>
      </c>
    </row>
    <row r="4466">
      <c r="A4466" s="68">
        <v>42</v>
      </c>
      <c r="B4466" s="66" t="str">
        <v>진건읍 진관리</v>
      </c>
      <c r="C4466" s="66" t="str">
        <v>다가구 전월세</v>
      </c>
      <c r="D4466" s="66" t="str">
        <v>2026-01</v>
      </c>
      <c r="E4466" s="66" t="str">
        <v>비교 반영</v>
      </c>
      <c r="F4466" s="66" t="str">
        <v>직전 비교기간</v>
      </c>
      <c r="G4466" s="68">
        <v>1</v>
      </c>
      <c r="H4466" s="79">
        <v>0.16666666666666666</v>
      </c>
    </row>
    <row r="4467">
      <c r="A4467" s="68">
        <v>42</v>
      </c>
      <c r="B4467" s="66" t="str">
        <v>진건읍 진관리</v>
      </c>
      <c r="C4467" s="66" t="str">
        <v>다가구 전월세</v>
      </c>
      <c r="D4467" s="66" t="str">
        <v>2026-02</v>
      </c>
      <c r="E4467" s="66" t="str">
        <v>비교 반영</v>
      </c>
      <c r="F4467" s="66" t="str">
        <v>직전 비교기간</v>
      </c>
      <c r="G4467" s="68">
        <v>0</v>
      </c>
      <c r="H4467" s="79">
        <v>0</v>
      </c>
    </row>
    <row r="4468">
      <c r="A4468" s="68">
        <v>42</v>
      </c>
      <c r="B4468" s="66" t="str">
        <v>진건읍 진관리</v>
      </c>
      <c r="C4468" s="66" t="str">
        <v>다가구 전월세</v>
      </c>
      <c r="D4468" s="66" t="str">
        <v>2026-03</v>
      </c>
      <c r="E4468" s="66" t="str">
        <v>비교 반영</v>
      </c>
      <c r="F4468" s="66" t="str">
        <v>직전 비교기간</v>
      </c>
      <c r="G4468" s="68">
        <v>1</v>
      </c>
      <c r="H4468" s="79">
        <v>0.1111111111111111</v>
      </c>
    </row>
    <row r="4469">
      <c r="A4469" s="68">
        <v>42</v>
      </c>
      <c r="B4469" s="66" t="str">
        <v>진건읍 진관리</v>
      </c>
      <c r="C4469" s="66" t="str">
        <v>다가구 전월세</v>
      </c>
      <c r="D4469" s="66" t="str">
        <v>2026-04</v>
      </c>
      <c r="E4469" s="66" t="str">
        <v>비교 반영</v>
      </c>
      <c r="F4469" s="66" t="str">
        <v>최근 비교기간</v>
      </c>
      <c r="G4469" s="68">
        <v>1</v>
      </c>
      <c r="H4469" s="79">
        <v>0.25</v>
      </c>
    </row>
    <row r="4470">
      <c r="A4470" s="68">
        <v>42</v>
      </c>
      <c r="B4470" s="66" t="str">
        <v>진건읍 진관리</v>
      </c>
      <c r="C4470" s="66" t="str">
        <v>다가구 전월세</v>
      </c>
      <c r="D4470" s="66" t="str">
        <v>2026-05</v>
      </c>
      <c r="E4470" s="66" t="str">
        <v>비교 반영</v>
      </c>
      <c r="F4470" s="66" t="str">
        <v>최근 비교기간</v>
      </c>
      <c r="G4470" s="68">
        <v>0</v>
      </c>
      <c r="H4470" s="79">
        <v>0</v>
      </c>
    </row>
    <row r="4471">
      <c r="A4471" s="68">
        <v>42</v>
      </c>
      <c r="B4471" s="66" t="str">
        <v>진건읍 진관리</v>
      </c>
      <c r="C4471" s="66" t="str">
        <v>다가구 전월세</v>
      </c>
      <c r="D4471" s="66" t="str">
        <v>2026-06</v>
      </c>
      <c r="E4471" s="66" t="str">
        <v>비교 반영</v>
      </c>
      <c r="F4471" s="66" t="str">
        <v>최근 비교기간</v>
      </c>
      <c r="G4471" s="68">
        <v>0</v>
      </c>
      <c r="H4471" s="79">
        <v>0</v>
      </c>
    </row>
    <row r="4472">
      <c r="A4472" s="72">
        <v>42</v>
      </c>
      <c r="B4472" s="72" t="str">
        <v>진건읍 진관리</v>
      </c>
      <c r="C4472" s="72" t="str">
        <v>다가구 전월세</v>
      </c>
      <c r="D4472" s="72" t="str">
        <v>2026-07</v>
      </c>
      <c r="E4472" s="72" t="str">
        <v>집계 중</v>
      </c>
      <c r="F4472" s="72" t="str">
        <v>집계 중 월</v>
      </c>
      <c r="G4472" s="74">
        <v>0</v>
      </c>
      <c r="H4472" s="85">
        <v>0</v>
      </c>
    </row>
    <row r="4473">
      <c r="A4473" s="68">
        <v>42</v>
      </c>
      <c r="B4473" s="66" t="str">
        <v>진건읍 진관리</v>
      </c>
      <c r="C4473" s="66" t="str">
        <v>공장창고</v>
      </c>
      <c r="D4473" s="66" t="str">
        <v>2025-08</v>
      </c>
      <c r="E4473" s="66" t="str">
        <v>비교 반영</v>
      </c>
      <c r="F4473" s="66" t="str">
        <v>그 외 비교 반영월</v>
      </c>
      <c r="G4473" s="68">
        <v>0</v>
      </c>
      <c r="H4473" s="79">
        <v>0</v>
      </c>
    </row>
    <row r="4474">
      <c r="A4474" s="68">
        <v>42</v>
      </c>
      <c r="B4474" s="66" t="str">
        <v>진건읍 진관리</v>
      </c>
      <c r="C4474" s="66" t="str">
        <v>공장창고</v>
      </c>
      <c r="D4474" s="66" t="str">
        <v>2025-09</v>
      </c>
      <c r="E4474" s="66" t="str">
        <v>비교 반영</v>
      </c>
      <c r="F4474" s="66" t="str">
        <v>그 외 비교 반영월</v>
      </c>
      <c r="G4474" s="68">
        <v>0</v>
      </c>
      <c r="H4474" s="79">
        <v>0</v>
      </c>
    </row>
    <row r="4475">
      <c r="A4475" s="68">
        <v>42</v>
      </c>
      <c r="B4475" s="66" t="str">
        <v>진건읍 진관리</v>
      </c>
      <c r="C4475" s="66" t="str">
        <v>공장창고</v>
      </c>
      <c r="D4475" s="66" t="str">
        <v>2025-10</v>
      </c>
      <c r="E4475" s="66" t="str">
        <v>비교 반영</v>
      </c>
      <c r="F4475" s="66" t="str">
        <v>그 외 비교 반영월</v>
      </c>
      <c r="G4475" s="68">
        <v>1</v>
      </c>
      <c r="H4475" s="79">
        <v>0.3333333333333333</v>
      </c>
    </row>
    <row r="4476">
      <c r="A4476" s="68">
        <v>42</v>
      </c>
      <c r="B4476" s="66" t="str">
        <v>진건읍 진관리</v>
      </c>
      <c r="C4476" s="66" t="str">
        <v>공장창고</v>
      </c>
      <c r="D4476" s="66" t="str">
        <v>2025-11</v>
      </c>
      <c r="E4476" s="66" t="str">
        <v>비교 반영</v>
      </c>
      <c r="F4476" s="66" t="str">
        <v>그 외 비교 반영월</v>
      </c>
      <c r="G4476" s="68">
        <v>0</v>
      </c>
      <c r="H4476" s="79">
        <v>0</v>
      </c>
    </row>
    <row r="4477">
      <c r="A4477" s="68">
        <v>42</v>
      </c>
      <c r="B4477" s="66" t="str">
        <v>진건읍 진관리</v>
      </c>
      <c r="C4477" s="66" t="str">
        <v>공장창고</v>
      </c>
      <c r="D4477" s="66" t="str">
        <v>2025-12</v>
      </c>
      <c r="E4477" s="66" t="str">
        <v>비교 반영</v>
      </c>
      <c r="F4477" s="66" t="str">
        <v>그 외 비교 반영월</v>
      </c>
      <c r="G4477" s="68">
        <v>0</v>
      </c>
      <c r="H4477" s="79">
        <v>0</v>
      </c>
    </row>
    <row r="4478">
      <c r="A4478" s="68">
        <v>42</v>
      </c>
      <c r="B4478" s="66" t="str">
        <v>진건읍 진관리</v>
      </c>
      <c r="C4478" s="66" t="str">
        <v>공장창고</v>
      </c>
      <c r="D4478" s="66" t="str">
        <v>2026-01</v>
      </c>
      <c r="E4478" s="66" t="str">
        <v>비교 반영</v>
      </c>
      <c r="F4478" s="66" t="str">
        <v>직전 비교기간</v>
      </c>
      <c r="G4478" s="68">
        <v>0</v>
      </c>
      <c r="H4478" s="79">
        <v>0</v>
      </c>
    </row>
    <row r="4479">
      <c r="A4479" s="68">
        <v>42</v>
      </c>
      <c r="B4479" s="66" t="str">
        <v>진건읍 진관리</v>
      </c>
      <c r="C4479" s="66" t="str">
        <v>공장창고</v>
      </c>
      <c r="D4479" s="66" t="str">
        <v>2026-02</v>
      </c>
      <c r="E4479" s="66" t="str">
        <v>비교 반영</v>
      </c>
      <c r="F4479" s="66" t="str">
        <v>직전 비교기간</v>
      </c>
      <c r="G4479" s="68">
        <v>0</v>
      </c>
      <c r="H4479" s="79">
        <v>0</v>
      </c>
    </row>
    <row r="4480">
      <c r="A4480" s="68">
        <v>42</v>
      </c>
      <c r="B4480" s="66" t="str">
        <v>진건읍 진관리</v>
      </c>
      <c r="C4480" s="66" t="str">
        <v>공장창고</v>
      </c>
      <c r="D4480" s="66" t="str">
        <v>2026-03</v>
      </c>
      <c r="E4480" s="66" t="str">
        <v>비교 반영</v>
      </c>
      <c r="F4480" s="66" t="str">
        <v>직전 비교기간</v>
      </c>
      <c r="G4480" s="68">
        <v>0</v>
      </c>
      <c r="H4480" s="79">
        <v>0</v>
      </c>
    </row>
    <row r="4481">
      <c r="A4481" s="68">
        <v>42</v>
      </c>
      <c r="B4481" s="66" t="str">
        <v>진건읍 진관리</v>
      </c>
      <c r="C4481" s="66" t="str">
        <v>공장창고</v>
      </c>
      <c r="D4481" s="66" t="str">
        <v>2026-04</v>
      </c>
      <c r="E4481" s="66" t="str">
        <v>비교 반영</v>
      </c>
      <c r="F4481" s="66" t="str">
        <v>최근 비교기간</v>
      </c>
      <c r="G4481" s="68">
        <v>1</v>
      </c>
      <c r="H4481" s="79">
        <v>0.25</v>
      </c>
    </row>
    <row r="4482">
      <c r="A4482" s="68">
        <v>42</v>
      </c>
      <c r="B4482" s="66" t="str">
        <v>진건읍 진관리</v>
      </c>
      <c r="C4482" s="66" t="str">
        <v>공장창고</v>
      </c>
      <c r="D4482" s="66" t="str">
        <v>2026-05</v>
      </c>
      <c r="E4482" s="66" t="str">
        <v>비교 반영</v>
      </c>
      <c r="F4482" s="66" t="str">
        <v>최근 비교기간</v>
      </c>
      <c r="G4482" s="68">
        <v>0</v>
      </c>
      <c r="H4482" s="79">
        <v>0</v>
      </c>
    </row>
    <row r="4483">
      <c r="A4483" s="68">
        <v>42</v>
      </c>
      <c r="B4483" s="66" t="str">
        <v>진건읍 진관리</v>
      </c>
      <c r="C4483" s="66" t="str">
        <v>공장창고</v>
      </c>
      <c r="D4483" s="66" t="str">
        <v>2026-06</v>
      </c>
      <c r="E4483" s="66" t="str">
        <v>비교 반영</v>
      </c>
      <c r="F4483" s="66" t="str">
        <v>최근 비교기간</v>
      </c>
      <c r="G4483" s="68">
        <v>0</v>
      </c>
      <c r="H4483" s="79">
        <v>0</v>
      </c>
    </row>
    <row r="4484">
      <c r="A4484" s="72">
        <v>42</v>
      </c>
      <c r="B4484" s="72" t="str">
        <v>진건읍 진관리</v>
      </c>
      <c r="C4484" s="72" t="str">
        <v>공장창고</v>
      </c>
      <c r="D4484" s="72" t="str">
        <v>2026-07</v>
      </c>
      <c r="E4484" s="72" t="str">
        <v>집계 중</v>
      </c>
      <c r="F4484" s="72" t="str">
        <v>집계 중 월</v>
      </c>
      <c r="G4484" s="74">
        <v>0</v>
      </c>
      <c r="H4484" s="85">
        <v>0</v>
      </c>
    </row>
    <row r="4485">
      <c r="A4485" s="68">
        <v>42</v>
      </c>
      <c r="B4485" s="66" t="str">
        <v>진건읍 진관리</v>
      </c>
      <c r="C4485" s="66" t="str">
        <v>토지</v>
      </c>
      <c r="D4485" s="66" t="str">
        <v>2025-08</v>
      </c>
      <c r="E4485" s="66" t="str">
        <v>비교 반영</v>
      </c>
      <c r="F4485" s="66" t="str">
        <v>그 외 비교 반영월</v>
      </c>
      <c r="G4485" s="68">
        <v>0</v>
      </c>
      <c r="H4485" s="79">
        <v>0</v>
      </c>
    </row>
    <row r="4486">
      <c r="A4486" s="68">
        <v>42</v>
      </c>
      <c r="B4486" s="66" t="str">
        <v>진건읍 진관리</v>
      </c>
      <c r="C4486" s="66" t="str">
        <v>토지</v>
      </c>
      <c r="D4486" s="66" t="str">
        <v>2025-09</v>
      </c>
      <c r="E4486" s="66" t="str">
        <v>비교 반영</v>
      </c>
      <c r="F4486" s="66" t="str">
        <v>그 외 비교 반영월</v>
      </c>
      <c r="G4486" s="68">
        <v>0</v>
      </c>
      <c r="H4486" s="79">
        <v>0</v>
      </c>
    </row>
    <row r="4487">
      <c r="A4487" s="68">
        <v>42</v>
      </c>
      <c r="B4487" s="66" t="str">
        <v>진건읍 진관리</v>
      </c>
      <c r="C4487" s="66" t="str">
        <v>토지</v>
      </c>
      <c r="D4487" s="66" t="str">
        <v>2025-10</v>
      </c>
      <c r="E4487" s="66" t="str">
        <v>비교 반영</v>
      </c>
      <c r="F4487" s="66" t="str">
        <v>그 외 비교 반영월</v>
      </c>
      <c r="G4487" s="68">
        <v>0</v>
      </c>
      <c r="H4487" s="79">
        <v>0</v>
      </c>
    </row>
    <row r="4488">
      <c r="A4488" s="68">
        <v>42</v>
      </c>
      <c r="B4488" s="66" t="str">
        <v>진건읍 진관리</v>
      </c>
      <c r="C4488" s="66" t="str">
        <v>토지</v>
      </c>
      <c r="D4488" s="66" t="str">
        <v>2025-11</v>
      </c>
      <c r="E4488" s="66" t="str">
        <v>비교 반영</v>
      </c>
      <c r="F4488" s="66" t="str">
        <v>그 외 비교 반영월</v>
      </c>
      <c r="G4488" s="68">
        <v>0</v>
      </c>
      <c r="H4488" s="79">
        <v>0</v>
      </c>
    </row>
    <row r="4489">
      <c r="A4489" s="68">
        <v>42</v>
      </c>
      <c r="B4489" s="66" t="str">
        <v>진건읍 진관리</v>
      </c>
      <c r="C4489" s="66" t="str">
        <v>토지</v>
      </c>
      <c r="D4489" s="66" t="str">
        <v>2025-12</v>
      </c>
      <c r="E4489" s="66" t="str">
        <v>비교 반영</v>
      </c>
      <c r="F4489" s="66" t="str">
        <v>그 외 비교 반영월</v>
      </c>
      <c r="G4489" s="68">
        <v>0</v>
      </c>
      <c r="H4489" s="79">
        <v>0</v>
      </c>
    </row>
    <row r="4490">
      <c r="A4490" s="68">
        <v>42</v>
      </c>
      <c r="B4490" s="66" t="str">
        <v>진건읍 진관리</v>
      </c>
      <c r="C4490" s="66" t="str">
        <v>토지</v>
      </c>
      <c r="D4490" s="66" t="str">
        <v>2026-01</v>
      </c>
      <c r="E4490" s="66" t="str">
        <v>비교 반영</v>
      </c>
      <c r="F4490" s="66" t="str">
        <v>직전 비교기간</v>
      </c>
      <c r="G4490" s="68">
        <v>2</v>
      </c>
      <c r="H4490" s="79">
        <v>0.3333333333333333</v>
      </c>
    </row>
    <row r="4491">
      <c r="A4491" s="68">
        <v>42</v>
      </c>
      <c r="B4491" s="66" t="str">
        <v>진건읍 진관리</v>
      </c>
      <c r="C4491" s="66" t="str">
        <v>토지</v>
      </c>
      <c r="D4491" s="66" t="str">
        <v>2026-02</v>
      </c>
      <c r="E4491" s="66" t="str">
        <v>비교 반영</v>
      </c>
      <c r="F4491" s="66" t="str">
        <v>직전 비교기간</v>
      </c>
      <c r="G4491" s="68">
        <v>0</v>
      </c>
      <c r="H4491" s="79">
        <v>0</v>
      </c>
    </row>
    <row r="4492">
      <c r="A4492" s="68">
        <v>42</v>
      </c>
      <c r="B4492" s="66" t="str">
        <v>진건읍 진관리</v>
      </c>
      <c r="C4492" s="66" t="str">
        <v>토지</v>
      </c>
      <c r="D4492" s="66" t="str">
        <v>2026-03</v>
      </c>
      <c r="E4492" s="66" t="str">
        <v>비교 반영</v>
      </c>
      <c r="F4492" s="66" t="str">
        <v>직전 비교기간</v>
      </c>
      <c r="G4492" s="68">
        <v>3</v>
      </c>
      <c r="H4492" s="79">
        <v>0.3333333333333333</v>
      </c>
    </row>
    <row r="4493">
      <c r="A4493" s="68">
        <v>42</v>
      </c>
      <c r="B4493" s="66" t="str">
        <v>진건읍 진관리</v>
      </c>
      <c r="C4493" s="66" t="str">
        <v>토지</v>
      </c>
      <c r="D4493" s="66" t="str">
        <v>2026-04</v>
      </c>
      <c r="E4493" s="66" t="str">
        <v>비교 반영</v>
      </c>
      <c r="F4493" s="66" t="str">
        <v>최근 비교기간</v>
      </c>
      <c r="G4493" s="68">
        <v>0</v>
      </c>
      <c r="H4493" s="79">
        <v>0</v>
      </c>
    </row>
    <row r="4494">
      <c r="A4494" s="68">
        <v>42</v>
      </c>
      <c r="B4494" s="66" t="str">
        <v>진건읍 진관리</v>
      </c>
      <c r="C4494" s="66" t="str">
        <v>토지</v>
      </c>
      <c r="D4494" s="66" t="str">
        <v>2026-05</v>
      </c>
      <c r="E4494" s="66" t="str">
        <v>비교 반영</v>
      </c>
      <c r="F4494" s="66" t="str">
        <v>최근 비교기간</v>
      </c>
      <c r="G4494" s="68">
        <v>0</v>
      </c>
      <c r="H4494" s="79">
        <v>0</v>
      </c>
    </row>
    <row r="4495">
      <c r="A4495" s="68">
        <v>42</v>
      </c>
      <c r="B4495" s="66" t="str">
        <v>진건읍 진관리</v>
      </c>
      <c r="C4495" s="66" t="str">
        <v>토지</v>
      </c>
      <c r="D4495" s="66" t="str">
        <v>2026-06</v>
      </c>
      <c r="E4495" s="66" t="str">
        <v>비교 반영</v>
      </c>
      <c r="F4495" s="66" t="str">
        <v>최근 비교기간</v>
      </c>
      <c r="G4495" s="68">
        <v>0</v>
      </c>
      <c r="H4495" s="79">
        <v>0</v>
      </c>
    </row>
    <row r="4496">
      <c r="A4496" s="72">
        <v>42</v>
      </c>
      <c r="B4496" s="72" t="str">
        <v>진건읍 진관리</v>
      </c>
      <c r="C4496" s="72" t="str">
        <v>토지</v>
      </c>
      <c r="D4496" s="72" t="str">
        <v>2026-07</v>
      </c>
      <c r="E4496" s="72" t="str">
        <v>집계 중</v>
      </c>
      <c r="F4496" s="72" t="str">
        <v>집계 중 월</v>
      </c>
      <c r="G4496" s="74">
        <v>0</v>
      </c>
      <c r="H4496" s="85">
        <v>0</v>
      </c>
    </row>
    <row r="4497">
      <c r="A4497" s="68">
        <v>43</v>
      </c>
      <c r="B4497" s="66" t="str">
        <v>화도읍 금남리</v>
      </c>
      <c r="C4497" s="66" t="str">
        <v>토지</v>
      </c>
      <c r="D4497" s="66" t="str">
        <v>2025-08</v>
      </c>
      <c r="E4497" s="66" t="str">
        <v>비교 반영</v>
      </c>
      <c r="F4497" s="66" t="str">
        <v>그 외 비교 반영월</v>
      </c>
      <c r="G4497" s="68">
        <v>0</v>
      </c>
      <c r="H4497" s="79">
        <v>0</v>
      </c>
    </row>
    <row r="4498">
      <c r="A4498" s="68">
        <v>43</v>
      </c>
      <c r="B4498" s="66" t="str">
        <v>화도읍 금남리</v>
      </c>
      <c r="C4498" s="66" t="str">
        <v>토지</v>
      </c>
      <c r="D4498" s="66" t="str">
        <v>2025-09</v>
      </c>
      <c r="E4498" s="66" t="str">
        <v>비교 반영</v>
      </c>
      <c r="F4498" s="66" t="str">
        <v>그 외 비교 반영월</v>
      </c>
      <c r="G4498" s="68">
        <v>5</v>
      </c>
      <c r="H4498" s="79">
        <v>0.5555555555555556</v>
      </c>
    </row>
    <row r="4499">
      <c r="A4499" s="68">
        <v>43</v>
      </c>
      <c r="B4499" s="66" t="str">
        <v>화도읍 금남리</v>
      </c>
      <c r="C4499" s="66" t="str">
        <v>토지</v>
      </c>
      <c r="D4499" s="66" t="str">
        <v>2025-10</v>
      </c>
      <c r="E4499" s="66" t="str">
        <v>비교 반영</v>
      </c>
      <c r="F4499" s="66" t="str">
        <v>그 외 비교 반영월</v>
      </c>
      <c r="G4499" s="68">
        <v>8</v>
      </c>
      <c r="H4499" s="79">
        <v>0.5714285714285714</v>
      </c>
    </row>
    <row r="4500">
      <c r="A4500" s="68">
        <v>43</v>
      </c>
      <c r="B4500" s="66" t="str">
        <v>화도읍 금남리</v>
      </c>
      <c r="C4500" s="66" t="str">
        <v>토지</v>
      </c>
      <c r="D4500" s="66" t="str">
        <v>2025-11</v>
      </c>
      <c r="E4500" s="66" t="str">
        <v>비교 반영</v>
      </c>
      <c r="F4500" s="66" t="str">
        <v>그 외 비교 반영월</v>
      </c>
      <c r="G4500" s="68">
        <v>15</v>
      </c>
      <c r="H4500" s="79">
        <v>0.8333333333333334</v>
      </c>
    </row>
    <row r="4501">
      <c r="A4501" s="68">
        <v>43</v>
      </c>
      <c r="B4501" s="66" t="str">
        <v>화도읍 금남리</v>
      </c>
      <c r="C4501" s="66" t="str">
        <v>토지</v>
      </c>
      <c r="D4501" s="66" t="str">
        <v>2025-12</v>
      </c>
      <c r="E4501" s="66" t="str">
        <v>비교 반영</v>
      </c>
      <c r="F4501" s="66" t="str">
        <v>그 외 비교 반영월</v>
      </c>
      <c r="G4501" s="68">
        <v>0</v>
      </c>
      <c r="H4501" s="79">
        <v>0</v>
      </c>
    </row>
    <row r="4502">
      <c r="A4502" s="68">
        <v>43</v>
      </c>
      <c r="B4502" s="66" t="str">
        <v>화도읍 금남리</v>
      </c>
      <c r="C4502" s="66" t="str">
        <v>토지</v>
      </c>
      <c r="D4502" s="66" t="str">
        <v>2026-01</v>
      </c>
      <c r="E4502" s="66" t="str">
        <v>비교 반영</v>
      </c>
      <c r="F4502" s="66" t="str">
        <v>직전 비교기간</v>
      </c>
      <c r="G4502" s="68">
        <v>4</v>
      </c>
      <c r="H4502" s="79">
        <v>0.6666666666666666</v>
      </c>
    </row>
    <row r="4503">
      <c r="A4503" s="68">
        <v>43</v>
      </c>
      <c r="B4503" s="66" t="str">
        <v>화도읍 금남리</v>
      </c>
      <c r="C4503" s="66" t="str">
        <v>토지</v>
      </c>
      <c r="D4503" s="66" t="str">
        <v>2026-02</v>
      </c>
      <c r="E4503" s="66" t="str">
        <v>비교 반영</v>
      </c>
      <c r="F4503" s="66" t="str">
        <v>직전 비교기간</v>
      </c>
      <c r="G4503" s="68">
        <v>0</v>
      </c>
      <c r="H4503" s="79">
        <v>0</v>
      </c>
    </row>
    <row r="4504">
      <c r="A4504" s="68">
        <v>43</v>
      </c>
      <c r="B4504" s="66" t="str">
        <v>화도읍 금남리</v>
      </c>
      <c r="C4504" s="66" t="str">
        <v>토지</v>
      </c>
      <c r="D4504" s="66" t="str">
        <v>2026-03</v>
      </c>
      <c r="E4504" s="66" t="str">
        <v>비교 반영</v>
      </c>
      <c r="F4504" s="66" t="str">
        <v>직전 비교기간</v>
      </c>
      <c r="G4504" s="68">
        <v>7</v>
      </c>
      <c r="H4504" s="79">
        <v>0.7</v>
      </c>
    </row>
    <row r="4505">
      <c r="A4505" s="68">
        <v>43</v>
      </c>
      <c r="B4505" s="66" t="str">
        <v>화도읍 금남리</v>
      </c>
      <c r="C4505" s="66" t="str">
        <v>토지</v>
      </c>
      <c r="D4505" s="66" t="str">
        <v>2026-04</v>
      </c>
      <c r="E4505" s="66" t="str">
        <v>비교 반영</v>
      </c>
      <c r="F4505" s="66" t="str">
        <v>최근 비교기간</v>
      </c>
      <c r="G4505" s="68">
        <v>5</v>
      </c>
      <c r="H4505" s="79">
        <v>0.625</v>
      </c>
    </row>
    <row r="4506">
      <c r="A4506" s="68">
        <v>43</v>
      </c>
      <c r="B4506" s="66" t="str">
        <v>화도읍 금남리</v>
      </c>
      <c r="C4506" s="66" t="str">
        <v>토지</v>
      </c>
      <c r="D4506" s="66" t="str">
        <v>2026-05</v>
      </c>
      <c r="E4506" s="66" t="str">
        <v>비교 반영</v>
      </c>
      <c r="F4506" s="66" t="str">
        <v>최근 비교기간</v>
      </c>
      <c r="G4506" s="68">
        <v>0</v>
      </c>
      <c r="H4506" s="79">
        <v>0</v>
      </c>
    </row>
    <row r="4507">
      <c r="A4507" s="68">
        <v>43</v>
      </c>
      <c r="B4507" s="66" t="str">
        <v>화도읍 금남리</v>
      </c>
      <c r="C4507" s="66" t="str">
        <v>토지</v>
      </c>
      <c r="D4507" s="66" t="str">
        <v>2026-06</v>
      </c>
      <c r="E4507" s="66" t="str">
        <v>비교 반영</v>
      </c>
      <c r="F4507" s="66" t="str">
        <v>최근 비교기간</v>
      </c>
      <c r="G4507" s="68">
        <v>1</v>
      </c>
      <c r="H4507" s="79">
        <v>0.25</v>
      </c>
    </row>
    <row r="4508">
      <c r="A4508" s="72">
        <v>43</v>
      </c>
      <c r="B4508" s="72" t="str">
        <v>화도읍 금남리</v>
      </c>
      <c r="C4508" s="72" t="str">
        <v>토지</v>
      </c>
      <c r="D4508" s="72" t="str">
        <v>2026-07</v>
      </c>
      <c r="E4508" s="72" t="str">
        <v>집계 중</v>
      </c>
      <c r="F4508" s="72" t="str">
        <v>집계 중 월</v>
      </c>
      <c r="G4508" s="74">
        <v>4</v>
      </c>
      <c r="H4508" s="85">
        <v>0.6666666666666666</v>
      </c>
    </row>
    <row r="4509">
      <c r="A4509" s="68">
        <v>43</v>
      </c>
      <c r="B4509" s="66" t="str">
        <v>화도읍 금남리</v>
      </c>
      <c r="C4509" s="66" t="str">
        <v>다세대 매매</v>
      </c>
      <c r="D4509" s="66" t="str">
        <v>2025-08</v>
      </c>
      <c r="E4509" s="66" t="str">
        <v>비교 반영</v>
      </c>
      <c r="F4509" s="66" t="str">
        <v>그 외 비교 반영월</v>
      </c>
      <c r="G4509" s="68">
        <v>0</v>
      </c>
      <c r="H4509" s="79">
        <v>0</v>
      </c>
    </row>
    <row r="4510">
      <c r="A4510" s="68">
        <v>43</v>
      </c>
      <c r="B4510" s="66" t="str">
        <v>화도읍 금남리</v>
      </c>
      <c r="C4510" s="66" t="str">
        <v>다세대 매매</v>
      </c>
      <c r="D4510" s="66" t="str">
        <v>2025-09</v>
      </c>
      <c r="E4510" s="66" t="str">
        <v>비교 반영</v>
      </c>
      <c r="F4510" s="66" t="str">
        <v>그 외 비교 반영월</v>
      </c>
      <c r="G4510" s="68">
        <v>0</v>
      </c>
      <c r="H4510" s="79">
        <v>0</v>
      </c>
    </row>
    <row r="4511">
      <c r="A4511" s="68">
        <v>43</v>
      </c>
      <c r="B4511" s="66" t="str">
        <v>화도읍 금남리</v>
      </c>
      <c r="C4511" s="66" t="str">
        <v>다세대 매매</v>
      </c>
      <c r="D4511" s="66" t="str">
        <v>2025-10</v>
      </c>
      <c r="E4511" s="66" t="str">
        <v>비교 반영</v>
      </c>
      <c r="F4511" s="66" t="str">
        <v>그 외 비교 반영월</v>
      </c>
      <c r="G4511" s="68">
        <v>0</v>
      </c>
      <c r="H4511" s="79">
        <v>0</v>
      </c>
    </row>
    <row r="4512">
      <c r="A4512" s="68">
        <v>43</v>
      </c>
      <c r="B4512" s="66" t="str">
        <v>화도읍 금남리</v>
      </c>
      <c r="C4512" s="66" t="str">
        <v>다세대 매매</v>
      </c>
      <c r="D4512" s="66" t="str">
        <v>2025-11</v>
      </c>
      <c r="E4512" s="66" t="str">
        <v>비교 반영</v>
      </c>
      <c r="F4512" s="66" t="str">
        <v>그 외 비교 반영월</v>
      </c>
      <c r="G4512" s="68">
        <v>0</v>
      </c>
      <c r="H4512" s="79">
        <v>0</v>
      </c>
    </row>
    <row r="4513">
      <c r="A4513" s="68">
        <v>43</v>
      </c>
      <c r="B4513" s="66" t="str">
        <v>화도읍 금남리</v>
      </c>
      <c r="C4513" s="66" t="str">
        <v>다세대 매매</v>
      </c>
      <c r="D4513" s="66" t="str">
        <v>2025-12</v>
      </c>
      <c r="E4513" s="66" t="str">
        <v>비교 반영</v>
      </c>
      <c r="F4513" s="66" t="str">
        <v>그 외 비교 반영월</v>
      </c>
      <c r="G4513" s="68">
        <v>1</v>
      </c>
      <c r="H4513" s="79">
        <v>0.3333333333333333</v>
      </c>
    </row>
    <row r="4514">
      <c r="A4514" s="68">
        <v>43</v>
      </c>
      <c r="B4514" s="66" t="str">
        <v>화도읍 금남리</v>
      </c>
      <c r="C4514" s="66" t="str">
        <v>다세대 매매</v>
      </c>
      <c r="D4514" s="66" t="str">
        <v>2026-01</v>
      </c>
      <c r="E4514" s="66" t="str">
        <v>비교 반영</v>
      </c>
      <c r="F4514" s="66" t="str">
        <v>직전 비교기간</v>
      </c>
      <c r="G4514" s="68">
        <v>0</v>
      </c>
      <c r="H4514" s="79">
        <v>0</v>
      </c>
    </row>
    <row r="4515">
      <c r="A4515" s="68">
        <v>43</v>
      </c>
      <c r="B4515" s="66" t="str">
        <v>화도읍 금남리</v>
      </c>
      <c r="C4515" s="66" t="str">
        <v>다세대 매매</v>
      </c>
      <c r="D4515" s="66" t="str">
        <v>2026-02</v>
      </c>
      <c r="E4515" s="66" t="str">
        <v>비교 반영</v>
      </c>
      <c r="F4515" s="66" t="str">
        <v>직전 비교기간</v>
      </c>
      <c r="G4515" s="68">
        <v>0</v>
      </c>
      <c r="H4515" s="79">
        <v>0</v>
      </c>
    </row>
    <row r="4516">
      <c r="A4516" s="68">
        <v>43</v>
      </c>
      <c r="B4516" s="66" t="str">
        <v>화도읍 금남리</v>
      </c>
      <c r="C4516" s="66" t="str">
        <v>다세대 매매</v>
      </c>
      <c r="D4516" s="66" t="str">
        <v>2026-03</v>
      </c>
      <c r="E4516" s="66" t="str">
        <v>비교 반영</v>
      </c>
      <c r="F4516" s="66" t="str">
        <v>직전 비교기간</v>
      </c>
      <c r="G4516" s="68">
        <v>0</v>
      </c>
      <c r="H4516" s="79">
        <v>0</v>
      </c>
    </row>
    <row r="4517">
      <c r="A4517" s="68">
        <v>43</v>
      </c>
      <c r="B4517" s="66" t="str">
        <v>화도읍 금남리</v>
      </c>
      <c r="C4517" s="66" t="str">
        <v>다세대 매매</v>
      </c>
      <c r="D4517" s="66" t="str">
        <v>2026-04</v>
      </c>
      <c r="E4517" s="66" t="str">
        <v>비교 반영</v>
      </c>
      <c r="F4517" s="66" t="str">
        <v>최근 비교기간</v>
      </c>
      <c r="G4517" s="68">
        <v>2</v>
      </c>
      <c r="H4517" s="79">
        <v>0.25</v>
      </c>
    </row>
    <row r="4518">
      <c r="A4518" s="68">
        <v>43</v>
      </c>
      <c r="B4518" s="66" t="str">
        <v>화도읍 금남리</v>
      </c>
      <c r="C4518" s="66" t="str">
        <v>다세대 매매</v>
      </c>
      <c r="D4518" s="66" t="str">
        <v>2026-05</v>
      </c>
      <c r="E4518" s="66" t="str">
        <v>비교 반영</v>
      </c>
      <c r="F4518" s="66" t="str">
        <v>최근 비교기간</v>
      </c>
      <c r="G4518" s="68">
        <v>0</v>
      </c>
      <c r="H4518" s="79">
        <v>0</v>
      </c>
    </row>
    <row r="4519">
      <c r="A4519" s="68">
        <v>43</v>
      </c>
      <c r="B4519" s="66" t="str">
        <v>화도읍 금남리</v>
      </c>
      <c r="C4519" s="66" t="str">
        <v>다세대 매매</v>
      </c>
      <c r="D4519" s="66" t="str">
        <v>2026-06</v>
      </c>
      <c r="E4519" s="66" t="str">
        <v>비교 반영</v>
      </c>
      <c r="F4519" s="66" t="str">
        <v>최근 비교기간</v>
      </c>
      <c r="G4519" s="68">
        <v>2</v>
      </c>
      <c r="H4519" s="79">
        <v>0.5</v>
      </c>
    </row>
    <row r="4520">
      <c r="A4520" s="72">
        <v>43</v>
      </c>
      <c r="B4520" s="72" t="str">
        <v>화도읍 금남리</v>
      </c>
      <c r="C4520" s="72" t="str">
        <v>다세대 매매</v>
      </c>
      <c r="D4520" s="72" t="str">
        <v>2026-07</v>
      </c>
      <c r="E4520" s="72" t="str">
        <v>집계 중</v>
      </c>
      <c r="F4520" s="72" t="str">
        <v>집계 중 월</v>
      </c>
      <c r="G4520" s="74">
        <v>0</v>
      </c>
      <c r="H4520" s="85">
        <v>0</v>
      </c>
    </row>
    <row r="4521">
      <c r="A4521" s="68">
        <v>43</v>
      </c>
      <c r="B4521" s="66" t="str">
        <v>화도읍 금남리</v>
      </c>
      <c r="C4521" s="66" t="str">
        <v>다세대 전월세</v>
      </c>
      <c r="D4521" s="66" t="str">
        <v>2025-08</v>
      </c>
      <c r="E4521" s="66" t="str">
        <v>비교 반영</v>
      </c>
      <c r="F4521" s="66" t="str">
        <v>그 외 비교 반영월</v>
      </c>
      <c r="G4521" s="68">
        <v>0</v>
      </c>
      <c r="H4521" s="79">
        <v>0</v>
      </c>
    </row>
    <row r="4522">
      <c r="A4522" s="68">
        <v>43</v>
      </c>
      <c r="B4522" s="66" t="str">
        <v>화도읍 금남리</v>
      </c>
      <c r="C4522" s="66" t="str">
        <v>다세대 전월세</v>
      </c>
      <c r="D4522" s="66" t="str">
        <v>2025-09</v>
      </c>
      <c r="E4522" s="66" t="str">
        <v>비교 반영</v>
      </c>
      <c r="F4522" s="66" t="str">
        <v>그 외 비교 반영월</v>
      </c>
      <c r="G4522" s="68">
        <v>2</v>
      </c>
      <c r="H4522" s="79">
        <v>0.2222222222222222</v>
      </c>
    </row>
    <row r="4523">
      <c r="A4523" s="68">
        <v>43</v>
      </c>
      <c r="B4523" s="66" t="str">
        <v>화도읍 금남리</v>
      </c>
      <c r="C4523" s="66" t="str">
        <v>다세대 전월세</v>
      </c>
      <c r="D4523" s="66" t="str">
        <v>2025-10</v>
      </c>
      <c r="E4523" s="66" t="str">
        <v>비교 반영</v>
      </c>
      <c r="F4523" s="66" t="str">
        <v>그 외 비교 반영월</v>
      </c>
      <c r="G4523" s="68">
        <v>1</v>
      </c>
      <c r="H4523" s="79">
        <v>0.07142857142857142</v>
      </c>
    </row>
    <row r="4524">
      <c r="A4524" s="68">
        <v>43</v>
      </c>
      <c r="B4524" s="66" t="str">
        <v>화도읍 금남리</v>
      </c>
      <c r="C4524" s="66" t="str">
        <v>다세대 전월세</v>
      </c>
      <c r="D4524" s="66" t="str">
        <v>2025-11</v>
      </c>
      <c r="E4524" s="66" t="str">
        <v>비교 반영</v>
      </c>
      <c r="F4524" s="66" t="str">
        <v>그 외 비교 반영월</v>
      </c>
      <c r="G4524" s="68">
        <v>3</v>
      </c>
      <c r="H4524" s="79">
        <v>0.16666666666666666</v>
      </c>
    </row>
    <row r="4525">
      <c r="A4525" s="68">
        <v>43</v>
      </c>
      <c r="B4525" s="66" t="str">
        <v>화도읍 금남리</v>
      </c>
      <c r="C4525" s="66" t="str">
        <v>다세대 전월세</v>
      </c>
      <c r="D4525" s="66" t="str">
        <v>2025-12</v>
      </c>
      <c r="E4525" s="66" t="str">
        <v>비교 반영</v>
      </c>
      <c r="F4525" s="66" t="str">
        <v>그 외 비교 반영월</v>
      </c>
      <c r="G4525" s="68">
        <v>0</v>
      </c>
      <c r="H4525" s="79">
        <v>0</v>
      </c>
    </row>
    <row r="4526">
      <c r="A4526" s="68">
        <v>43</v>
      </c>
      <c r="B4526" s="66" t="str">
        <v>화도읍 금남리</v>
      </c>
      <c r="C4526" s="66" t="str">
        <v>다세대 전월세</v>
      </c>
      <c r="D4526" s="66" t="str">
        <v>2026-01</v>
      </c>
      <c r="E4526" s="66" t="str">
        <v>비교 반영</v>
      </c>
      <c r="F4526" s="66" t="str">
        <v>직전 비교기간</v>
      </c>
      <c r="G4526" s="68">
        <v>0</v>
      </c>
      <c r="H4526" s="79">
        <v>0</v>
      </c>
    </row>
    <row r="4527">
      <c r="A4527" s="68">
        <v>43</v>
      </c>
      <c r="B4527" s="66" t="str">
        <v>화도읍 금남리</v>
      </c>
      <c r="C4527" s="66" t="str">
        <v>다세대 전월세</v>
      </c>
      <c r="D4527" s="66" t="str">
        <v>2026-02</v>
      </c>
      <c r="E4527" s="66" t="str">
        <v>비교 반영</v>
      </c>
      <c r="F4527" s="66" t="str">
        <v>직전 비교기간</v>
      </c>
      <c r="G4527" s="68">
        <v>1</v>
      </c>
      <c r="H4527" s="79">
        <v>1</v>
      </c>
    </row>
    <row r="4528">
      <c r="A4528" s="68">
        <v>43</v>
      </c>
      <c r="B4528" s="66" t="str">
        <v>화도읍 금남리</v>
      </c>
      <c r="C4528" s="66" t="str">
        <v>다세대 전월세</v>
      </c>
      <c r="D4528" s="66" t="str">
        <v>2026-03</v>
      </c>
      <c r="E4528" s="66" t="str">
        <v>비교 반영</v>
      </c>
      <c r="F4528" s="66" t="str">
        <v>직전 비교기간</v>
      </c>
      <c r="G4528" s="68">
        <v>1</v>
      </c>
      <c r="H4528" s="79">
        <v>0.1</v>
      </c>
    </row>
    <row r="4529">
      <c r="A4529" s="68">
        <v>43</v>
      </c>
      <c r="B4529" s="66" t="str">
        <v>화도읍 금남리</v>
      </c>
      <c r="C4529" s="66" t="str">
        <v>다세대 전월세</v>
      </c>
      <c r="D4529" s="66" t="str">
        <v>2026-04</v>
      </c>
      <c r="E4529" s="66" t="str">
        <v>비교 반영</v>
      </c>
      <c r="F4529" s="66" t="str">
        <v>최근 비교기간</v>
      </c>
      <c r="G4529" s="68">
        <v>0</v>
      </c>
      <c r="H4529" s="79">
        <v>0</v>
      </c>
    </row>
    <row r="4530">
      <c r="A4530" s="68">
        <v>43</v>
      </c>
      <c r="B4530" s="66" t="str">
        <v>화도읍 금남리</v>
      </c>
      <c r="C4530" s="66" t="str">
        <v>다세대 전월세</v>
      </c>
      <c r="D4530" s="66" t="str">
        <v>2026-05</v>
      </c>
      <c r="E4530" s="66" t="str">
        <v>비교 반영</v>
      </c>
      <c r="F4530" s="66" t="str">
        <v>최근 비교기간</v>
      </c>
      <c r="G4530" s="68">
        <v>0</v>
      </c>
      <c r="H4530" s="79">
        <v>0</v>
      </c>
    </row>
    <row r="4531">
      <c r="A4531" s="68">
        <v>43</v>
      </c>
      <c r="B4531" s="66" t="str">
        <v>화도읍 금남리</v>
      </c>
      <c r="C4531" s="66" t="str">
        <v>다세대 전월세</v>
      </c>
      <c r="D4531" s="66" t="str">
        <v>2026-06</v>
      </c>
      <c r="E4531" s="66" t="str">
        <v>비교 반영</v>
      </c>
      <c r="F4531" s="66" t="str">
        <v>최근 비교기간</v>
      </c>
      <c r="G4531" s="68">
        <v>1</v>
      </c>
      <c r="H4531" s="79">
        <v>0.25</v>
      </c>
    </row>
    <row r="4532">
      <c r="A4532" s="72">
        <v>43</v>
      </c>
      <c r="B4532" s="72" t="str">
        <v>화도읍 금남리</v>
      </c>
      <c r="C4532" s="72" t="str">
        <v>다세대 전월세</v>
      </c>
      <c r="D4532" s="72" t="str">
        <v>2026-07</v>
      </c>
      <c r="E4532" s="72" t="str">
        <v>집계 중</v>
      </c>
      <c r="F4532" s="72" t="str">
        <v>집계 중 월</v>
      </c>
      <c r="G4532" s="74">
        <v>0</v>
      </c>
      <c r="H4532" s="85">
        <v>0</v>
      </c>
    </row>
    <row r="4533">
      <c r="A4533" s="68">
        <v>43</v>
      </c>
      <c r="B4533" s="66" t="str">
        <v>화도읍 금남리</v>
      </c>
      <c r="C4533" s="66" t="str">
        <v>다가구 매매</v>
      </c>
      <c r="D4533" s="66" t="str">
        <v>2025-08</v>
      </c>
      <c r="E4533" s="66" t="str">
        <v>비교 반영</v>
      </c>
      <c r="F4533" s="66" t="str">
        <v>그 외 비교 반영월</v>
      </c>
      <c r="G4533" s="68">
        <v>0</v>
      </c>
      <c r="H4533" s="79">
        <v>0</v>
      </c>
    </row>
    <row r="4534">
      <c r="A4534" s="68">
        <v>43</v>
      </c>
      <c r="B4534" s="66" t="str">
        <v>화도읍 금남리</v>
      </c>
      <c r="C4534" s="66" t="str">
        <v>다가구 매매</v>
      </c>
      <c r="D4534" s="66" t="str">
        <v>2025-09</v>
      </c>
      <c r="E4534" s="66" t="str">
        <v>비교 반영</v>
      </c>
      <c r="F4534" s="66" t="str">
        <v>그 외 비교 반영월</v>
      </c>
      <c r="G4534" s="68">
        <v>0</v>
      </c>
      <c r="H4534" s="79">
        <v>0</v>
      </c>
    </row>
    <row r="4535">
      <c r="A4535" s="68">
        <v>43</v>
      </c>
      <c r="B4535" s="66" t="str">
        <v>화도읍 금남리</v>
      </c>
      <c r="C4535" s="66" t="str">
        <v>다가구 매매</v>
      </c>
      <c r="D4535" s="66" t="str">
        <v>2025-10</v>
      </c>
      <c r="E4535" s="66" t="str">
        <v>비교 반영</v>
      </c>
      <c r="F4535" s="66" t="str">
        <v>그 외 비교 반영월</v>
      </c>
      <c r="G4535" s="68">
        <v>0</v>
      </c>
      <c r="H4535" s="79">
        <v>0</v>
      </c>
    </row>
    <row r="4536">
      <c r="A4536" s="68">
        <v>43</v>
      </c>
      <c r="B4536" s="66" t="str">
        <v>화도읍 금남리</v>
      </c>
      <c r="C4536" s="66" t="str">
        <v>다가구 매매</v>
      </c>
      <c r="D4536" s="66" t="str">
        <v>2025-11</v>
      </c>
      <c r="E4536" s="66" t="str">
        <v>비교 반영</v>
      </c>
      <c r="F4536" s="66" t="str">
        <v>그 외 비교 반영월</v>
      </c>
      <c r="G4536" s="68">
        <v>0</v>
      </c>
      <c r="H4536" s="79">
        <v>0</v>
      </c>
    </row>
    <row r="4537">
      <c r="A4537" s="68">
        <v>43</v>
      </c>
      <c r="B4537" s="66" t="str">
        <v>화도읍 금남리</v>
      </c>
      <c r="C4537" s="66" t="str">
        <v>다가구 매매</v>
      </c>
      <c r="D4537" s="66" t="str">
        <v>2025-12</v>
      </c>
      <c r="E4537" s="66" t="str">
        <v>비교 반영</v>
      </c>
      <c r="F4537" s="66" t="str">
        <v>그 외 비교 반영월</v>
      </c>
      <c r="G4537" s="68">
        <v>0</v>
      </c>
      <c r="H4537" s="79">
        <v>0</v>
      </c>
    </row>
    <row r="4538">
      <c r="A4538" s="68">
        <v>43</v>
      </c>
      <c r="B4538" s="66" t="str">
        <v>화도읍 금남리</v>
      </c>
      <c r="C4538" s="66" t="str">
        <v>다가구 매매</v>
      </c>
      <c r="D4538" s="66" t="str">
        <v>2026-01</v>
      </c>
      <c r="E4538" s="66" t="str">
        <v>비교 반영</v>
      </c>
      <c r="F4538" s="66" t="str">
        <v>직전 비교기간</v>
      </c>
      <c r="G4538" s="68">
        <v>1</v>
      </c>
      <c r="H4538" s="79">
        <v>0.16666666666666666</v>
      </c>
    </row>
    <row r="4539">
      <c r="A4539" s="68">
        <v>43</v>
      </c>
      <c r="B4539" s="66" t="str">
        <v>화도읍 금남리</v>
      </c>
      <c r="C4539" s="66" t="str">
        <v>다가구 매매</v>
      </c>
      <c r="D4539" s="66" t="str">
        <v>2026-02</v>
      </c>
      <c r="E4539" s="66" t="str">
        <v>비교 반영</v>
      </c>
      <c r="F4539" s="66" t="str">
        <v>직전 비교기간</v>
      </c>
      <c r="G4539" s="68">
        <v>0</v>
      </c>
      <c r="H4539" s="79">
        <v>0</v>
      </c>
    </row>
    <row r="4540">
      <c r="A4540" s="68">
        <v>43</v>
      </c>
      <c r="B4540" s="66" t="str">
        <v>화도읍 금남리</v>
      </c>
      <c r="C4540" s="66" t="str">
        <v>다가구 매매</v>
      </c>
      <c r="D4540" s="66" t="str">
        <v>2026-03</v>
      </c>
      <c r="E4540" s="66" t="str">
        <v>비교 반영</v>
      </c>
      <c r="F4540" s="66" t="str">
        <v>직전 비교기간</v>
      </c>
      <c r="G4540" s="68">
        <v>0</v>
      </c>
      <c r="H4540" s="79">
        <v>0</v>
      </c>
    </row>
    <row r="4541">
      <c r="A4541" s="68">
        <v>43</v>
      </c>
      <c r="B4541" s="66" t="str">
        <v>화도읍 금남리</v>
      </c>
      <c r="C4541" s="66" t="str">
        <v>다가구 매매</v>
      </c>
      <c r="D4541" s="66" t="str">
        <v>2026-04</v>
      </c>
      <c r="E4541" s="66" t="str">
        <v>비교 반영</v>
      </c>
      <c r="F4541" s="66" t="str">
        <v>최근 비교기간</v>
      </c>
      <c r="G4541" s="68">
        <v>1</v>
      </c>
      <c r="H4541" s="79">
        <v>0.125</v>
      </c>
    </row>
    <row r="4542">
      <c r="A4542" s="68">
        <v>43</v>
      </c>
      <c r="B4542" s="66" t="str">
        <v>화도읍 금남리</v>
      </c>
      <c r="C4542" s="66" t="str">
        <v>다가구 매매</v>
      </c>
      <c r="D4542" s="66" t="str">
        <v>2026-05</v>
      </c>
      <c r="E4542" s="66" t="str">
        <v>비교 반영</v>
      </c>
      <c r="F4542" s="66" t="str">
        <v>최근 비교기간</v>
      </c>
      <c r="G4542" s="68">
        <v>0</v>
      </c>
      <c r="H4542" s="79">
        <v>0</v>
      </c>
    </row>
    <row r="4543">
      <c r="A4543" s="68">
        <v>43</v>
      </c>
      <c r="B4543" s="66" t="str">
        <v>화도읍 금남리</v>
      </c>
      <c r="C4543" s="66" t="str">
        <v>다가구 매매</v>
      </c>
      <c r="D4543" s="66" t="str">
        <v>2026-06</v>
      </c>
      <c r="E4543" s="66" t="str">
        <v>비교 반영</v>
      </c>
      <c r="F4543" s="66" t="str">
        <v>최근 비교기간</v>
      </c>
      <c r="G4543" s="68">
        <v>0</v>
      </c>
      <c r="H4543" s="79">
        <v>0</v>
      </c>
    </row>
    <row r="4544">
      <c r="A4544" s="72">
        <v>43</v>
      </c>
      <c r="B4544" s="72" t="str">
        <v>화도읍 금남리</v>
      </c>
      <c r="C4544" s="72" t="str">
        <v>다가구 매매</v>
      </c>
      <c r="D4544" s="72" t="str">
        <v>2026-07</v>
      </c>
      <c r="E4544" s="72" t="str">
        <v>집계 중</v>
      </c>
      <c r="F4544" s="72" t="str">
        <v>집계 중 월</v>
      </c>
      <c r="G4544" s="74">
        <v>0</v>
      </c>
      <c r="H4544" s="85">
        <v>0</v>
      </c>
    </row>
    <row r="4545">
      <c r="A4545" s="68">
        <v>43</v>
      </c>
      <c r="B4545" s="66" t="str">
        <v>화도읍 금남리</v>
      </c>
      <c r="C4545" s="66" t="str">
        <v>상가</v>
      </c>
      <c r="D4545" s="66" t="str">
        <v>2025-08</v>
      </c>
      <c r="E4545" s="66" t="str">
        <v>비교 반영</v>
      </c>
      <c r="F4545" s="66" t="str">
        <v>그 외 비교 반영월</v>
      </c>
      <c r="G4545" s="68">
        <v>0</v>
      </c>
      <c r="H4545" s="79">
        <v>0</v>
      </c>
    </row>
    <row r="4546">
      <c r="A4546" s="68">
        <v>43</v>
      </c>
      <c r="B4546" s="66" t="str">
        <v>화도읍 금남리</v>
      </c>
      <c r="C4546" s="66" t="str">
        <v>상가</v>
      </c>
      <c r="D4546" s="66" t="str">
        <v>2025-09</v>
      </c>
      <c r="E4546" s="66" t="str">
        <v>비교 반영</v>
      </c>
      <c r="F4546" s="66" t="str">
        <v>그 외 비교 반영월</v>
      </c>
      <c r="G4546" s="68">
        <v>2</v>
      </c>
      <c r="H4546" s="79">
        <v>0.2222222222222222</v>
      </c>
    </row>
    <row r="4547">
      <c r="A4547" s="68">
        <v>43</v>
      </c>
      <c r="B4547" s="66" t="str">
        <v>화도읍 금남리</v>
      </c>
      <c r="C4547" s="66" t="str">
        <v>상가</v>
      </c>
      <c r="D4547" s="66" t="str">
        <v>2025-10</v>
      </c>
      <c r="E4547" s="66" t="str">
        <v>비교 반영</v>
      </c>
      <c r="F4547" s="66" t="str">
        <v>그 외 비교 반영월</v>
      </c>
      <c r="G4547" s="68">
        <v>1</v>
      </c>
      <c r="H4547" s="79">
        <v>0.07142857142857142</v>
      </c>
    </row>
    <row r="4548">
      <c r="A4548" s="68">
        <v>43</v>
      </c>
      <c r="B4548" s="66" t="str">
        <v>화도읍 금남리</v>
      </c>
      <c r="C4548" s="66" t="str">
        <v>상가</v>
      </c>
      <c r="D4548" s="66" t="str">
        <v>2025-11</v>
      </c>
      <c r="E4548" s="66" t="str">
        <v>비교 반영</v>
      </c>
      <c r="F4548" s="66" t="str">
        <v>그 외 비교 반영월</v>
      </c>
      <c r="G4548" s="68">
        <v>0</v>
      </c>
      <c r="H4548" s="79">
        <v>0</v>
      </c>
    </row>
    <row r="4549">
      <c r="A4549" s="68">
        <v>43</v>
      </c>
      <c r="B4549" s="66" t="str">
        <v>화도읍 금남리</v>
      </c>
      <c r="C4549" s="66" t="str">
        <v>상가</v>
      </c>
      <c r="D4549" s="66" t="str">
        <v>2025-12</v>
      </c>
      <c r="E4549" s="66" t="str">
        <v>비교 반영</v>
      </c>
      <c r="F4549" s="66" t="str">
        <v>그 외 비교 반영월</v>
      </c>
      <c r="G4549" s="68">
        <v>0</v>
      </c>
      <c r="H4549" s="79">
        <v>0</v>
      </c>
    </row>
    <row r="4550">
      <c r="A4550" s="68">
        <v>43</v>
      </c>
      <c r="B4550" s="66" t="str">
        <v>화도읍 금남리</v>
      </c>
      <c r="C4550" s="66" t="str">
        <v>상가</v>
      </c>
      <c r="D4550" s="66" t="str">
        <v>2026-01</v>
      </c>
      <c r="E4550" s="66" t="str">
        <v>비교 반영</v>
      </c>
      <c r="F4550" s="66" t="str">
        <v>직전 비교기간</v>
      </c>
      <c r="G4550" s="68">
        <v>1</v>
      </c>
      <c r="H4550" s="79">
        <v>0.16666666666666666</v>
      </c>
    </row>
    <row r="4551">
      <c r="A4551" s="68">
        <v>43</v>
      </c>
      <c r="B4551" s="66" t="str">
        <v>화도읍 금남리</v>
      </c>
      <c r="C4551" s="66" t="str">
        <v>상가</v>
      </c>
      <c r="D4551" s="66" t="str">
        <v>2026-02</v>
      </c>
      <c r="E4551" s="66" t="str">
        <v>비교 반영</v>
      </c>
      <c r="F4551" s="66" t="str">
        <v>직전 비교기간</v>
      </c>
      <c r="G4551" s="68">
        <v>0</v>
      </c>
      <c r="H4551" s="79">
        <v>0</v>
      </c>
    </row>
    <row r="4552">
      <c r="A4552" s="68">
        <v>43</v>
      </c>
      <c r="B4552" s="66" t="str">
        <v>화도읍 금남리</v>
      </c>
      <c r="C4552" s="66" t="str">
        <v>상가</v>
      </c>
      <c r="D4552" s="66" t="str">
        <v>2026-03</v>
      </c>
      <c r="E4552" s="66" t="str">
        <v>비교 반영</v>
      </c>
      <c r="F4552" s="66" t="str">
        <v>직전 비교기간</v>
      </c>
      <c r="G4552" s="68">
        <v>2</v>
      </c>
      <c r="H4552" s="79">
        <v>0.2</v>
      </c>
    </row>
    <row r="4553">
      <c r="A4553" s="68">
        <v>43</v>
      </c>
      <c r="B4553" s="66" t="str">
        <v>화도읍 금남리</v>
      </c>
      <c r="C4553" s="66" t="str">
        <v>상가</v>
      </c>
      <c r="D4553" s="66" t="str">
        <v>2026-04</v>
      </c>
      <c r="E4553" s="66" t="str">
        <v>비교 반영</v>
      </c>
      <c r="F4553" s="66" t="str">
        <v>최근 비교기간</v>
      </c>
      <c r="G4553" s="68">
        <v>0</v>
      </c>
      <c r="H4553" s="79">
        <v>0</v>
      </c>
    </row>
    <row r="4554">
      <c r="A4554" s="68">
        <v>43</v>
      </c>
      <c r="B4554" s="66" t="str">
        <v>화도읍 금남리</v>
      </c>
      <c r="C4554" s="66" t="str">
        <v>상가</v>
      </c>
      <c r="D4554" s="66" t="str">
        <v>2026-05</v>
      </c>
      <c r="E4554" s="66" t="str">
        <v>비교 반영</v>
      </c>
      <c r="F4554" s="66" t="str">
        <v>최근 비교기간</v>
      </c>
      <c r="G4554" s="68">
        <v>0</v>
      </c>
      <c r="H4554" s="79">
        <v>0</v>
      </c>
    </row>
    <row r="4555">
      <c r="A4555" s="68">
        <v>43</v>
      </c>
      <c r="B4555" s="66" t="str">
        <v>화도읍 금남리</v>
      </c>
      <c r="C4555" s="66" t="str">
        <v>상가</v>
      </c>
      <c r="D4555" s="66" t="str">
        <v>2026-06</v>
      </c>
      <c r="E4555" s="66" t="str">
        <v>비교 반영</v>
      </c>
      <c r="F4555" s="66" t="str">
        <v>최근 비교기간</v>
      </c>
      <c r="G4555" s="68">
        <v>0</v>
      </c>
      <c r="H4555" s="79">
        <v>0</v>
      </c>
    </row>
    <row r="4556">
      <c r="A4556" s="72">
        <v>43</v>
      </c>
      <c r="B4556" s="72" t="str">
        <v>화도읍 금남리</v>
      </c>
      <c r="C4556" s="72" t="str">
        <v>상가</v>
      </c>
      <c r="D4556" s="72" t="str">
        <v>2026-07</v>
      </c>
      <c r="E4556" s="72" t="str">
        <v>집계 중</v>
      </c>
      <c r="F4556" s="72" t="str">
        <v>집계 중 월</v>
      </c>
      <c r="G4556" s="74">
        <v>1</v>
      </c>
      <c r="H4556" s="85">
        <v>0.16666666666666666</v>
      </c>
    </row>
    <row r="4557">
      <c r="A4557" s="68">
        <v>43</v>
      </c>
      <c r="B4557" s="66" t="str">
        <v>화도읍 금남리</v>
      </c>
      <c r="C4557" s="66" t="str">
        <v>다가구 전월세</v>
      </c>
      <c r="D4557" s="66" t="str">
        <v>2025-08</v>
      </c>
      <c r="E4557" s="66" t="str">
        <v>비교 반영</v>
      </c>
      <c r="F4557" s="66" t="str">
        <v>그 외 비교 반영월</v>
      </c>
      <c r="G4557" s="68">
        <v>0</v>
      </c>
      <c r="H4557" s="79">
        <v>0</v>
      </c>
    </row>
    <row r="4558">
      <c r="A4558" s="68">
        <v>43</v>
      </c>
      <c r="B4558" s="66" t="str">
        <v>화도읍 금남리</v>
      </c>
      <c r="C4558" s="66" t="str">
        <v>다가구 전월세</v>
      </c>
      <c r="D4558" s="66" t="str">
        <v>2025-09</v>
      </c>
      <c r="E4558" s="66" t="str">
        <v>비교 반영</v>
      </c>
      <c r="F4558" s="66" t="str">
        <v>그 외 비교 반영월</v>
      </c>
      <c r="G4558" s="68">
        <v>0</v>
      </c>
      <c r="H4558" s="79">
        <v>0</v>
      </c>
    </row>
    <row r="4559">
      <c r="A4559" s="68">
        <v>43</v>
      </c>
      <c r="B4559" s="66" t="str">
        <v>화도읍 금남리</v>
      </c>
      <c r="C4559" s="66" t="str">
        <v>다가구 전월세</v>
      </c>
      <c r="D4559" s="66" t="str">
        <v>2025-10</v>
      </c>
      <c r="E4559" s="66" t="str">
        <v>비교 반영</v>
      </c>
      <c r="F4559" s="66" t="str">
        <v>그 외 비교 반영월</v>
      </c>
      <c r="G4559" s="68">
        <v>4</v>
      </c>
      <c r="H4559" s="79">
        <v>0.2857142857142857</v>
      </c>
    </row>
    <row r="4560">
      <c r="A4560" s="68">
        <v>43</v>
      </c>
      <c r="B4560" s="66" t="str">
        <v>화도읍 금남리</v>
      </c>
      <c r="C4560" s="66" t="str">
        <v>다가구 전월세</v>
      </c>
      <c r="D4560" s="66" t="str">
        <v>2025-11</v>
      </c>
      <c r="E4560" s="66" t="str">
        <v>비교 반영</v>
      </c>
      <c r="F4560" s="66" t="str">
        <v>그 외 비교 반영월</v>
      </c>
      <c r="G4560" s="68">
        <v>0</v>
      </c>
      <c r="H4560" s="79">
        <v>0</v>
      </c>
    </row>
    <row r="4561">
      <c r="A4561" s="68">
        <v>43</v>
      </c>
      <c r="B4561" s="66" t="str">
        <v>화도읍 금남리</v>
      </c>
      <c r="C4561" s="66" t="str">
        <v>다가구 전월세</v>
      </c>
      <c r="D4561" s="66" t="str">
        <v>2025-12</v>
      </c>
      <c r="E4561" s="66" t="str">
        <v>비교 반영</v>
      </c>
      <c r="F4561" s="66" t="str">
        <v>그 외 비교 반영월</v>
      </c>
      <c r="G4561" s="68">
        <v>2</v>
      </c>
      <c r="H4561" s="79">
        <v>0.6666666666666666</v>
      </c>
    </row>
    <row r="4562">
      <c r="A4562" s="68">
        <v>43</v>
      </c>
      <c r="B4562" s="66" t="str">
        <v>화도읍 금남리</v>
      </c>
      <c r="C4562" s="66" t="str">
        <v>다가구 전월세</v>
      </c>
      <c r="D4562" s="66" t="str">
        <v>2026-01</v>
      </c>
      <c r="E4562" s="66" t="str">
        <v>비교 반영</v>
      </c>
      <c r="F4562" s="66" t="str">
        <v>직전 비교기간</v>
      </c>
      <c r="G4562" s="68">
        <v>0</v>
      </c>
      <c r="H4562" s="79">
        <v>0</v>
      </c>
    </row>
    <row r="4563">
      <c r="A4563" s="68">
        <v>43</v>
      </c>
      <c r="B4563" s="66" t="str">
        <v>화도읍 금남리</v>
      </c>
      <c r="C4563" s="66" t="str">
        <v>다가구 전월세</v>
      </c>
      <c r="D4563" s="66" t="str">
        <v>2026-02</v>
      </c>
      <c r="E4563" s="66" t="str">
        <v>비교 반영</v>
      </c>
      <c r="F4563" s="66" t="str">
        <v>직전 비교기간</v>
      </c>
      <c r="G4563" s="68">
        <v>0</v>
      </c>
      <c r="H4563" s="79">
        <v>0</v>
      </c>
    </row>
    <row r="4564">
      <c r="A4564" s="68">
        <v>43</v>
      </c>
      <c r="B4564" s="66" t="str">
        <v>화도읍 금남리</v>
      </c>
      <c r="C4564" s="66" t="str">
        <v>다가구 전월세</v>
      </c>
      <c r="D4564" s="66" t="str">
        <v>2026-03</v>
      </c>
      <c r="E4564" s="66" t="str">
        <v>비교 반영</v>
      </c>
      <c r="F4564" s="66" t="str">
        <v>직전 비교기간</v>
      </c>
      <c r="G4564" s="68">
        <v>0</v>
      </c>
      <c r="H4564" s="79">
        <v>0</v>
      </c>
    </row>
    <row r="4565">
      <c r="A4565" s="68">
        <v>43</v>
      </c>
      <c r="B4565" s="66" t="str">
        <v>화도읍 금남리</v>
      </c>
      <c r="C4565" s="66" t="str">
        <v>다가구 전월세</v>
      </c>
      <c r="D4565" s="66" t="str">
        <v>2026-04</v>
      </c>
      <c r="E4565" s="66" t="str">
        <v>비교 반영</v>
      </c>
      <c r="F4565" s="66" t="str">
        <v>최근 비교기간</v>
      </c>
      <c r="G4565" s="68">
        <v>0</v>
      </c>
      <c r="H4565" s="79">
        <v>0</v>
      </c>
    </row>
    <row r="4566">
      <c r="A4566" s="68">
        <v>43</v>
      </c>
      <c r="B4566" s="66" t="str">
        <v>화도읍 금남리</v>
      </c>
      <c r="C4566" s="66" t="str">
        <v>다가구 전월세</v>
      </c>
      <c r="D4566" s="66" t="str">
        <v>2026-05</v>
      </c>
      <c r="E4566" s="66" t="str">
        <v>비교 반영</v>
      </c>
      <c r="F4566" s="66" t="str">
        <v>최근 비교기간</v>
      </c>
      <c r="G4566" s="68">
        <v>0</v>
      </c>
      <c r="H4566" s="79">
        <v>0</v>
      </c>
    </row>
    <row r="4567">
      <c r="A4567" s="68">
        <v>43</v>
      </c>
      <c r="B4567" s="66" t="str">
        <v>화도읍 금남리</v>
      </c>
      <c r="C4567" s="66" t="str">
        <v>다가구 전월세</v>
      </c>
      <c r="D4567" s="66" t="str">
        <v>2026-06</v>
      </c>
      <c r="E4567" s="66" t="str">
        <v>비교 반영</v>
      </c>
      <c r="F4567" s="66" t="str">
        <v>최근 비교기간</v>
      </c>
      <c r="G4567" s="68">
        <v>0</v>
      </c>
      <c r="H4567" s="79">
        <v>0</v>
      </c>
    </row>
    <row r="4568">
      <c r="A4568" s="72">
        <v>43</v>
      </c>
      <c r="B4568" s="72" t="str">
        <v>화도읍 금남리</v>
      </c>
      <c r="C4568" s="72" t="str">
        <v>다가구 전월세</v>
      </c>
      <c r="D4568" s="72" t="str">
        <v>2026-07</v>
      </c>
      <c r="E4568" s="72" t="str">
        <v>집계 중</v>
      </c>
      <c r="F4568" s="72" t="str">
        <v>집계 중 월</v>
      </c>
      <c r="G4568" s="74">
        <v>1</v>
      </c>
      <c r="H4568" s="85">
        <v>0.16666666666666666</v>
      </c>
    </row>
    <row r="4569">
      <c r="A4569" s="68">
        <v>44</v>
      </c>
      <c r="B4569" s="66" t="str">
        <v>수석동</v>
      </c>
      <c r="C4569" s="66" t="str">
        <v>토지</v>
      </c>
      <c r="D4569" s="66" t="str">
        <v>2025-08</v>
      </c>
      <c r="E4569" s="66" t="str">
        <v>비교 반영</v>
      </c>
      <c r="F4569" s="66" t="str">
        <v>그 외 비교 반영월</v>
      </c>
      <c r="G4569" s="68">
        <v>1</v>
      </c>
      <c r="H4569" s="79">
        <v>0.2</v>
      </c>
    </row>
    <row r="4570">
      <c r="A4570" s="68">
        <v>44</v>
      </c>
      <c r="B4570" s="66" t="str">
        <v>수석동</v>
      </c>
      <c r="C4570" s="66" t="str">
        <v>토지</v>
      </c>
      <c r="D4570" s="66" t="str">
        <v>2025-09</v>
      </c>
      <c r="E4570" s="66" t="str">
        <v>비교 반영</v>
      </c>
      <c r="F4570" s="66" t="str">
        <v>그 외 비교 반영월</v>
      </c>
      <c r="G4570" s="68">
        <v>0</v>
      </c>
      <c r="H4570" s="79">
        <v>0</v>
      </c>
    </row>
    <row r="4571">
      <c r="A4571" s="68">
        <v>44</v>
      </c>
      <c r="B4571" s="66" t="str">
        <v>수석동</v>
      </c>
      <c r="C4571" s="66" t="str">
        <v>토지</v>
      </c>
      <c r="D4571" s="66" t="str">
        <v>2025-10</v>
      </c>
      <c r="E4571" s="66" t="str">
        <v>비교 반영</v>
      </c>
      <c r="F4571" s="66" t="str">
        <v>그 외 비교 반영월</v>
      </c>
      <c r="G4571" s="68">
        <v>0</v>
      </c>
      <c r="H4571" s="79">
        <v>0</v>
      </c>
    </row>
    <row r="4572">
      <c r="A4572" s="68">
        <v>44</v>
      </c>
      <c r="B4572" s="66" t="str">
        <v>수석동</v>
      </c>
      <c r="C4572" s="66" t="str">
        <v>토지</v>
      </c>
      <c r="D4572" s="66" t="str">
        <v>2025-11</v>
      </c>
      <c r="E4572" s="66" t="str">
        <v>비교 반영</v>
      </c>
      <c r="F4572" s="66" t="str">
        <v>그 외 비교 반영월</v>
      </c>
      <c r="G4572" s="68">
        <v>1</v>
      </c>
      <c r="H4572" s="79">
        <v>1</v>
      </c>
    </row>
    <row r="4573">
      <c r="A4573" s="68">
        <v>44</v>
      </c>
      <c r="B4573" s="66" t="str">
        <v>수석동</v>
      </c>
      <c r="C4573" s="66" t="str">
        <v>토지</v>
      </c>
      <c r="D4573" s="66" t="str">
        <v>2025-12</v>
      </c>
      <c r="E4573" s="66" t="str">
        <v>비교 반영</v>
      </c>
      <c r="F4573" s="66" t="str">
        <v>그 외 비교 반영월</v>
      </c>
      <c r="G4573" s="68">
        <v>2</v>
      </c>
      <c r="H4573" s="79">
        <v>0.4</v>
      </c>
    </row>
    <row r="4574">
      <c r="A4574" s="68">
        <v>44</v>
      </c>
      <c r="B4574" s="66" t="str">
        <v>수석동</v>
      </c>
      <c r="C4574" s="66" t="str">
        <v>토지</v>
      </c>
      <c r="D4574" s="66" t="str">
        <v>2026-01</v>
      </c>
      <c r="E4574" s="66" t="str">
        <v>비교 반영</v>
      </c>
      <c r="F4574" s="66" t="str">
        <v>직전 비교기간</v>
      </c>
      <c r="G4574" s="68">
        <v>0</v>
      </c>
      <c r="H4574" s="79">
        <v>0</v>
      </c>
    </row>
    <row r="4575">
      <c r="A4575" s="68">
        <v>44</v>
      </c>
      <c r="B4575" s="66" t="str">
        <v>수석동</v>
      </c>
      <c r="C4575" s="66" t="str">
        <v>토지</v>
      </c>
      <c r="D4575" s="66" t="str">
        <v>2026-02</v>
      </c>
      <c r="E4575" s="66" t="str">
        <v>비교 반영</v>
      </c>
      <c r="F4575" s="66" t="str">
        <v>직전 비교기간</v>
      </c>
      <c r="G4575" s="68">
        <v>1</v>
      </c>
      <c r="H4575" s="79">
        <v>1</v>
      </c>
    </row>
    <row r="4576">
      <c r="A4576" s="68">
        <v>44</v>
      </c>
      <c r="B4576" s="66" t="str">
        <v>수석동</v>
      </c>
      <c r="C4576" s="66" t="str">
        <v>토지</v>
      </c>
      <c r="D4576" s="66" t="str">
        <v>2026-03</v>
      </c>
      <c r="E4576" s="66" t="str">
        <v>비교 반영</v>
      </c>
      <c r="F4576" s="66" t="str">
        <v>직전 비교기간</v>
      </c>
      <c r="G4576" s="68">
        <v>0</v>
      </c>
      <c r="H4576" s="79">
        <v>0</v>
      </c>
    </row>
    <row r="4577">
      <c r="A4577" s="68">
        <v>44</v>
      </c>
      <c r="B4577" s="66" t="str">
        <v>수석동</v>
      </c>
      <c r="C4577" s="66" t="str">
        <v>토지</v>
      </c>
      <c r="D4577" s="66" t="str">
        <v>2026-04</v>
      </c>
      <c r="E4577" s="66" t="str">
        <v>비교 반영</v>
      </c>
      <c r="F4577" s="66" t="str">
        <v>최근 비교기간</v>
      </c>
      <c r="G4577" s="68">
        <v>0</v>
      </c>
      <c r="H4577" s="79">
        <v>0</v>
      </c>
    </row>
    <row r="4578">
      <c r="A4578" s="68">
        <v>44</v>
      </c>
      <c r="B4578" s="66" t="str">
        <v>수석동</v>
      </c>
      <c r="C4578" s="66" t="str">
        <v>토지</v>
      </c>
      <c r="D4578" s="66" t="str">
        <v>2026-05</v>
      </c>
      <c r="E4578" s="66" t="str">
        <v>비교 반영</v>
      </c>
      <c r="F4578" s="66" t="str">
        <v>최근 비교기간</v>
      </c>
      <c r="G4578" s="68">
        <v>5</v>
      </c>
      <c r="H4578" s="79">
        <v>1</v>
      </c>
    </row>
    <row r="4579">
      <c r="A4579" s="68">
        <v>44</v>
      </c>
      <c r="B4579" s="66" t="str">
        <v>수석동</v>
      </c>
      <c r="C4579" s="66" t="str">
        <v>토지</v>
      </c>
      <c r="D4579" s="66" t="str">
        <v>2026-06</v>
      </c>
      <c r="E4579" s="66" t="str">
        <v>비교 반영</v>
      </c>
      <c r="F4579" s="66" t="str">
        <v>최근 비교기간</v>
      </c>
      <c r="G4579" s="68">
        <v>5</v>
      </c>
      <c r="H4579" s="79">
        <v>0.8333333333333334</v>
      </c>
    </row>
    <row r="4580">
      <c r="A4580" s="72">
        <v>44</v>
      </c>
      <c r="B4580" s="72" t="str">
        <v>수석동</v>
      </c>
      <c r="C4580" s="72" t="str">
        <v>토지</v>
      </c>
      <c r="D4580" s="72" t="str">
        <v>2026-07</v>
      </c>
      <c r="E4580" s="72" t="str">
        <v>집계 중</v>
      </c>
      <c r="F4580" s="72" t="str">
        <v>집계 중 월</v>
      </c>
      <c r="G4580" s="74">
        <v>3</v>
      </c>
      <c r="H4580" s="85">
        <v>1</v>
      </c>
    </row>
    <row r="4581">
      <c r="A4581" s="68">
        <v>44</v>
      </c>
      <c r="B4581" s="66" t="str">
        <v>수석동</v>
      </c>
      <c r="C4581" s="66" t="str">
        <v>상가</v>
      </c>
      <c r="D4581" s="66" t="str">
        <v>2025-08</v>
      </c>
      <c r="E4581" s="66" t="str">
        <v>비교 반영</v>
      </c>
      <c r="F4581" s="66" t="str">
        <v>그 외 비교 반영월</v>
      </c>
      <c r="G4581" s="68">
        <v>1</v>
      </c>
      <c r="H4581" s="79">
        <v>0.2</v>
      </c>
    </row>
    <row r="4582">
      <c r="A4582" s="68">
        <v>44</v>
      </c>
      <c r="B4582" s="66" t="str">
        <v>수석동</v>
      </c>
      <c r="C4582" s="66" t="str">
        <v>상가</v>
      </c>
      <c r="D4582" s="66" t="str">
        <v>2025-09</v>
      </c>
      <c r="E4582" s="66" t="str">
        <v>비교 반영</v>
      </c>
      <c r="F4582" s="66" t="str">
        <v>그 외 비교 반영월</v>
      </c>
      <c r="G4582" s="68">
        <v>0</v>
      </c>
      <c r="H4582" s="79">
        <v>0</v>
      </c>
    </row>
    <row r="4583">
      <c r="A4583" s="68">
        <v>44</v>
      </c>
      <c r="B4583" s="66" t="str">
        <v>수석동</v>
      </c>
      <c r="C4583" s="66" t="str">
        <v>상가</v>
      </c>
      <c r="D4583" s="66" t="str">
        <v>2025-10</v>
      </c>
      <c r="E4583" s="66" t="str">
        <v>비교 반영</v>
      </c>
      <c r="F4583" s="66" t="str">
        <v>그 외 비교 반영월</v>
      </c>
      <c r="G4583" s="68">
        <v>0</v>
      </c>
      <c r="H4583" s="79">
        <v>0</v>
      </c>
    </row>
    <row r="4584">
      <c r="A4584" s="68">
        <v>44</v>
      </c>
      <c r="B4584" s="66" t="str">
        <v>수석동</v>
      </c>
      <c r="C4584" s="66" t="str">
        <v>상가</v>
      </c>
      <c r="D4584" s="66" t="str">
        <v>2025-11</v>
      </c>
      <c r="E4584" s="66" t="str">
        <v>비교 반영</v>
      </c>
      <c r="F4584" s="66" t="str">
        <v>그 외 비교 반영월</v>
      </c>
      <c r="G4584" s="68">
        <v>0</v>
      </c>
      <c r="H4584" s="79">
        <v>0</v>
      </c>
    </row>
    <row r="4585">
      <c r="A4585" s="68">
        <v>44</v>
      </c>
      <c r="B4585" s="66" t="str">
        <v>수석동</v>
      </c>
      <c r="C4585" s="66" t="str">
        <v>상가</v>
      </c>
      <c r="D4585" s="66" t="str">
        <v>2025-12</v>
      </c>
      <c r="E4585" s="66" t="str">
        <v>비교 반영</v>
      </c>
      <c r="F4585" s="66" t="str">
        <v>그 외 비교 반영월</v>
      </c>
      <c r="G4585" s="68">
        <v>0</v>
      </c>
      <c r="H4585" s="79">
        <v>0</v>
      </c>
    </row>
    <row r="4586">
      <c r="A4586" s="68">
        <v>44</v>
      </c>
      <c r="B4586" s="66" t="str">
        <v>수석동</v>
      </c>
      <c r="C4586" s="66" t="str">
        <v>상가</v>
      </c>
      <c r="D4586" s="66" t="str">
        <v>2026-01</v>
      </c>
      <c r="E4586" s="66" t="str">
        <v>비교 반영</v>
      </c>
      <c r="F4586" s="66" t="str">
        <v>직전 비교기간</v>
      </c>
      <c r="G4586" s="68">
        <v>0</v>
      </c>
      <c r="H4586" s="79">
        <v>0</v>
      </c>
    </row>
    <row r="4587">
      <c r="A4587" s="68">
        <v>44</v>
      </c>
      <c r="B4587" s="66" t="str">
        <v>수석동</v>
      </c>
      <c r="C4587" s="66" t="str">
        <v>상가</v>
      </c>
      <c r="D4587" s="66" t="str">
        <v>2026-02</v>
      </c>
      <c r="E4587" s="66" t="str">
        <v>비교 반영</v>
      </c>
      <c r="F4587" s="66" t="str">
        <v>직전 비교기간</v>
      </c>
      <c r="G4587" s="68">
        <v>0</v>
      </c>
      <c r="H4587" s="79">
        <v>0</v>
      </c>
    </row>
    <row r="4588">
      <c r="A4588" s="68">
        <v>44</v>
      </c>
      <c r="B4588" s="66" t="str">
        <v>수석동</v>
      </c>
      <c r="C4588" s="66" t="str">
        <v>상가</v>
      </c>
      <c r="D4588" s="66" t="str">
        <v>2026-03</v>
      </c>
      <c r="E4588" s="66" t="str">
        <v>비교 반영</v>
      </c>
      <c r="F4588" s="66" t="str">
        <v>직전 비교기간</v>
      </c>
      <c r="G4588" s="68">
        <v>0</v>
      </c>
      <c r="H4588" s="79">
        <v>0</v>
      </c>
    </row>
    <row r="4589">
      <c r="A4589" s="68">
        <v>44</v>
      </c>
      <c r="B4589" s="66" t="str">
        <v>수석동</v>
      </c>
      <c r="C4589" s="66" t="str">
        <v>상가</v>
      </c>
      <c r="D4589" s="66" t="str">
        <v>2026-04</v>
      </c>
      <c r="E4589" s="66" t="str">
        <v>비교 반영</v>
      </c>
      <c r="F4589" s="66" t="str">
        <v>최근 비교기간</v>
      </c>
      <c r="G4589" s="68">
        <v>0</v>
      </c>
      <c r="H4589" s="79">
        <v>0</v>
      </c>
    </row>
    <row r="4590">
      <c r="A4590" s="68">
        <v>44</v>
      </c>
      <c r="B4590" s="66" t="str">
        <v>수석동</v>
      </c>
      <c r="C4590" s="66" t="str">
        <v>상가</v>
      </c>
      <c r="D4590" s="66" t="str">
        <v>2026-05</v>
      </c>
      <c r="E4590" s="66" t="str">
        <v>비교 반영</v>
      </c>
      <c r="F4590" s="66" t="str">
        <v>최근 비교기간</v>
      </c>
      <c r="G4590" s="68">
        <v>0</v>
      </c>
      <c r="H4590" s="79">
        <v>0</v>
      </c>
    </row>
    <row r="4591">
      <c r="A4591" s="68">
        <v>44</v>
      </c>
      <c r="B4591" s="66" t="str">
        <v>수석동</v>
      </c>
      <c r="C4591" s="66" t="str">
        <v>상가</v>
      </c>
      <c r="D4591" s="66" t="str">
        <v>2026-06</v>
      </c>
      <c r="E4591" s="66" t="str">
        <v>비교 반영</v>
      </c>
      <c r="F4591" s="66" t="str">
        <v>최근 비교기간</v>
      </c>
      <c r="G4591" s="68">
        <v>1</v>
      </c>
      <c r="H4591" s="79">
        <v>0.16666666666666666</v>
      </c>
    </row>
    <row r="4592">
      <c r="A4592" s="72">
        <v>44</v>
      </c>
      <c r="B4592" s="72" t="str">
        <v>수석동</v>
      </c>
      <c r="C4592" s="72" t="str">
        <v>상가</v>
      </c>
      <c r="D4592" s="72" t="str">
        <v>2026-07</v>
      </c>
      <c r="E4592" s="72" t="str">
        <v>집계 중</v>
      </c>
      <c r="F4592" s="72" t="str">
        <v>집계 중 월</v>
      </c>
      <c r="G4592" s="74">
        <v>0</v>
      </c>
      <c r="H4592" s="85">
        <v>0</v>
      </c>
    </row>
    <row r="4593">
      <c r="A4593" s="68">
        <v>44</v>
      </c>
      <c r="B4593" s="66" t="str">
        <v>수석동</v>
      </c>
      <c r="C4593" s="66" t="str">
        <v>다세대 전월세</v>
      </c>
      <c r="D4593" s="66" t="str">
        <v>2025-08</v>
      </c>
      <c r="E4593" s="66" t="str">
        <v>비교 반영</v>
      </c>
      <c r="F4593" s="66" t="str">
        <v>그 외 비교 반영월</v>
      </c>
      <c r="G4593" s="68">
        <v>2</v>
      </c>
      <c r="H4593" s="79">
        <v>0.4</v>
      </c>
    </row>
    <row r="4594">
      <c r="A4594" s="68">
        <v>44</v>
      </c>
      <c r="B4594" s="66" t="str">
        <v>수석동</v>
      </c>
      <c r="C4594" s="66" t="str">
        <v>다세대 전월세</v>
      </c>
      <c r="D4594" s="66" t="str">
        <v>2025-09</v>
      </c>
      <c r="E4594" s="66" t="str">
        <v>비교 반영</v>
      </c>
      <c r="F4594" s="66" t="str">
        <v>그 외 비교 반영월</v>
      </c>
      <c r="G4594" s="68">
        <v>0</v>
      </c>
      <c r="H4594" s="79">
        <v>0</v>
      </c>
    </row>
    <row r="4595">
      <c r="A4595" s="68">
        <v>44</v>
      </c>
      <c r="B4595" s="66" t="str">
        <v>수석동</v>
      </c>
      <c r="C4595" s="66" t="str">
        <v>다세대 전월세</v>
      </c>
      <c r="D4595" s="66" t="str">
        <v>2025-10</v>
      </c>
      <c r="E4595" s="66" t="str">
        <v>비교 반영</v>
      </c>
      <c r="F4595" s="66" t="str">
        <v>그 외 비교 반영월</v>
      </c>
      <c r="G4595" s="68">
        <v>0</v>
      </c>
      <c r="H4595" s="79">
        <v>0</v>
      </c>
    </row>
    <row r="4596">
      <c r="A4596" s="68">
        <v>44</v>
      </c>
      <c r="B4596" s="66" t="str">
        <v>수석동</v>
      </c>
      <c r="C4596" s="66" t="str">
        <v>다세대 전월세</v>
      </c>
      <c r="D4596" s="66" t="str">
        <v>2025-11</v>
      </c>
      <c r="E4596" s="66" t="str">
        <v>비교 반영</v>
      </c>
      <c r="F4596" s="66" t="str">
        <v>그 외 비교 반영월</v>
      </c>
      <c r="G4596" s="68">
        <v>0</v>
      </c>
      <c r="H4596" s="79">
        <v>0</v>
      </c>
    </row>
    <row r="4597">
      <c r="A4597" s="68">
        <v>44</v>
      </c>
      <c r="B4597" s="66" t="str">
        <v>수석동</v>
      </c>
      <c r="C4597" s="66" t="str">
        <v>다세대 전월세</v>
      </c>
      <c r="D4597" s="66" t="str">
        <v>2025-12</v>
      </c>
      <c r="E4597" s="66" t="str">
        <v>비교 반영</v>
      </c>
      <c r="F4597" s="66" t="str">
        <v>그 외 비교 반영월</v>
      </c>
      <c r="G4597" s="68">
        <v>2</v>
      </c>
      <c r="H4597" s="79">
        <v>0.4</v>
      </c>
    </row>
    <row r="4598">
      <c r="A4598" s="68">
        <v>44</v>
      </c>
      <c r="B4598" s="66" t="str">
        <v>수석동</v>
      </c>
      <c r="C4598" s="66" t="str">
        <v>다세대 전월세</v>
      </c>
      <c r="D4598" s="66" t="str">
        <v>2026-01</v>
      </c>
      <c r="E4598" s="66" t="str">
        <v>비교 반영</v>
      </c>
      <c r="F4598" s="66" t="str">
        <v>직전 비교기간</v>
      </c>
      <c r="G4598" s="68">
        <v>0</v>
      </c>
      <c r="H4598" s="79">
        <v>0</v>
      </c>
    </row>
    <row r="4599">
      <c r="A4599" s="68">
        <v>44</v>
      </c>
      <c r="B4599" s="66" t="str">
        <v>수석동</v>
      </c>
      <c r="C4599" s="66" t="str">
        <v>다세대 전월세</v>
      </c>
      <c r="D4599" s="66" t="str">
        <v>2026-02</v>
      </c>
      <c r="E4599" s="66" t="str">
        <v>비교 반영</v>
      </c>
      <c r="F4599" s="66" t="str">
        <v>직전 비교기간</v>
      </c>
      <c r="G4599" s="68">
        <v>0</v>
      </c>
      <c r="H4599" s="79">
        <v>0</v>
      </c>
    </row>
    <row r="4600">
      <c r="A4600" s="68">
        <v>44</v>
      </c>
      <c r="B4600" s="66" t="str">
        <v>수석동</v>
      </c>
      <c r="C4600" s="66" t="str">
        <v>다세대 전월세</v>
      </c>
      <c r="D4600" s="66" t="str">
        <v>2026-03</v>
      </c>
      <c r="E4600" s="66" t="str">
        <v>비교 반영</v>
      </c>
      <c r="F4600" s="66" t="str">
        <v>직전 비교기간</v>
      </c>
      <c r="G4600" s="68">
        <v>0</v>
      </c>
      <c r="H4600" s="79">
        <v>0</v>
      </c>
    </row>
    <row r="4601">
      <c r="A4601" s="68">
        <v>44</v>
      </c>
      <c r="B4601" s="66" t="str">
        <v>수석동</v>
      </c>
      <c r="C4601" s="66" t="str">
        <v>다세대 전월세</v>
      </c>
      <c r="D4601" s="66" t="str">
        <v>2026-04</v>
      </c>
      <c r="E4601" s="66" t="str">
        <v>비교 반영</v>
      </c>
      <c r="F4601" s="66" t="str">
        <v>최근 비교기간</v>
      </c>
      <c r="G4601" s="68">
        <v>0</v>
      </c>
      <c r="H4601" s="79">
        <v>0</v>
      </c>
    </row>
    <row r="4602">
      <c r="A4602" s="68">
        <v>44</v>
      </c>
      <c r="B4602" s="66" t="str">
        <v>수석동</v>
      </c>
      <c r="C4602" s="66" t="str">
        <v>다세대 전월세</v>
      </c>
      <c r="D4602" s="66" t="str">
        <v>2026-05</v>
      </c>
      <c r="E4602" s="66" t="str">
        <v>비교 반영</v>
      </c>
      <c r="F4602" s="66" t="str">
        <v>최근 비교기간</v>
      </c>
      <c r="G4602" s="68">
        <v>0</v>
      </c>
      <c r="H4602" s="79">
        <v>0</v>
      </c>
    </row>
    <row r="4603">
      <c r="A4603" s="68">
        <v>44</v>
      </c>
      <c r="B4603" s="66" t="str">
        <v>수석동</v>
      </c>
      <c r="C4603" s="66" t="str">
        <v>다세대 전월세</v>
      </c>
      <c r="D4603" s="66" t="str">
        <v>2026-06</v>
      </c>
      <c r="E4603" s="66" t="str">
        <v>비교 반영</v>
      </c>
      <c r="F4603" s="66" t="str">
        <v>최근 비교기간</v>
      </c>
      <c r="G4603" s="68">
        <v>0</v>
      </c>
      <c r="H4603" s="79">
        <v>0</v>
      </c>
    </row>
    <row r="4604">
      <c r="A4604" s="72">
        <v>44</v>
      </c>
      <c r="B4604" s="72" t="str">
        <v>수석동</v>
      </c>
      <c r="C4604" s="72" t="str">
        <v>다세대 전월세</v>
      </c>
      <c r="D4604" s="72" t="str">
        <v>2026-07</v>
      </c>
      <c r="E4604" s="72" t="str">
        <v>집계 중</v>
      </c>
      <c r="F4604" s="72" t="str">
        <v>집계 중 월</v>
      </c>
      <c r="G4604" s="74">
        <v>0</v>
      </c>
      <c r="H4604" s="85">
        <v>0</v>
      </c>
    </row>
    <row r="4605">
      <c r="A4605" s="68">
        <v>44</v>
      </c>
      <c r="B4605" s="66" t="str">
        <v>수석동</v>
      </c>
      <c r="C4605" s="66" t="str">
        <v>다세대 매매</v>
      </c>
      <c r="D4605" s="66" t="str">
        <v>2025-08</v>
      </c>
      <c r="E4605" s="66" t="str">
        <v>비교 반영</v>
      </c>
      <c r="F4605" s="66" t="str">
        <v>그 외 비교 반영월</v>
      </c>
      <c r="G4605" s="68">
        <v>1</v>
      </c>
      <c r="H4605" s="79">
        <v>0.2</v>
      </c>
    </row>
    <row r="4606">
      <c r="A4606" s="68">
        <v>44</v>
      </c>
      <c r="B4606" s="66" t="str">
        <v>수석동</v>
      </c>
      <c r="C4606" s="66" t="str">
        <v>다세대 매매</v>
      </c>
      <c r="D4606" s="66" t="str">
        <v>2025-09</v>
      </c>
      <c r="E4606" s="66" t="str">
        <v>비교 반영</v>
      </c>
      <c r="F4606" s="66" t="str">
        <v>그 외 비교 반영월</v>
      </c>
      <c r="G4606" s="68">
        <v>0</v>
      </c>
      <c r="H4606" s="79">
        <v>0</v>
      </c>
    </row>
    <row r="4607">
      <c r="A4607" s="68">
        <v>44</v>
      </c>
      <c r="B4607" s="66" t="str">
        <v>수석동</v>
      </c>
      <c r="C4607" s="66" t="str">
        <v>다세대 매매</v>
      </c>
      <c r="D4607" s="66" t="str">
        <v>2025-10</v>
      </c>
      <c r="E4607" s="66" t="str">
        <v>비교 반영</v>
      </c>
      <c r="F4607" s="66" t="str">
        <v>그 외 비교 반영월</v>
      </c>
      <c r="G4607" s="68">
        <v>0</v>
      </c>
      <c r="H4607" s="79">
        <v>0</v>
      </c>
    </row>
    <row r="4608">
      <c r="A4608" s="68">
        <v>44</v>
      </c>
      <c r="B4608" s="66" t="str">
        <v>수석동</v>
      </c>
      <c r="C4608" s="66" t="str">
        <v>다세대 매매</v>
      </c>
      <c r="D4608" s="66" t="str">
        <v>2025-11</v>
      </c>
      <c r="E4608" s="66" t="str">
        <v>비교 반영</v>
      </c>
      <c r="F4608" s="66" t="str">
        <v>그 외 비교 반영월</v>
      </c>
      <c r="G4608" s="68">
        <v>0</v>
      </c>
      <c r="H4608" s="79">
        <v>0</v>
      </c>
    </row>
    <row r="4609">
      <c r="A4609" s="68">
        <v>44</v>
      </c>
      <c r="B4609" s="66" t="str">
        <v>수석동</v>
      </c>
      <c r="C4609" s="66" t="str">
        <v>다세대 매매</v>
      </c>
      <c r="D4609" s="66" t="str">
        <v>2025-12</v>
      </c>
      <c r="E4609" s="66" t="str">
        <v>비교 반영</v>
      </c>
      <c r="F4609" s="66" t="str">
        <v>그 외 비교 반영월</v>
      </c>
      <c r="G4609" s="68">
        <v>0</v>
      </c>
      <c r="H4609" s="79">
        <v>0</v>
      </c>
    </row>
    <row r="4610">
      <c r="A4610" s="68">
        <v>44</v>
      </c>
      <c r="B4610" s="66" t="str">
        <v>수석동</v>
      </c>
      <c r="C4610" s="66" t="str">
        <v>다세대 매매</v>
      </c>
      <c r="D4610" s="66" t="str">
        <v>2026-01</v>
      </c>
      <c r="E4610" s="66" t="str">
        <v>비교 반영</v>
      </c>
      <c r="F4610" s="66" t="str">
        <v>직전 비교기간</v>
      </c>
      <c r="G4610" s="68">
        <v>0</v>
      </c>
      <c r="H4610" s="79">
        <v>0</v>
      </c>
    </row>
    <row r="4611">
      <c r="A4611" s="68">
        <v>44</v>
      </c>
      <c r="B4611" s="66" t="str">
        <v>수석동</v>
      </c>
      <c r="C4611" s="66" t="str">
        <v>다세대 매매</v>
      </c>
      <c r="D4611" s="66" t="str">
        <v>2026-02</v>
      </c>
      <c r="E4611" s="66" t="str">
        <v>비교 반영</v>
      </c>
      <c r="F4611" s="66" t="str">
        <v>직전 비교기간</v>
      </c>
      <c r="G4611" s="68">
        <v>0</v>
      </c>
      <c r="H4611" s="79">
        <v>0</v>
      </c>
    </row>
    <row r="4612">
      <c r="A4612" s="68">
        <v>44</v>
      </c>
      <c r="B4612" s="66" t="str">
        <v>수석동</v>
      </c>
      <c r="C4612" s="66" t="str">
        <v>다세대 매매</v>
      </c>
      <c r="D4612" s="66" t="str">
        <v>2026-03</v>
      </c>
      <c r="E4612" s="66" t="str">
        <v>비교 반영</v>
      </c>
      <c r="F4612" s="66" t="str">
        <v>직전 비교기간</v>
      </c>
      <c r="G4612" s="68">
        <v>0</v>
      </c>
      <c r="H4612" s="79">
        <v>0</v>
      </c>
    </row>
    <row r="4613">
      <c r="A4613" s="68">
        <v>44</v>
      </c>
      <c r="B4613" s="66" t="str">
        <v>수석동</v>
      </c>
      <c r="C4613" s="66" t="str">
        <v>다세대 매매</v>
      </c>
      <c r="D4613" s="66" t="str">
        <v>2026-04</v>
      </c>
      <c r="E4613" s="66" t="str">
        <v>비교 반영</v>
      </c>
      <c r="F4613" s="66" t="str">
        <v>최근 비교기간</v>
      </c>
      <c r="G4613" s="68">
        <v>0</v>
      </c>
      <c r="H4613" s="79">
        <v>0</v>
      </c>
    </row>
    <row r="4614">
      <c r="A4614" s="68">
        <v>44</v>
      </c>
      <c r="B4614" s="66" t="str">
        <v>수석동</v>
      </c>
      <c r="C4614" s="66" t="str">
        <v>다세대 매매</v>
      </c>
      <c r="D4614" s="66" t="str">
        <v>2026-05</v>
      </c>
      <c r="E4614" s="66" t="str">
        <v>비교 반영</v>
      </c>
      <c r="F4614" s="66" t="str">
        <v>최근 비교기간</v>
      </c>
      <c r="G4614" s="68">
        <v>0</v>
      </c>
      <c r="H4614" s="79">
        <v>0</v>
      </c>
    </row>
    <row r="4615">
      <c r="A4615" s="68">
        <v>44</v>
      </c>
      <c r="B4615" s="66" t="str">
        <v>수석동</v>
      </c>
      <c r="C4615" s="66" t="str">
        <v>다세대 매매</v>
      </c>
      <c r="D4615" s="66" t="str">
        <v>2026-06</v>
      </c>
      <c r="E4615" s="66" t="str">
        <v>비교 반영</v>
      </c>
      <c r="F4615" s="66" t="str">
        <v>최근 비교기간</v>
      </c>
      <c r="G4615" s="68">
        <v>0</v>
      </c>
      <c r="H4615" s="79">
        <v>0</v>
      </c>
    </row>
    <row r="4616">
      <c r="A4616" s="72">
        <v>44</v>
      </c>
      <c r="B4616" s="72" t="str">
        <v>수석동</v>
      </c>
      <c r="C4616" s="72" t="str">
        <v>다세대 매매</v>
      </c>
      <c r="D4616" s="72" t="str">
        <v>2026-07</v>
      </c>
      <c r="E4616" s="72" t="str">
        <v>집계 중</v>
      </c>
      <c r="F4616" s="72" t="str">
        <v>집계 중 월</v>
      </c>
      <c r="G4616" s="74">
        <v>0</v>
      </c>
      <c r="H4616" s="85">
        <v>0</v>
      </c>
    </row>
    <row r="4617">
      <c r="A4617" s="68">
        <v>44</v>
      </c>
      <c r="B4617" s="66" t="str">
        <v>수석동</v>
      </c>
      <c r="C4617" s="66" t="str">
        <v>다가구 전월세</v>
      </c>
      <c r="D4617" s="66" t="str">
        <v>2025-08</v>
      </c>
      <c r="E4617" s="66" t="str">
        <v>비교 반영</v>
      </c>
      <c r="F4617" s="66" t="str">
        <v>그 외 비교 반영월</v>
      </c>
      <c r="G4617" s="68">
        <v>0</v>
      </c>
      <c r="H4617" s="79">
        <v>0</v>
      </c>
    </row>
    <row r="4618">
      <c r="A4618" s="68">
        <v>44</v>
      </c>
      <c r="B4618" s="66" t="str">
        <v>수석동</v>
      </c>
      <c r="C4618" s="66" t="str">
        <v>다가구 전월세</v>
      </c>
      <c r="D4618" s="66" t="str">
        <v>2025-09</v>
      </c>
      <c r="E4618" s="66" t="str">
        <v>비교 반영</v>
      </c>
      <c r="F4618" s="66" t="str">
        <v>그 외 비교 반영월</v>
      </c>
      <c r="G4618" s="68">
        <v>1</v>
      </c>
      <c r="H4618" s="79">
        <v>1</v>
      </c>
    </row>
    <row r="4619">
      <c r="A4619" s="68">
        <v>44</v>
      </c>
      <c r="B4619" s="66" t="str">
        <v>수석동</v>
      </c>
      <c r="C4619" s="66" t="str">
        <v>다가구 전월세</v>
      </c>
      <c r="D4619" s="66" t="str">
        <v>2025-10</v>
      </c>
      <c r="E4619" s="66" t="str">
        <v>비교 반영</v>
      </c>
      <c r="F4619" s="66" t="str">
        <v>그 외 비교 반영월</v>
      </c>
      <c r="G4619" s="68">
        <v>0</v>
      </c>
      <c r="H4619" s="79">
        <v>0</v>
      </c>
    </row>
    <row r="4620">
      <c r="A4620" s="68">
        <v>44</v>
      </c>
      <c r="B4620" s="66" t="str">
        <v>수석동</v>
      </c>
      <c r="C4620" s="66" t="str">
        <v>다가구 전월세</v>
      </c>
      <c r="D4620" s="66" t="str">
        <v>2025-11</v>
      </c>
      <c r="E4620" s="66" t="str">
        <v>비교 반영</v>
      </c>
      <c r="F4620" s="66" t="str">
        <v>그 외 비교 반영월</v>
      </c>
      <c r="G4620" s="68">
        <v>0</v>
      </c>
      <c r="H4620" s="79">
        <v>0</v>
      </c>
    </row>
    <row r="4621">
      <c r="A4621" s="68">
        <v>44</v>
      </c>
      <c r="B4621" s="66" t="str">
        <v>수석동</v>
      </c>
      <c r="C4621" s="66" t="str">
        <v>다가구 전월세</v>
      </c>
      <c r="D4621" s="66" t="str">
        <v>2025-12</v>
      </c>
      <c r="E4621" s="66" t="str">
        <v>비교 반영</v>
      </c>
      <c r="F4621" s="66" t="str">
        <v>그 외 비교 반영월</v>
      </c>
      <c r="G4621" s="68">
        <v>0</v>
      </c>
      <c r="H4621" s="79">
        <v>0</v>
      </c>
    </row>
    <row r="4622">
      <c r="A4622" s="68">
        <v>44</v>
      </c>
      <c r="B4622" s="66" t="str">
        <v>수석동</v>
      </c>
      <c r="C4622" s="66" t="str">
        <v>다가구 전월세</v>
      </c>
      <c r="D4622" s="66" t="str">
        <v>2026-01</v>
      </c>
      <c r="E4622" s="66" t="str">
        <v>비교 반영</v>
      </c>
      <c r="F4622" s="66" t="str">
        <v>직전 비교기간</v>
      </c>
      <c r="G4622" s="68">
        <v>0</v>
      </c>
      <c r="H4622" s="79">
        <v>0</v>
      </c>
    </row>
    <row r="4623">
      <c r="A4623" s="68">
        <v>44</v>
      </c>
      <c r="B4623" s="66" t="str">
        <v>수석동</v>
      </c>
      <c r="C4623" s="66" t="str">
        <v>다가구 전월세</v>
      </c>
      <c r="D4623" s="66" t="str">
        <v>2026-02</v>
      </c>
      <c r="E4623" s="66" t="str">
        <v>비교 반영</v>
      </c>
      <c r="F4623" s="66" t="str">
        <v>직전 비교기간</v>
      </c>
      <c r="G4623" s="68">
        <v>0</v>
      </c>
      <c r="H4623" s="79">
        <v>0</v>
      </c>
    </row>
    <row r="4624">
      <c r="A4624" s="68">
        <v>44</v>
      </c>
      <c r="B4624" s="66" t="str">
        <v>수석동</v>
      </c>
      <c r="C4624" s="66" t="str">
        <v>다가구 전월세</v>
      </c>
      <c r="D4624" s="66" t="str">
        <v>2026-03</v>
      </c>
      <c r="E4624" s="66" t="str">
        <v>비교 반영</v>
      </c>
      <c r="F4624" s="66" t="str">
        <v>직전 비교기간</v>
      </c>
      <c r="G4624" s="68">
        <v>0</v>
      </c>
      <c r="H4624" s="79">
        <v>0</v>
      </c>
    </row>
    <row r="4625">
      <c r="A4625" s="68">
        <v>44</v>
      </c>
      <c r="B4625" s="66" t="str">
        <v>수석동</v>
      </c>
      <c r="C4625" s="66" t="str">
        <v>다가구 전월세</v>
      </c>
      <c r="D4625" s="66" t="str">
        <v>2026-04</v>
      </c>
      <c r="E4625" s="66" t="str">
        <v>비교 반영</v>
      </c>
      <c r="F4625" s="66" t="str">
        <v>최근 비교기간</v>
      </c>
      <c r="G4625" s="68">
        <v>0</v>
      </c>
      <c r="H4625" s="79">
        <v>0</v>
      </c>
    </row>
    <row r="4626">
      <c r="A4626" s="68">
        <v>44</v>
      </c>
      <c r="B4626" s="66" t="str">
        <v>수석동</v>
      </c>
      <c r="C4626" s="66" t="str">
        <v>다가구 전월세</v>
      </c>
      <c r="D4626" s="66" t="str">
        <v>2026-05</v>
      </c>
      <c r="E4626" s="66" t="str">
        <v>비교 반영</v>
      </c>
      <c r="F4626" s="66" t="str">
        <v>최근 비교기간</v>
      </c>
      <c r="G4626" s="68">
        <v>0</v>
      </c>
      <c r="H4626" s="79">
        <v>0</v>
      </c>
    </row>
    <row r="4627">
      <c r="A4627" s="68">
        <v>44</v>
      </c>
      <c r="B4627" s="66" t="str">
        <v>수석동</v>
      </c>
      <c r="C4627" s="66" t="str">
        <v>다가구 전월세</v>
      </c>
      <c r="D4627" s="66" t="str">
        <v>2026-06</v>
      </c>
      <c r="E4627" s="66" t="str">
        <v>비교 반영</v>
      </c>
      <c r="F4627" s="66" t="str">
        <v>최근 비교기간</v>
      </c>
      <c r="G4627" s="68">
        <v>0</v>
      </c>
      <c r="H4627" s="79">
        <v>0</v>
      </c>
    </row>
    <row r="4628">
      <c r="A4628" s="72">
        <v>44</v>
      </c>
      <c r="B4628" s="72" t="str">
        <v>수석동</v>
      </c>
      <c r="C4628" s="72" t="str">
        <v>다가구 전월세</v>
      </c>
      <c r="D4628" s="72" t="str">
        <v>2026-07</v>
      </c>
      <c r="E4628" s="72" t="str">
        <v>집계 중</v>
      </c>
      <c r="F4628" s="72" t="str">
        <v>집계 중 월</v>
      </c>
      <c r="G4628" s="74">
        <v>0</v>
      </c>
      <c r="H4628" s="85">
        <v>0</v>
      </c>
    </row>
    <row r="4629">
      <c r="A4629" s="68">
        <v>44</v>
      </c>
      <c r="B4629" s="66" t="str">
        <v>수석동</v>
      </c>
      <c r="C4629" s="66" t="str">
        <v>공장창고</v>
      </c>
      <c r="D4629" s="66" t="str">
        <v>2025-08</v>
      </c>
      <c r="E4629" s="66" t="str">
        <v>비교 반영</v>
      </c>
      <c r="F4629" s="66" t="str">
        <v>그 외 비교 반영월</v>
      </c>
      <c r="G4629" s="68">
        <v>0</v>
      </c>
      <c r="H4629" s="79">
        <v>0</v>
      </c>
    </row>
    <row r="4630">
      <c r="A4630" s="68">
        <v>44</v>
      </c>
      <c r="B4630" s="66" t="str">
        <v>수석동</v>
      </c>
      <c r="C4630" s="66" t="str">
        <v>공장창고</v>
      </c>
      <c r="D4630" s="66" t="str">
        <v>2025-09</v>
      </c>
      <c r="E4630" s="66" t="str">
        <v>비교 반영</v>
      </c>
      <c r="F4630" s="66" t="str">
        <v>그 외 비교 반영월</v>
      </c>
      <c r="G4630" s="68">
        <v>0</v>
      </c>
      <c r="H4630" s="79">
        <v>0</v>
      </c>
    </row>
    <row r="4631">
      <c r="A4631" s="68">
        <v>44</v>
      </c>
      <c r="B4631" s="66" t="str">
        <v>수석동</v>
      </c>
      <c r="C4631" s="66" t="str">
        <v>공장창고</v>
      </c>
      <c r="D4631" s="66" t="str">
        <v>2025-10</v>
      </c>
      <c r="E4631" s="66" t="str">
        <v>비교 반영</v>
      </c>
      <c r="F4631" s="66" t="str">
        <v>그 외 비교 반영월</v>
      </c>
      <c r="G4631" s="68">
        <v>0</v>
      </c>
      <c r="H4631" s="79">
        <v>0</v>
      </c>
    </row>
    <row r="4632">
      <c r="A4632" s="68">
        <v>44</v>
      </c>
      <c r="B4632" s="66" t="str">
        <v>수석동</v>
      </c>
      <c r="C4632" s="66" t="str">
        <v>공장창고</v>
      </c>
      <c r="D4632" s="66" t="str">
        <v>2025-11</v>
      </c>
      <c r="E4632" s="66" t="str">
        <v>비교 반영</v>
      </c>
      <c r="F4632" s="66" t="str">
        <v>그 외 비교 반영월</v>
      </c>
      <c r="G4632" s="68">
        <v>0</v>
      </c>
      <c r="H4632" s="79">
        <v>0</v>
      </c>
    </row>
    <row r="4633">
      <c r="A4633" s="68">
        <v>44</v>
      </c>
      <c r="B4633" s="66" t="str">
        <v>수석동</v>
      </c>
      <c r="C4633" s="66" t="str">
        <v>공장창고</v>
      </c>
      <c r="D4633" s="66" t="str">
        <v>2025-12</v>
      </c>
      <c r="E4633" s="66" t="str">
        <v>비교 반영</v>
      </c>
      <c r="F4633" s="66" t="str">
        <v>그 외 비교 반영월</v>
      </c>
      <c r="G4633" s="68">
        <v>1</v>
      </c>
      <c r="H4633" s="79">
        <v>0.2</v>
      </c>
    </row>
    <row r="4634">
      <c r="A4634" s="68">
        <v>44</v>
      </c>
      <c r="B4634" s="66" t="str">
        <v>수석동</v>
      </c>
      <c r="C4634" s="66" t="str">
        <v>공장창고</v>
      </c>
      <c r="D4634" s="66" t="str">
        <v>2026-01</v>
      </c>
      <c r="E4634" s="66" t="str">
        <v>비교 반영</v>
      </c>
      <c r="F4634" s="66" t="str">
        <v>직전 비교기간</v>
      </c>
      <c r="G4634" s="68">
        <v>0</v>
      </c>
      <c r="H4634" s="79">
        <v>0</v>
      </c>
    </row>
    <row r="4635">
      <c r="A4635" s="68">
        <v>44</v>
      </c>
      <c r="B4635" s="66" t="str">
        <v>수석동</v>
      </c>
      <c r="C4635" s="66" t="str">
        <v>공장창고</v>
      </c>
      <c r="D4635" s="66" t="str">
        <v>2026-02</v>
      </c>
      <c r="E4635" s="66" t="str">
        <v>비교 반영</v>
      </c>
      <c r="F4635" s="66" t="str">
        <v>직전 비교기간</v>
      </c>
      <c r="G4635" s="68">
        <v>0</v>
      </c>
      <c r="H4635" s="79">
        <v>0</v>
      </c>
    </row>
    <row r="4636">
      <c r="A4636" s="68">
        <v>44</v>
      </c>
      <c r="B4636" s="66" t="str">
        <v>수석동</v>
      </c>
      <c r="C4636" s="66" t="str">
        <v>공장창고</v>
      </c>
      <c r="D4636" s="66" t="str">
        <v>2026-03</v>
      </c>
      <c r="E4636" s="66" t="str">
        <v>비교 반영</v>
      </c>
      <c r="F4636" s="66" t="str">
        <v>직전 비교기간</v>
      </c>
      <c r="G4636" s="68">
        <v>0</v>
      </c>
      <c r="H4636" s="79">
        <v>0</v>
      </c>
    </row>
    <row r="4637">
      <c r="A4637" s="68">
        <v>44</v>
      </c>
      <c r="B4637" s="66" t="str">
        <v>수석동</v>
      </c>
      <c r="C4637" s="66" t="str">
        <v>공장창고</v>
      </c>
      <c r="D4637" s="66" t="str">
        <v>2026-04</v>
      </c>
      <c r="E4637" s="66" t="str">
        <v>비교 반영</v>
      </c>
      <c r="F4637" s="66" t="str">
        <v>최근 비교기간</v>
      </c>
      <c r="G4637" s="68">
        <v>0</v>
      </c>
      <c r="H4637" s="79">
        <v>0</v>
      </c>
    </row>
    <row r="4638">
      <c r="A4638" s="68">
        <v>44</v>
      </c>
      <c r="B4638" s="66" t="str">
        <v>수석동</v>
      </c>
      <c r="C4638" s="66" t="str">
        <v>공장창고</v>
      </c>
      <c r="D4638" s="66" t="str">
        <v>2026-05</v>
      </c>
      <c r="E4638" s="66" t="str">
        <v>비교 반영</v>
      </c>
      <c r="F4638" s="66" t="str">
        <v>최근 비교기간</v>
      </c>
      <c r="G4638" s="68">
        <v>0</v>
      </c>
      <c r="H4638" s="79">
        <v>0</v>
      </c>
    </row>
    <row r="4639">
      <c r="A4639" s="68">
        <v>44</v>
      </c>
      <c r="B4639" s="66" t="str">
        <v>수석동</v>
      </c>
      <c r="C4639" s="66" t="str">
        <v>공장창고</v>
      </c>
      <c r="D4639" s="66" t="str">
        <v>2026-06</v>
      </c>
      <c r="E4639" s="66" t="str">
        <v>비교 반영</v>
      </c>
      <c r="F4639" s="66" t="str">
        <v>최근 비교기간</v>
      </c>
      <c r="G4639" s="68">
        <v>0</v>
      </c>
      <c r="H4639" s="79">
        <v>0</v>
      </c>
    </row>
    <row r="4640">
      <c r="A4640" s="72">
        <v>44</v>
      </c>
      <c r="B4640" s="72" t="str">
        <v>수석동</v>
      </c>
      <c r="C4640" s="72" t="str">
        <v>공장창고</v>
      </c>
      <c r="D4640" s="72" t="str">
        <v>2026-07</v>
      </c>
      <c r="E4640" s="72" t="str">
        <v>집계 중</v>
      </c>
      <c r="F4640" s="72" t="str">
        <v>집계 중 월</v>
      </c>
      <c r="G4640" s="74">
        <v>0</v>
      </c>
      <c r="H4640" s="85">
        <v>0</v>
      </c>
    </row>
    <row r="4641">
      <c r="A4641" s="68">
        <v>45</v>
      </c>
      <c r="B4641" s="66" t="str">
        <v>와부읍 팔당리</v>
      </c>
      <c r="C4641" s="66" t="str">
        <v>토지</v>
      </c>
      <c r="D4641" s="66" t="str">
        <v>2025-08</v>
      </c>
      <c r="E4641" s="66" t="str">
        <v>비교 반영</v>
      </c>
      <c r="F4641" s="66" t="str">
        <v>그 외 비교 반영월</v>
      </c>
      <c r="G4641" s="68">
        <v>4</v>
      </c>
      <c r="H4641" s="79">
        <v>0.6666666666666666</v>
      </c>
    </row>
    <row r="4642">
      <c r="A4642" s="68">
        <v>45</v>
      </c>
      <c r="B4642" s="66" t="str">
        <v>와부읍 팔당리</v>
      </c>
      <c r="C4642" s="66" t="str">
        <v>토지</v>
      </c>
      <c r="D4642" s="66" t="str">
        <v>2025-09</v>
      </c>
      <c r="E4642" s="66" t="str">
        <v>비교 반영</v>
      </c>
      <c r="F4642" s="66" t="str">
        <v>그 외 비교 반영월</v>
      </c>
      <c r="G4642" s="68">
        <v>12</v>
      </c>
      <c r="H4642" s="79">
        <v>0.75</v>
      </c>
    </row>
    <row r="4643">
      <c r="A4643" s="68">
        <v>45</v>
      </c>
      <c r="B4643" s="66" t="str">
        <v>와부읍 팔당리</v>
      </c>
      <c r="C4643" s="66" t="str">
        <v>토지</v>
      </c>
      <c r="D4643" s="66" t="str">
        <v>2025-10</v>
      </c>
      <c r="E4643" s="66" t="str">
        <v>비교 반영</v>
      </c>
      <c r="F4643" s="66" t="str">
        <v>그 외 비교 반영월</v>
      </c>
      <c r="G4643" s="68">
        <v>2</v>
      </c>
      <c r="H4643" s="79">
        <v>0.5</v>
      </c>
    </row>
    <row r="4644">
      <c r="A4644" s="68">
        <v>45</v>
      </c>
      <c r="B4644" s="66" t="str">
        <v>와부읍 팔당리</v>
      </c>
      <c r="C4644" s="66" t="str">
        <v>토지</v>
      </c>
      <c r="D4644" s="66" t="str">
        <v>2025-11</v>
      </c>
      <c r="E4644" s="66" t="str">
        <v>비교 반영</v>
      </c>
      <c r="F4644" s="66" t="str">
        <v>그 외 비교 반영월</v>
      </c>
      <c r="G4644" s="68">
        <v>0</v>
      </c>
      <c r="H4644" s="79">
        <v>0</v>
      </c>
    </row>
    <row r="4645">
      <c r="A4645" s="68">
        <v>45</v>
      </c>
      <c r="B4645" s="66" t="str">
        <v>와부읍 팔당리</v>
      </c>
      <c r="C4645" s="66" t="str">
        <v>토지</v>
      </c>
      <c r="D4645" s="66" t="str">
        <v>2025-12</v>
      </c>
      <c r="E4645" s="66" t="str">
        <v>비교 반영</v>
      </c>
      <c r="F4645" s="66" t="str">
        <v>그 외 비교 반영월</v>
      </c>
      <c r="G4645" s="68">
        <v>0</v>
      </c>
      <c r="H4645" s="79">
        <v>0</v>
      </c>
    </row>
    <row r="4646">
      <c r="A4646" s="68">
        <v>45</v>
      </c>
      <c r="B4646" s="66" t="str">
        <v>와부읍 팔당리</v>
      </c>
      <c r="C4646" s="66" t="str">
        <v>토지</v>
      </c>
      <c r="D4646" s="66" t="str">
        <v>2026-01</v>
      </c>
      <c r="E4646" s="66" t="str">
        <v>비교 반영</v>
      </c>
      <c r="F4646" s="66" t="str">
        <v>직전 비교기간</v>
      </c>
      <c r="G4646" s="68">
        <v>4</v>
      </c>
      <c r="H4646" s="79">
        <v>0.5714285714285714</v>
      </c>
    </row>
    <row r="4647">
      <c r="A4647" s="68">
        <v>45</v>
      </c>
      <c r="B4647" s="66" t="str">
        <v>와부읍 팔당리</v>
      </c>
      <c r="C4647" s="66" t="str">
        <v>토지</v>
      </c>
      <c r="D4647" s="66" t="str">
        <v>2026-02</v>
      </c>
      <c r="E4647" s="66" t="str">
        <v>비교 반영</v>
      </c>
      <c r="F4647" s="66" t="str">
        <v>직전 비교기간</v>
      </c>
      <c r="G4647" s="68">
        <v>0</v>
      </c>
      <c r="H4647" s="79">
        <v>0</v>
      </c>
    </row>
    <row r="4648">
      <c r="A4648" s="68">
        <v>45</v>
      </c>
      <c r="B4648" s="66" t="str">
        <v>와부읍 팔당리</v>
      </c>
      <c r="C4648" s="66" t="str">
        <v>토지</v>
      </c>
      <c r="D4648" s="66" t="str">
        <v>2026-03</v>
      </c>
      <c r="E4648" s="66" t="str">
        <v>비교 반영</v>
      </c>
      <c r="F4648" s="66" t="str">
        <v>직전 비교기간</v>
      </c>
      <c r="G4648" s="68">
        <v>0</v>
      </c>
      <c r="H4648" s="79">
        <v>0</v>
      </c>
    </row>
    <row r="4649">
      <c r="A4649" s="68">
        <v>45</v>
      </c>
      <c r="B4649" s="66" t="str">
        <v>와부읍 팔당리</v>
      </c>
      <c r="C4649" s="66" t="str">
        <v>토지</v>
      </c>
      <c r="D4649" s="66" t="str">
        <v>2026-04</v>
      </c>
      <c r="E4649" s="66" t="str">
        <v>비교 반영</v>
      </c>
      <c r="F4649" s="66" t="str">
        <v>최근 비교기간</v>
      </c>
      <c r="G4649" s="68">
        <v>4</v>
      </c>
      <c r="H4649" s="79">
        <v>0.8</v>
      </c>
    </row>
    <row r="4650">
      <c r="A4650" s="68">
        <v>45</v>
      </c>
      <c r="B4650" s="66" t="str">
        <v>와부읍 팔당리</v>
      </c>
      <c r="C4650" s="66" t="str">
        <v>토지</v>
      </c>
      <c r="D4650" s="66" t="str">
        <v>2026-05</v>
      </c>
      <c r="E4650" s="66" t="str">
        <v>비교 반영</v>
      </c>
      <c r="F4650" s="66" t="str">
        <v>최근 비교기간</v>
      </c>
      <c r="G4650" s="68">
        <v>1</v>
      </c>
      <c r="H4650" s="79">
        <v>0.3333333333333333</v>
      </c>
    </row>
    <row r="4651">
      <c r="A4651" s="68">
        <v>45</v>
      </c>
      <c r="B4651" s="66" t="str">
        <v>와부읍 팔당리</v>
      </c>
      <c r="C4651" s="66" t="str">
        <v>토지</v>
      </c>
      <c r="D4651" s="66" t="str">
        <v>2026-06</v>
      </c>
      <c r="E4651" s="66" t="str">
        <v>비교 반영</v>
      </c>
      <c r="F4651" s="66" t="str">
        <v>최근 비교기간</v>
      </c>
      <c r="G4651" s="68">
        <v>0</v>
      </c>
      <c r="H4651" s="79">
        <v>0</v>
      </c>
    </row>
    <row r="4652">
      <c r="A4652" s="72">
        <v>45</v>
      </c>
      <c r="B4652" s="72" t="str">
        <v>와부읍 팔당리</v>
      </c>
      <c r="C4652" s="72" t="str">
        <v>토지</v>
      </c>
      <c r="D4652" s="72" t="str">
        <v>2026-07</v>
      </c>
      <c r="E4652" s="72" t="str">
        <v>집계 중</v>
      </c>
      <c r="F4652" s="72" t="str">
        <v>집계 중 월</v>
      </c>
      <c r="G4652" s="74">
        <v>0</v>
      </c>
      <c r="H4652" s="85">
        <v>0</v>
      </c>
    </row>
    <row r="4653">
      <c r="A4653" s="68">
        <v>45</v>
      </c>
      <c r="B4653" s="66" t="str">
        <v>와부읍 팔당리</v>
      </c>
      <c r="C4653" s="66" t="str">
        <v>다가구 전월세</v>
      </c>
      <c r="D4653" s="66" t="str">
        <v>2025-08</v>
      </c>
      <c r="E4653" s="66" t="str">
        <v>비교 반영</v>
      </c>
      <c r="F4653" s="66" t="str">
        <v>그 외 비교 반영월</v>
      </c>
      <c r="G4653" s="68">
        <v>2</v>
      </c>
      <c r="H4653" s="79">
        <v>0.3333333333333333</v>
      </c>
    </row>
    <row r="4654">
      <c r="A4654" s="68">
        <v>45</v>
      </c>
      <c r="B4654" s="66" t="str">
        <v>와부읍 팔당리</v>
      </c>
      <c r="C4654" s="66" t="str">
        <v>다가구 전월세</v>
      </c>
      <c r="D4654" s="66" t="str">
        <v>2025-09</v>
      </c>
      <c r="E4654" s="66" t="str">
        <v>비교 반영</v>
      </c>
      <c r="F4654" s="66" t="str">
        <v>그 외 비교 반영월</v>
      </c>
      <c r="G4654" s="68">
        <v>4</v>
      </c>
      <c r="H4654" s="79">
        <v>0.25</v>
      </c>
    </row>
    <row r="4655">
      <c r="A4655" s="68">
        <v>45</v>
      </c>
      <c r="B4655" s="66" t="str">
        <v>와부읍 팔당리</v>
      </c>
      <c r="C4655" s="66" t="str">
        <v>다가구 전월세</v>
      </c>
      <c r="D4655" s="66" t="str">
        <v>2025-10</v>
      </c>
      <c r="E4655" s="66" t="str">
        <v>비교 반영</v>
      </c>
      <c r="F4655" s="66" t="str">
        <v>그 외 비교 반영월</v>
      </c>
      <c r="G4655" s="68">
        <v>2</v>
      </c>
      <c r="H4655" s="79">
        <v>0.5</v>
      </c>
    </row>
    <row r="4656">
      <c r="A4656" s="68">
        <v>45</v>
      </c>
      <c r="B4656" s="66" t="str">
        <v>와부읍 팔당리</v>
      </c>
      <c r="C4656" s="66" t="str">
        <v>다가구 전월세</v>
      </c>
      <c r="D4656" s="66" t="str">
        <v>2025-11</v>
      </c>
      <c r="E4656" s="66" t="str">
        <v>비교 반영</v>
      </c>
      <c r="F4656" s="66" t="str">
        <v>그 외 비교 반영월</v>
      </c>
      <c r="G4656" s="68">
        <v>2</v>
      </c>
      <c r="H4656" s="79">
        <v>1</v>
      </c>
    </row>
    <row r="4657">
      <c r="A4657" s="68">
        <v>45</v>
      </c>
      <c r="B4657" s="66" t="str">
        <v>와부읍 팔당리</v>
      </c>
      <c r="C4657" s="66" t="str">
        <v>다가구 전월세</v>
      </c>
      <c r="D4657" s="66" t="str">
        <v>2025-12</v>
      </c>
      <c r="E4657" s="66" t="str">
        <v>비교 반영</v>
      </c>
      <c r="F4657" s="66" t="str">
        <v>그 외 비교 반영월</v>
      </c>
      <c r="G4657" s="68">
        <v>2</v>
      </c>
      <c r="H4657" s="79">
        <v>1</v>
      </c>
    </row>
    <row r="4658">
      <c r="A4658" s="68">
        <v>45</v>
      </c>
      <c r="B4658" s="66" t="str">
        <v>와부읍 팔당리</v>
      </c>
      <c r="C4658" s="66" t="str">
        <v>다가구 전월세</v>
      </c>
      <c r="D4658" s="66" t="str">
        <v>2026-01</v>
      </c>
      <c r="E4658" s="66" t="str">
        <v>비교 반영</v>
      </c>
      <c r="F4658" s="66" t="str">
        <v>직전 비교기간</v>
      </c>
      <c r="G4658" s="68">
        <v>3</v>
      </c>
      <c r="H4658" s="79">
        <v>0.42857142857142855</v>
      </c>
    </row>
    <row r="4659">
      <c r="A4659" s="68">
        <v>45</v>
      </c>
      <c r="B4659" s="66" t="str">
        <v>와부읍 팔당리</v>
      </c>
      <c r="C4659" s="66" t="str">
        <v>다가구 전월세</v>
      </c>
      <c r="D4659" s="66" t="str">
        <v>2026-02</v>
      </c>
      <c r="E4659" s="66" t="str">
        <v>비교 반영</v>
      </c>
      <c r="F4659" s="66" t="str">
        <v>직전 비교기간</v>
      </c>
      <c r="G4659" s="68">
        <v>1</v>
      </c>
      <c r="H4659" s="79">
        <v>1</v>
      </c>
    </row>
    <row r="4660">
      <c r="A4660" s="68">
        <v>45</v>
      </c>
      <c r="B4660" s="66" t="str">
        <v>와부읍 팔당리</v>
      </c>
      <c r="C4660" s="66" t="str">
        <v>다가구 전월세</v>
      </c>
      <c r="D4660" s="66" t="str">
        <v>2026-03</v>
      </c>
      <c r="E4660" s="66" t="str">
        <v>비교 반영</v>
      </c>
      <c r="F4660" s="66" t="str">
        <v>직전 비교기간</v>
      </c>
      <c r="G4660" s="68">
        <v>3</v>
      </c>
      <c r="H4660" s="79">
        <v>1</v>
      </c>
    </row>
    <row r="4661">
      <c r="A4661" s="68">
        <v>45</v>
      </c>
      <c r="B4661" s="66" t="str">
        <v>와부읍 팔당리</v>
      </c>
      <c r="C4661" s="66" t="str">
        <v>다가구 전월세</v>
      </c>
      <c r="D4661" s="66" t="str">
        <v>2026-04</v>
      </c>
      <c r="E4661" s="66" t="str">
        <v>비교 반영</v>
      </c>
      <c r="F4661" s="66" t="str">
        <v>최근 비교기간</v>
      </c>
      <c r="G4661" s="68">
        <v>0</v>
      </c>
      <c r="H4661" s="79">
        <v>0</v>
      </c>
    </row>
    <row r="4662">
      <c r="A4662" s="68">
        <v>45</v>
      </c>
      <c r="B4662" s="66" t="str">
        <v>와부읍 팔당리</v>
      </c>
      <c r="C4662" s="66" t="str">
        <v>다가구 전월세</v>
      </c>
      <c r="D4662" s="66" t="str">
        <v>2026-05</v>
      </c>
      <c r="E4662" s="66" t="str">
        <v>비교 반영</v>
      </c>
      <c r="F4662" s="66" t="str">
        <v>최근 비교기간</v>
      </c>
      <c r="G4662" s="68">
        <v>2</v>
      </c>
      <c r="H4662" s="79">
        <v>0.6666666666666666</v>
      </c>
    </row>
    <row r="4663">
      <c r="A4663" s="68">
        <v>45</v>
      </c>
      <c r="B4663" s="66" t="str">
        <v>와부읍 팔당리</v>
      </c>
      <c r="C4663" s="66" t="str">
        <v>다가구 전월세</v>
      </c>
      <c r="D4663" s="66" t="str">
        <v>2026-06</v>
      </c>
      <c r="E4663" s="66" t="str">
        <v>비교 반영</v>
      </c>
      <c r="F4663" s="66" t="str">
        <v>최근 비교기간</v>
      </c>
      <c r="G4663" s="68">
        <v>1</v>
      </c>
      <c r="H4663" s="79">
        <v>0.5</v>
      </c>
    </row>
    <row r="4664">
      <c r="A4664" s="72">
        <v>45</v>
      </c>
      <c r="B4664" s="72" t="str">
        <v>와부읍 팔당리</v>
      </c>
      <c r="C4664" s="72" t="str">
        <v>다가구 전월세</v>
      </c>
      <c r="D4664" s="72" t="str">
        <v>2026-07</v>
      </c>
      <c r="E4664" s="72" t="str">
        <v>집계 중</v>
      </c>
      <c r="F4664" s="72" t="str">
        <v>집계 중 월</v>
      </c>
      <c r="G4664" s="74">
        <v>0</v>
      </c>
      <c r="H4664" s="85">
        <v>0</v>
      </c>
    </row>
    <row r="4665">
      <c r="A4665" s="68">
        <v>45</v>
      </c>
      <c r="B4665" s="66" t="str">
        <v>와부읍 팔당리</v>
      </c>
      <c r="C4665" s="66" t="str">
        <v>공장창고</v>
      </c>
      <c r="D4665" s="66" t="str">
        <v>2025-08</v>
      </c>
      <c r="E4665" s="66" t="str">
        <v>비교 반영</v>
      </c>
      <c r="F4665" s="66" t="str">
        <v>그 외 비교 반영월</v>
      </c>
      <c r="G4665" s="68">
        <v>0</v>
      </c>
      <c r="H4665" s="79">
        <v>0</v>
      </c>
    </row>
    <row r="4666">
      <c r="A4666" s="68">
        <v>45</v>
      </c>
      <c r="B4666" s="66" t="str">
        <v>와부읍 팔당리</v>
      </c>
      <c r="C4666" s="66" t="str">
        <v>공장창고</v>
      </c>
      <c r="D4666" s="66" t="str">
        <v>2025-09</v>
      </c>
      <c r="E4666" s="66" t="str">
        <v>비교 반영</v>
      </c>
      <c r="F4666" s="66" t="str">
        <v>그 외 비교 반영월</v>
      </c>
      <c r="G4666" s="68">
        <v>0</v>
      </c>
      <c r="H4666" s="79">
        <v>0</v>
      </c>
    </row>
    <row r="4667">
      <c r="A4667" s="68">
        <v>45</v>
      </c>
      <c r="B4667" s="66" t="str">
        <v>와부읍 팔당리</v>
      </c>
      <c r="C4667" s="66" t="str">
        <v>공장창고</v>
      </c>
      <c r="D4667" s="66" t="str">
        <v>2025-10</v>
      </c>
      <c r="E4667" s="66" t="str">
        <v>비교 반영</v>
      </c>
      <c r="F4667" s="66" t="str">
        <v>그 외 비교 반영월</v>
      </c>
      <c r="G4667" s="68">
        <v>0</v>
      </c>
      <c r="H4667" s="79">
        <v>0</v>
      </c>
    </row>
    <row r="4668">
      <c r="A4668" s="68">
        <v>45</v>
      </c>
      <c r="B4668" s="66" t="str">
        <v>와부읍 팔당리</v>
      </c>
      <c r="C4668" s="66" t="str">
        <v>공장창고</v>
      </c>
      <c r="D4668" s="66" t="str">
        <v>2025-11</v>
      </c>
      <c r="E4668" s="66" t="str">
        <v>비교 반영</v>
      </c>
      <c r="F4668" s="66" t="str">
        <v>그 외 비교 반영월</v>
      </c>
      <c r="G4668" s="68">
        <v>0</v>
      </c>
      <c r="H4668" s="79">
        <v>0</v>
      </c>
    </row>
    <row r="4669">
      <c r="A4669" s="68">
        <v>45</v>
      </c>
      <c r="B4669" s="66" t="str">
        <v>와부읍 팔당리</v>
      </c>
      <c r="C4669" s="66" t="str">
        <v>공장창고</v>
      </c>
      <c r="D4669" s="66" t="str">
        <v>2025-12</v>
      </c>
      <c r="E4669" s="66" t="str">
        <v>비교 반영</v>
      </c>
      <c r="F4669" s="66" t="str">
        <v>그 외 비교 반영월</v>
      </c>
      <c r="G4669" s="68">
        <v>0</v>
      </c>
      <c r="H4669" s="79">
        <v>0</v>
      </c>
    </row>
    <row r="4670">
      <c r="A4670" s="68">
        <v>45</v>
      </c>
      <c r="B4670" s="66" t="str">
        <v>와부읍 팔당리</v>
      </c>
      <c r="C4670" s="66" t="str">
        <v>공장창고</v>
      </c>
      <c r="D4670" s="66" t="str">
        <v>2026-01</v>
      </c>
      <c r="E4670" s="66" t="str">
        <v>비교 반영</v>
      </c>
      <c r="F4670" s="66" t="str">
        <v>직전 비교기간</v>
      </c>
      <c r="G4670" s="68">
        <v>0</v>
      </c>
      <c r="H4670" s="79">
        <v>0</v>
      </c>
    </row>
    <row r="4671">
      <c r="A4671" s="68">
        <v>45</v>
      </c>
      <c r="B4671" s="66" t="str">
        <v>와부읍 팔당리</v>
      </c>
      <c r="C4671" s="66" t="str">
        <v>공장창고</v>
      </c>
      <c r="D4671" s="66" t="str">
        <v>2026-02</v>
      </c>
      <c r="E4671" s="66" t="str">
        <v>비교 반영</v>
      </c>
      <c r="F4671" s="66" t="str">
        <v>직전 비교기간</v>
      </c>
      <c r="G4671" s="68">
        <v>0</v>
      </c>
      <c r="H4671" s="79">
        <v>0</v>
      </c>
    </row>
    <row r="4672">
      <c r="A4672" s="68">
        <v>45</v>
      </c>
      <c r="B4672" s="66" t="str">
        <v>와부읍 팔당리</v>
      </c>
      <c r="C4672" s="66" t="str">
        <v>공장창고</v>
      </c>
      <c r="D4672" s="66" t="str">
        <v>2026-03</v>
      </c>
      <c r="E4672" s="66" t="str">
        <v>비교 반영</v>
      </c>
      <c r="F4672" s="66" t="str">
        <v>직전 비교기간</v>
      </c>
      <c r="G4672" s="68">
        <v>0</v>
      </c>
      <c r="H4672" s="79">
        <v>0</v>
      </c>
    </row>
    <row r="4673">
      <c r="A4673" s="68">
        <v>45</v>
      </c>
      <c r="B4673" s="66" t="str">
        <v>와부읍 팔당리</v>
      </c>
      <c r="C4673" s="66" t="str">
        <v>공장창고</v>
      </c>
      <c r="D4673" s="66" t="str">
        <v>2026-04</v>
      </c>
      <c r="E4673" s="66" t="str">
        <v>비교 반영</v>
      </c>
      <c r="F4673" s="66" t="str">
        <v>최근 비교기간</v>
      </c>
      <c r="G4673" s="68">
        <v>1</v>
      </c>
      <c r="H4673" s="79">
        <v>0.2</v>
      </c>
    </row>
    <row r="4674">
      <c r="A4674" s="68">
        <v>45</v>
      </c>
      <c r="B4674" s="66" t="str">
        <v>와부읍 팔당리</v>
      </c>
      <c r="C4674" s="66" t="str">
        <v>공장창고</v>
      </c>
      <c r="D4674" s="66" t="str">
        <v>2026-05</v>
      </c>
      <c r="E4674" s="66" t="str">
        <v>비교 반영</v>
      </c>
      <c r="F4674" s="66" t="str">
        <v>최근 비교기간</v>
      </c>
      <c r="G4674" s="68">
        <v>0</v>
      </c>
      <c r="H4674" s="79">
        <v>0</v>
      </c>
    </row>
    <row r="4675">
      <c r="A4675" s="68">
        <v>45</v>
      </c>
      <c r="B4675" s="66" t="str">
        <v>와부읍 팔당리</v>
      </c>
      <c r="C4675" s="66" t="str">
        <v>공장창고</v>
      </c>
      <c r="D4675" s="66" t="str">
        <v>2026-06</v>
      </c>
      <c r="E4675" s="66" t="str">
        <v>비교 반영</v>
      </c>
      <c r="F4675" s="66" t="str">
        <v>최근 비교기간</v>
      </c>
      <c r="G4675" s="68">
        <v>0</v>
      </c>
      <c r="H4675" s="79">
        <v>0</v>
      </c>
    </row>
    <row r="4676">
      <c r="A4676" s="72">
        <v>45</v>
      </c>
      <c r="B4676" s="72" t="str">
        <v>와부읍 팔당리</v>
      </c>
      <c r="C4676" s="72" t="str">
        <v>공장창고</v>
      </c>
      <c r="D4676" s="72" t="str">
        <v>2026-07</v>
      </c>
      <c r="E4676" s="72" t="str">
        <v>집계 중</v>
      </c>
      <c r="F4676" s="72" t="str">
        <v>집계 중 월</v>
      </c>
      <c r="G4676" s="74">
        <v>0</v>
      </c>
      <c r="H4676" s="85">
        <v>0</v>
      </c>
    </row>
    <row r="4677">
      <c r="A4677" s="68">
        <v>45</v>
      </c>
      <c r="B4677" s="66" t="str">
        <v>와부읍 팔당리</v>
      </c>
      <c r="C4677" s="66" t="str">
        <v>다세대 전월세</v>
      </c>
      <c r="D4677" s="66" t="str">
        <v>2025-08</v>
      </c>
      <c r="E4677" s="66" t="str">
        <v>비교 반영</v>
      </c>
      <c r="F4677" s="66" t="str">
        <v>그 외 비교 반영월</v>
      </c>
      <c r="G4677" s="68">
        <v>0</v>
      </c>
      <c r="H4677" s="79">
        <v>0</v>
      </c>
    </row>
    <row r="4678">
      <c r="A4678" s="68">
        <v>45</v>
      </c>
      <c r="B4678" s="66" t="str">
        <v>와부읍 팔당리</v>
      </c>
      <c r="C4678" s="66" t="str">
        <v>다세대 전월세</v>
      </c>
      <c r="D4678" s="66" t="str">
        <v>2025-09</v>
      </c>
      <c r="E4678" s="66" t="str">
        <v>비교 반영</v>
      </c>
      <c r="F4678" s="66" t="str">
        <v>그 외 비교 반영월</v>
      </c>
      <c r="G4678" s="68">
        <v>0</v>
      </c>
      <c r="H4678" s="79">
        <v>0</v>
      </c>
    </row>
    <row r="4679">
      <c r="A4679" s="68">
        <v>45</v>
      </c>
      <c r="B4679" s="66" t="str">
        <v>와부읍 팔당리</v>
      </c>
      <c r="C4679" s="66" t="str">
        <v>다세대 전월세</v>
      </c>
      <c r="D4679" s="66" t="str">
        <v>2025-10</v>
      </c>
      <c r="E4679" s="66" t="str">
        <v>비교 반영</v>
      </c>
      <c r="F4679" s="66" t="str">
        <v>그 외 비교 반영월</v>
      </c>
      <c r="G4679" s="68">
        <v>0</v>
      </c>
      <c r="H4679" s="79">
        <v>0</v>
      </c>
    </row>
    <row r="4680">
      <c r="A4680" s="68">
        <v>45</v>
      </c>
      <c r="B4680" s="66" t="str">
        <v>와부읍 팔당리</v>
      </c>
      <c r="C4680" s="66" t="str">
        <v>다세대 전월세</v>
      </c>
      <c r="D4680" s="66" t="str">
        <v>2025-11</v>
      </c>
      <c r="E4680" s="66" t="str">
        <v>비교 반영</v>
      </c>
      <c r="F4680" s="66" t="str">
        <v>그 외 비교 반영월</v>
      </c>
      <c r="G4680" s="68">
        <v>0</v>
      </c>
      <c r="H4680" s="79">
        <v>0</v>
      </c>
    </row>
    <row r="4681">
      <c r="A4681" s="68">
        <v>45</v>
      </c>
      <c r="B4681" s="66" t="str">
        <v>와부읍 팔당리</v>
      </c>
      <c r="C4681" s="66" t="str">
        <v>다세대 전월세</v>
      </c>
      <c r="D4681" s="66" t="str">
        <v>2025-12</v>
      </c>
      <c r="E4681" s="66" t="str">
        <v>비교 반영</v>
      </c>
      <c r="F4681" s="66" t="str">
        <v>그 외 비교 반영월</v>
      </c>
      <c r="G4681" s="68">
        <v>0</v>
      </c>
      <c r="H4681" s="79">
        <v>0</v>
      </c>
    </row>
    <row r="4682">
      <c r="A4682" s="68">
        <v>45</v>
      </c>
      <c r="B4682" s="66" t="str">
        <v>와부읍 팔당리</v>
      </c>
      <c r="C4682" s="66" t="str">
        <v>다세대 전월세</v>
      </c>
      <c r="D4682" s="66" t="str">
        <v>2026-01</v>
      </c>
      <c r="E4682" s="66" t="str">
        <v>비교 반영</v>
      </c>
      <c r="F4682" s="66" t="str">
        <v>직전 비교기간</v>
      </c>
      <c r="G4682" s="68">
        <v>0</v>
      </c>
      <c r="H4682" s="79">
        <v>0</v>
      </c>
    </row>
    <row r="4683">
      <c r="A4683" s="68">
        <v>45</v>
      </c>
      <c r="B4683" s="66" t="str">
        <v>와부읍 팔당리</v>
      </c>
      <c r="C4683" s="66" t="str">
        <v>다세대 전월세</v>
      </c>
      <c r="D4683" s="66" t="str">
        <v>2026-02</v>
      </c>
      <c r="E4683" s="66" t="str">
        <v>비교 반영</v>
      </c>
      <c r="F4683" s="66" t="str">
        <v>직전 비교기간</v>
      </c>
      <c r="G4683" s="68">
        <v>0</v>
      </c>
      <c r="H4683" s="79">
        <v>0</v>
      </c>
    </row>
    <row r="4684">
      <c r="A4684" s="68">
        <v>45</v>
      </c>
      <c r="B4684" s="66" t="str">
        <v>와부읍 팔당리</v>
      </c>
      <c r="C4684" s="66" t="str">
        <v>다세대 전월세</v>
      </c>
      <c r="D4684" s="66" t="str">
        <v>2026-03</v>
      </c>
      <c r="E4684" s="66" t="str">
        <v>비교 반영</v>
      </c>
      <c r="F4684" s="66" t="str">
        <v>직전 비교기간</v>
      </c>
      <c r="G4684" s="68">
        <v>0</v>
      </c>
      <c r="H4684" s="79">
        <v>0</v>
      </c>
    </row>
    <row r="4685">
      <c r="A4685" s="68">
        <v>45</v>
      </c>
      <c r="B4685" s="66" t="str">
        <v>와부읍 팔당리</v>
      </c>
      <c r="C4685" s="66" t="str">
        <v>다세대 전월세</v>
      </c>
      <c r="D4685" s="66" t="str">
        <v>2026-04</v>
      </c>
      <c r="E4685" s="66" t="str">
        <v>비교 반영</v>
      </c>
      <c r="F4685" s="66" t="str">
        <v>최근 비교기간</v>
      </c>
      <c r="G4685" s="68">
        <v>0</v>
      </c>
      <c r="H4685" s="79">
        <v>0</v>
      </c>
    </row>
    <row r="4686">
      <c r="A4686" s="68">
        <v>45</v>
      </c>
      <c r="B4686" s="66" t="str">
        <v>와부읍 팔당리</v>
      </c>
      <c r="C4686" s="66" t="str">
        <v>다세대 전월세</v>
      </c>
      <c r="D4686" s="66" t="str">
        <v>2026-05</v>
      </c>
      <c r="E4686" s="66" t="str">
        <v>비교 반영</v>
      </c>
      <c r="F4686" s="66" t="str">
        <v>최근 비교기간</v>
      </c>
      <c r="G4686" s="68">
        <v>0</v>
      </c>
      <c r="H4686" s="79">
        <v>0</v>
      </c>
    </row>
    <row r="4687">
      <c r="A4687" s="68">
        <v>45</v>
      </c>
      <c r="B4687" s="66" t="str">
        <v>와부읍 팔당리</v>
      </c>
      <c r="C4687" s="66" t="str">
        <v>다세대 전월세</v>
      </c>
      <c r="D4687" s="66" t="str">
        <v>2026-06</v>
      </c>
      <c r="E4687" s="66" t="str">
        <v>비교 반영</v>
      </c>
      <c r="F4687" s="66" t="str">
        <v>최근 비교기간</v>
      </c>
      <c r="G4687" s="68">
        <v>1</v>
      </c>
      <c r="H4687" s="79">
        <v>0.5</v>
      </c>
    </row>
    <row r="4688">
      <c r="A4688" s="72">
        <v>45</v>
      </c>
      <c r="B4688" s="72" t="str">
        <v>와부읍 팔당리</v>
      </c>
      <c r="C4688" s="72" t="str">
        <v>다세대 전월세</v>
      </c>
      <c r="D4688" s="72" t="str">
        <v>2026-07</v>
      </c>
      <c r="E4688" s="72" t="str">
        <v>집계 중</v>
      </c>
      <c r="F4688" s="72" t="str">
        <v>집계 중 월</v>
      </c>
      <c r="G4688" s="74">
        <v>0</v>
      </c>
      <c r="H4688" s="85">
        <v>0</v>
      </c>
    </row>
    <row r="4689">
      <c r="A4689" s="68">
        <v>46</v>
      </c>
      <c r="B4689" s="66" t="str">
        <v>수동면 지둔리</v>
      </c>
      <c r="C4689" s="66" t="str">
        <v>토지</v>
      </c>
      <c r="D4689" s="66" t="str">
        <v>2025-08</v>
      </c>
      <c r="E4689" s="66" t="str">
        <v>비교 반영</v>
      </c>
      <c r="F4689" s="66" t="str">
        <v>그 외 비교 반영월</v>
      </c>
      <c r="G4689" s="68">
        <v>3</v>
      </c>
      <c r="H4689" s="79">
        <v>1</v>
      </c>
    </row>
    <row r="4690">
      <c r="A4690" s="68">
        <v>46</v>
      </c>
      <c r="B4690" s="66" t="str">
        <v>수동면 지둔리</v>
      </c>
      <c r="C4690" s="66" t="str">
        <v>토지</v>
      </c>
      <c r="D4690" s="66" t="str">
        <v>2025-09</v>
      </c>
      <c r="E4690" s="66" t="str">
        <v>비교 반영</v>
      </c>
      <c r="F4690" s="66" t="str">
        <v>그 외 비교 반영월</v>
      </c>
      <c r="G4690" s="68">
        <v>4</v>
      </c>
      <c r="H4690" s="79">
        <v>0.8</v>
      </c>
    </row>
    <row r="4691">
      <c r="A4691" s="68">
        <v>46</v>
      </c>
      <c r="B4691" s="66" t="str">
        <v>수동면 지둔리</v>
      </c>
      <c r="C4691" s="66" t="str">
        <v>토지</v>
      </c>
      <c r="D4691" s="66" t="str">
        <v>2025-10</v>
      </c>
      <c r="E4691" s="66" t="str">
        <v>비교 반영</v>
      </c>
      <c r="F4691" s="66" t="str">
        <v>그 외 비교 반영월</v>
      </c>
      <c r="G4691" s="68">
        <v>3</v>
      </c>
      <c r="H4691" s="79">
        <v>1</v>
      </c>
    </row>
    <row r="4692">
      <c r="A4692" s="68">
        <v>46</v>
      </c>
      <c r="B4692" s="66" t="str">
        <v>수동면 지둔리</v>
      </c>
      <c r="C4692" s="66" t="str">
        <v>토지</v>
      </c>
      <c r="D4692" s="66" t="str">
        <v>2025-11</v>
      </c>
      <c r="E4692" s="66" t="str">
        <v>비교 반영</v>
      </c>
      <c r="F4692" s="66" t="str">
        <v>그 외 비교 반영월</v>
      </c>
      <c r="G4692" s="68">
        <v>0</v>
      </c>
      <c r="H4692" s="79">
        <v>0</v>
      </c>
    </row>
    <row r="4693">
      <c r="A4693" s="68">
        <v>46</v>
      </c>
      <c r="B4693" s="66" t="str">
        <v>수동면 지둔리</v>
      </c>
      <c r="C4693" s="66" t="str">
        <v>토지</v>
      </c>
      <c r="D4693" s="66" t="str">
        <v>2025-12</v>
      </c>
      <c r="E4693" s="66" t="str">
        <v>비교 반영</v>
      </c>
      <c r="F4693" s="66" t="str">
        <v>그 외 비교 반영월</v>
      </c>
      <c r="G4693" s="68">
        <v>4</v>
      </c>
      <c r="H4693" s="79">
        <v>1</v>
      </c>
    </row>
    <row r="4694">
      <c r="A4694" s="68">
        <v>46</v>
      </c>
      <c r="B4694" s="66" t="str">
        <v>수동면 지둔리</v>
      </c>
      <c r="C4694" s="66" t="str">
        <v>토지</v>
      </c>
      <c r="D4694" s="66" t="str">
        <v>2026-01</v>
      </c>
      <c r="E4694" s="66" t="str">
        <v>비교 반영</v>
      </c>
      <c r="F4694" s="66" t="str">
        <v>직전 비교기간</v>
      </c>
      <c r="G4694" s="68">
        <v>7</v>
      </c>
      <c r="H4694" s="79">
        <v>0.6363636363636364</v>
      </c>
    </row>
    <row r="4695">
      <c r="A4695" s="68">
        <v>46</v>
      </c>
      <c r="B4695" s="66" t="str">
        <v>수동면 지둔리</v>
      </c>
      <c r="C4695" s="66" t="str">
        <v>토지</v>
      </c>
      <c r="D4695" s="66" t="str">
        <v>2026-02</v>
      </c>
      <c r="E4695" s="66" t="str">
        <v>비교 반영</v>
      </c>
      <c r="F4695" s="66" t="str">
        <v>직전 비교기간</v>
      </c>
      <c r="G4695" s="68">
        <v>6</v>
      </c>
      <c r="H4695" s="79">
        <v>0.8571428571428571</v>
      </c>
    </row>
    <row r="4696">
      <c r="A4696" s="68">
        <v>46</v>
      </c>
      <c r="B4696" s="66" t="str">
        <v>수동면 지둔리</v>
      </c>
      <c r="C4696" s="66" t="str">
        <v>토지</v>
      </c>
      <c r="D4696" s="66" t="str">
        <v>2026-03</v>
      </c>
      <c r="E4696" s="66" t="str">
        <v>비교 반영</v>
      </c>
      <c r="F4696" s="66" t="str">
        <v>직전 비교기간</v>
      </c>
      <c r="G4696" s="68">
        <v>4</v>
      </c>
      <c r="H4696" s="79">
        <v>0.4444444444444444</v>
      </c>
    </row>
    <row r="4697">
      <c r="A4697" s="68">
        <v>46</v>
      </c>
      <c r="B4697" s="66" t="str">
        <v>수동면 지둔리</v>
      </c>
      <c r="C4697" s="66" t="str">
        <v>토지</v>
      </c>
      <c r="D4697" s="66" t="str">
        <v>2026-04</v>
      </c>
      <c r="E4697" s="66" t="str">
        <v>비교 반영</v>
      </c>
      <c r="F4697" s="66" t="str">
        <v>최근 비교기간</v>
      </c>
      <c r="G4697" s="68">
        <v>1</v>
      </c>
      <c r="H4697" s="79">
        <v>0.3333333333333333</v>
      </c>
    </row>
    <row r="4698">
      <c r="A4698" s="68">
        <v>46</v>
      </c>
      <c r="B4698" s="66" t="str">
        <v>수동면 지둔리</v>
      </c>
      <c r="C4698" s="66" t="str">
        <v>토지</v>
      </c>
      <c r="D4698" s="66" t="str">
        <v>2026-05</v>
      </c>
      <c r="E4698" s="66" t="str">
        <v>비교 반영</v>
      </c>
      <c r="F4698" s="66" t="str">
        <v>최근 비교기간</v>
      </c>
      <c r="G4698" s="68">
        <v>1</v>
      </c>
      <c r="H4698" s="79">
        <v>0.3333333333333333</v>
      </c>
    </row>
    <row r="4699">
      <c r="A4699" s="68">
        <v>46</v>
      </c>
      <c r="B4699" s="66" t="str">
        <v>수동면 지둔리</v>
      </c>
      <c r="C4699" s="66" t="str">
        <v>토지</v>
      </c>
      <c r="D4699" s="66" t="str">
        <v>2026-06</v>
      </c>
      <c r="E4699" s="66" t="str">
        <v>비교 반영</v>
      </c>
      <c r="F4699" s="66" t="str">
        <v>최근 비교기간</v>
      </c>
      <c r="G4699" s="68">
        <v>4</v>
      </c>
      <c r="H4699" s="79">
        <v>1</v>
      </c>
    </row>
    <row r="4700">
      <c r="A4700" s="72">
        <v>46</v>
      </c>
      <c r="B4700" s="72" t="str">
        <v>수동면 지둔리</v>
      </c>
      <c r="C4700" s="72" t="str">
        <v>토지</v>
      </c>
      <c r="D4700" s="72" t="str">
        <v>2026-07</v>
      </c>
      <c r="E4700" s="72" t="str">
        <v>집계 중</v>
      </c>
      <c r="F4700" s="72" t="str">
        <v>집계 중 월</v>
      </c>
      <c r="G4700" s="74">
        <v>3</v>
      </c>
      <c r="H4700" s="85">
        <v>1</v>
      </c>
    </row>
    <row r="4701">
      <c r="A4701" s="68">
        <v>46</v>
      </c>
      <c r="B4701" s="66" t="str">
        <v>수동면 지둔리</v>
      </c>
      <c r="C4701" s="66" t="str">
        <v>다가구 전월세</v>
      </c>
      <c r="D4701" s="66" t="str">
        <v>2025-08</v>
      </c>
      <c r="E4701" s="66" t="str">
        <v>비교 반영</v>
      </c>
      <c r="F4701" s="66" t="str">
        <v>그 외 비교 반영월</v>
      </c>
      <c r="G4701" s="68">
        <v>0</v>
      </c>
      <c r="H4701" s="79">
        <v>0</v>
      </c>
    </row>
    <row r="4702">
      <c r="A4702" s="68">
        <v>46</v>
      </c>
      <c r="B4702" s="66" t="str">
        <v>수동면 지둔리</v>
      </c>
      <c r="C4702" s="66" t="str">
        <v>다가구 전월세</v>
      </c>
      <c r="D4702" s="66" t="str">
        <v>2025-09</v>
      </c>
      <c r="E4702" s="66" t="str">
        <v>비교 반영</v>
      </c>
      <c r="F4702" s="66" t="str">
        <v>그 외 비교 반영월</v>
      </c>
      <c r="G4702" s="68">
        <v>1</v>
      </c>
      <c r="H4702" s="79">
        <v>0.2</v>
      </c>
    </row>
    <row r="4703">
      <c r="A4703" s="68">
        <v>46</v>
      </c>
      <c r="B4703" s="66" t="str">
        <v>수동면 지둔리</v>
      </c>
      <c r="C4703" s="66" t="str">
        <v>다가구 전월세</v>
      </c>
      <c r="D4703" s="66" t="str">
        <v>2025-10</v>
      </c>
      <c r="E4703" s="66" t="str">
        <v>비교 반영</v>
      </c>
      <c r="F4703" s="66" t="str">
        <v>그 외 비교 반영월</v>
      </c>
      <c r="G4703" s="68">
        <v>0</v>
      </c>
      <c r="H4703" s="79">
        <v>0</v>
      </c>
    </row>
    <row r="4704">
      <c r="A4704" s="68">
        <v>46</v>
      </c>
      <c r="B4704" s="66" t="str">
        <v>수동면 지둔리</v>
      </c>
      <c r="C4704" s="66" t="str">
        <v>다가구 전월세</v>
      </c>
      <c r="D4704" s="66" t="str">
        <v>2025-11</v>
      </c>
      <c r="E4704" s="66" t="str">
        <v>비교 반영</v>
      </c>
      <c r="F4704" s="66" t="str">
        <v>그 외 비교 반영월</v>
      </c>
      <c r="G4704" s="68">
        <v>0</v>
      </c>
      <c r="H4704" s="79">
        <v>0</v>
      </c>
    </row>
    <row r="4705">
      <c r="A4705" s="68">
        <v>46</v>
      </c>
      <c r="B4705" s="66" t="str">
        <v>수동면 지둔리</v>
      </c>
      <c r="C4705" s="66" t="str">
        <v>다가구 전월세</v>
      </c>
      <c r="D4705" s="66" t="str">
        <v>2025-12</v>
      </c>
      <c r="E4705" s="66" t="str">
        <v>비교 반영</v>
      </c>
      <c r="F4705" s="66" t="str">
        <v>그 외 비교 반영월</v>
      </c>
      <c r="G4705" s="68">
        <v>0</v>
      </c>
      <c r="H4705" s="79">
        <v>0</v>
      </c>
    </row>
    <row r="4706">
      <c r="A4706" s="68">
        <v>46</v>
      </c>
      <c r="B4706" s="66" t="str">
        <v>수동면 지둔리</v>
      </c>
      <c r="C4706" s="66" t="str">
        <v>다가구 전월세</v>
      </c>
      <c r="D4706" s="66" t="str">
        <v>2026-01</v>
      </c>
      <c r="E4706" s="66" t="str">
        <v>비교 반영</v>
      </c>
      <c r="F4706" s="66" t="str">
        <v>직전 비교기간</v>
      </c>
      <c r="G4706" s="68">
        <v>1</v>
      </c>
      <c r="H4706" s="79">
        <v>0.09090909090909091</v>
      </c>
    </row>
    <row r="4707">
      <c r="A4707" s="68">
        <v>46</v>
      </c>
      <c r="B4707" s="66" t="str">
        <v>수동면 지둔리</v>
      </c>
      <c r="C4707" s="66" t="str">
        <v>다가구 전월세</v>
      </c>
      <c r="D4707" s="66" t="str">
        <v>2026-02</v>
      </c>
      <c r="E4707" s="66" t="str">
        <v>비교 반영</v>
      </c>
      <c r="F4707" s="66" t="str">
        <v>직전 비교기간</v>
      </c>
      <c r="G4707" s="68">
        <v>0</v>
      </c>
      <c r="H4707" s="79">
        <v>0</v>
      </c>
    </row>
    <row r="4708">
      <c r="A4708" s="68">
        <v>46</v>
      </c>
      <c r="B4708" s="66" t="str">
        <v>수동면 지둔리</v>
      </c>
      <c r="C4708" s="66" t="str">
        <v>다가구 전월세</v>
      </c>
      <c r="D4708" s="66" t="str">
        <v>2026-03</v>
      </c>
      <c r="E4708" s="66" t="str">
        <v>비교 반영</v>
      </c>
      <c r="F4708" s="66" t="str">
        <v>직전 비교기간</v>
      </c>
      <c r="G4708" s="68">
        <v>4</v>
      </c>
      <c r="H4708" s="79">
        <v>0.4444444444444444</v>
      </c>
    </row>
    <row r="4709">
      <c r="A4709" s="68">
        <v>46</v>
      </c>
      <c r="B4709" s="66" t="str">
        <v>수동면 지둔리</v>
      </c>
      <c r="C4709" s="66" t="str">
        <v>다가구 전월세</v>
      </c>
      <c r="D4709" s="66" t="str">
        <v>2026-04</v>
      </c>
      <c r="E4709" s="66" t="str">
        <v>비교 반영</v>
      </c>
      <c r="F4709" s="66" t="str">
        <v>최근 비교기간</v>
      </c>
      <c r="G4709" s="68">
        <v>1</v>
      </c>
      <c r="H4709" s="79">
        <v>0.3333333333333333</v>
      </c>
    </row>
    <row r="4710">
      <c r="A4710" s="68">
        <v>46</v>
      </c>
      <c r="B4710" s="66" t="str">
        <v>수동면 지둔리</v>
      </c>
      <c r="C4710" s="66" t="str">
        <v>다가구 전월세</v>
      </c>
      <c r="D4710" s="66" t="str">
        <v>2026-05</v>
      </c>
      <c r="E4710" s="66" t="str">
        <v>비교 반영</v>
      </c>
      <c r="F4710" s="66" t="str">
        <v>최근 비교기간</v>
      </c>
      <c r="G4710" s="68">
        <v>2</v>
      </c>
      <c r="H4710" s="79">
        <v>0.6666666666666666</v>
      </c>
    </row>
    <row r="4711">
      <c r="A4711" s="68">
        <v>46</v>
      </c>
      <c r="B4711" s="66" t="str">
        <v>수동면 지둔리</v>
      </c>
      <c r="C4711" s="66" t="str">
        <v>다가구 전월세</v>
      </c>
      <c r="D4711" s="66" t="str">
        <v>2026-06</v>
      </c>
      <c r="E4711" s="66" t="str">
        <v>비교 반영</v>
      </c>
      <c r="F4711" s="66" t="str">
        <v>최근 비교기간</v>
      </c>
      <c r="G4711" s="68">
        <v>0</v>
      </c>
      <c r="H4711" s="79">
        <v>0</v>
      </c>
    </row>
    <row r="4712">
      <c r="A4712" s="72">
        <v>46</v>
      </c>
      <c r="B4712" s="72" t="str">
        <v>수동면 지둔리</v>
      </c>
      <c r="C4712" s="72" t="str">
        <v>다가구 전월세</v>
      </c>
      <c r="D4712" s="72" t="str">
        <v>2026-07</v>
      </c>
      <c r="E4712" s="72" t="str">
        <v>집계 중</v>
      </c>
      <c r="F4712" s="72" t="str">
        <v>집계 중 월</v>
      </c>
      <c r="G4712" s="74">
        <v>0</v>
      </c>
      <c r="H4712" s="85">
        <v>0</v>
      </c>
    </row>
    <row r="4713">
      <c r="A4713" s="68">
        <v>46</v>
      </c>
      <c r="B4713" s="66" t="str">
        <v>수동면 지둔리</v>
      </c>
      <c r="C4713" s="66" t="str">
        <v>다가구 매매</v>
      </c>
      <c r="D4713" s="66" t="str">
        <v>2025-08</v>
      </c>
      <c r="E4713" s="66" t="str">
        <v>비교 반영</v>
      </c>
      <c r="F4713" s="66" t="str">
        <v>그 외 비교 반영월</v>
      </c>
      <c r="G4713" s="68">
        <v>0</v>
      </c>
      <c r="H4713" s="79">
        <v>0</v>
      </c>
    </row>
    <row r="4714">
      <c r="A4714" s="68">
        <v>46</v>
      </c>
      <c r="B4714" s="66" t="str">
        <v>수동면 지둔리</v>
      </c>
      <c r="C4714" s="66" t="str">
        <v>다가구 매매</v>
      </c>
      <c r="D4714" s="66" t="str">
        <v>2025-09</v>
      </c>
      <c r="E4714" s="66" t="str">
        <v>비교 반영</v>
      </c>
      <c r="F4714" s="66" t="str">
        <v>그 외 비교 반영월</v>
      </c>
      <c r="G4714" s="68">
        <v>0</v>
      </c>
      <c r="H4714" s="79">
        <v>0</v>
      </c>
    </row>
    <row r="4715">
      <c r="A4715" s="68">
        <v>46</v>
      </c>
      <c r="B4715" s="66" t="str">
        <v>수동면 지둔리</v>
      </c>
      <c r="C4715" s="66" t="str">
        <v>다가구 매매</v>
      </c>
      <c r="D4715" s="66" t="str">
        <v>2025-10</v>
      </c>
      <c r="E4715" s="66" t="str">
        <v>비교 반영</v>
      </c>
      <c r="F4715" s="66" t="str">
        <v>그 외 비교 반영월</v>
      </c>
      <c r="G4715" s="68">
        <v>0</v>
      </c>
      <c r="H4715" s="79">
        <v>0</v>
      </c>
    </row>
    <row r="4716">
      <c r="A4716" s="68">
        <v>46</v>
      </c>
      <c r="B4716" s="66" t="str">
        <v>수동면 지둔리</v>
      </c>
      <c r="C4716" s="66" t="str">
        <v>다가구 매매</v>
      </c>
      <c r="D4716" s="66" t="str">
        <v>2025-11</v>
      </c>
      <c r="E4716" s="66" t="str">
        <v>비교 반영</v>
      </c>
      <c r="F4716" s="66" t="str">
        <v>그 외 비교 반영월</v>
      </c>
      <c r="G4716" s="68">
        <v>0</v>
      </c>
      <c r="H4716" s="79">
        <v>0</v>
      </c>
    </row>
    <row r="4717">
      <c r="A4717" s="68">
        <v>46</v>
      </c>
      <c r="B4717" s="66" t="str">
        <v>수동면 지둔리</v>
      </c>
      <c r="C4717" s="66" t="str">
        <v>다가구 매매</v>
      </c>
      <c r="D4717" s="66" t="str">
        <v>2025-12</v>
      </c>
      <c r="E4717" s="66" t="str">
        <v>비교 반영</v>
      </c>
      <c r="F4717" s="66" t="str">
        <v>그 외 비교 반영월</v>
      </c>
      <c r="G4717" s="68">
        <v>0</v>
      </c>
      <c r="H4717" s="79">
        <v>0</v>
      </c>
    </row>
    <row r="4718">
      <c r="A4718" s="68">
        <v>46</v>
      </c>
      <c r="B4718" s="66" t="str">
        <v>수동면 지둔리</v>
      </c>
      <c r="C4718" s="66" t="str">
        <v>다가구 매매</v>
      </c>
      <c r="D4718" s="66" t="str">
        <v>2026-01</v>
      </c>
      <c r="E4718" s="66" t="str">
        <v>비교 반영</v>
      </c>
      <c r="F4718" s="66" t="str">
        <v>직전 비교기간</v>
      </c>
      <c r="G4718" s="68">
        <v>3</v>
      </c>
      <c r="H4718" s="79">
        <v>0.2727272727272727</v>
      </c>
    </row>
    <row r="4719">
      <c r="A4719" s="68">
        <v>46</v>
      </c>
      <c r="B4719" s="66" t="str">
        <v>수동면 지둔리</v>
      </c>
      <c r="C4719" s="66" t="str">
        <v>다가구 매매</v>
      </c>
      <c r="D4719" s="66" t="str">
        <v>2026-02</v>
      </c>
      <c r="E4719" s="66" t="str">
        <v>비교 반영</v>
      </c>
      <c r="F4719" s="66" t="str">
        <v>직전 비교기간</v>
      </c>
      <c r="G4719" s="68">
        <v>1</v>
      </c>
      <c r="H4719" s="79">
        <v>0.14285714285714285</v>
      </c>
    </row>
    <row r="4720">
      <c r="A4720" s="68">
        <v>46</v>
      </c>
      <c r="B4720" s="66" t="str">
        <v>수동면 지둔리</v>
      </c>
      <c r="C4720" s="66" t="str">
        <v>다가구 매매</v>
      </c>
      <c r="D4720" s="66" t="str">
        <v>2026-03</v>
      </c>
      <c r="E4720" s="66" t="str">
        <v>비교 반영</v>
      </c>
      <c r="F4720" s="66" t="str">
        <v>직전 비교기간</v>
      </c>
      <c r="G4720" s="68">
        <v>1</v>
      </c>
      <c r="H4720" s="79">
        <v>0.1111111111111111</v>
      </c>
    </row>
    <row r="4721">
      <c r="A4721" s="68">
        <v>46</v>
      </c>
      <c r="B4721" s="66" t="str">
        <v>수동면 지둔리</v>
      </c>
      <c r="C4721" s="66" t="str">
        <v>다가구 매매</v>
      </c>
      <c r="D4721" s="66" t="str">
        <v>2026-04</v>
      </c>
      <c r="E4721" s="66" t="str">
        <v>비교 반영</v>
      </c>
      <c r="F4721" s="66" t="str">
        <v>최근 비교기간</v>
      </c>
      <c r="G4721" s="68">
        <v>1</v>
      </c>
      <c r="H4721" s="79">
        <v>0.3333333333333333</v>
      </c>
    </row>
    <row r="4722">
      <c r="A4722" s="68">
        <v>46</v>
      </c>
      <c r="B4722" s="66" t="str">
        <v>수동면 지둔리</v>
      </c>
      <c r="C4722" s="66" t="str">
        <v>다가구 매매</v>
      </c>
      <c r="D4722" s="66" t="str">
        <v>2026-05</v>
      </c>
      <c r="E4722" s="66" t="str">
        <v>비교 반영</v>
      </c>
      <c r="F4722" s="66" t="str">
        <v>최근 비교기간</v>
      </c>
      <c r="G4722" s="68">
        <v>0</v>
      </c>
      <c r="H4722" s="79">
        <v>0</v>
      </c>
    </row>
    <row r="4723">
      <c r="A4723" s="68">
        <v>46</v>
      </c>
      <c r="B4723" s="66" t="str">
        <v>수동면 지둔리</v>
      </c>
      <c r="C4723" s="66" t="str">
        <v>다가구 매매</v>
      </c>
      <c r="D4723" s="66" t="str">
        <v>2026-06</v>
      </c>
      <c r="E4723" s="66" t="str">
        <v>비교 반영</v>
      </c>
      <c r="F4723" s="66" t="str">
        <v>최근 비교기간</v>
      </c>
      <c r="G4723" s="68">
        <v>0</v>
      </c>
      <c r="H4723" s="79">
        <v>0</v>
      </c>
    </row>
    <row r="4724">
      <c r="A4724" s="72">
        <v>46</v>
      </c>
      <c r="B4724" s="72" t="str">
        <v>수동면 지둔리</v>
      </c>
      <c r="C4724" s="72" t="str">
        <v>다가구 매매</v>
      </c>
      <c r="D4724" s="72" t="str">
        <v>2026-07</v>
      </c>
      <c r="E4724" s="72" t="str">
        <v>집계 중</v>
      </c>
      <c r="F4724" s="72" t="str">
        <v>집계 중 월</v>
      </c>
      <c r="G4724" s="74">
        <v>0</v>
      </c>
      <c r="H4724" s="85">
        <v>0</v>
      </c>
    </row>
    <row r="4725">
      <c r="A4725" s="68">
        <v>47</v>
      </c>
      <c r="B4725" s="66" t="str">
        <v>진접읍 내곡리</v>
      </c>
      <c r="C4725" s="66" t="str">
        <v>토지</v>
      </c>
      <c r="D4725" s="66" t="str">
        <v>2025-08</v>
      </c>
      <c r="E4725" s="66" t="str">
        <v>비교 반영</v>
      </c>
      <c r="F4725" s="66" t="str">
        <v>그 외 비교 반영월</v>
      </c>
      <c r="G4725" s="68">
        <v>0</v>
      </c>
      <c r="H4725" s="79">
        <v>0</v>
      </c>
    </row>
    <row r="4726">
      <c r="A4726" s="68">
        <v>47</v>
      </c>
      <c r="B4726" s="66" t="str">
        <v>진접읍 내곡리</v>
      </c>
      <c r="C4726" s="66" t="str">
        <v>토지</v>
      </c>
      <c r="D4726" s="66" t="str">
        <v>2025-09</v>
      </c>
      <c r="E4726" s="66" t="str">
        <v>비교 반영</v>
      </c>
      <c r="F4726" s="66" t="str">
        <v>그 외 비교 반영월</v>
      </c>
      <c r="G4726" s="68">
        <v>5</v>
      </c>
      <c r="H4726" s="79">
        <v>0.8333333333333334</v>
      </c>
    </row>
    <row r="4727">
      <c r="A4727" s="68">
        <v>47</v>
      </c>
      <c r="B4727" s="66" t="str">
        <v>진접읍 내곡리</v>
      </c>
      <c r="C4727" s="66" t="str">
        <v>토지</v>
      </c>
      <c r="D4727" s="66" t="str">
        <v>2025-10</v>
      </c>
      <c r="E4727" s="66" t="str">
        <v>비교 반영</v>
      </c>
      <c r="F4727" s="66" t="str">
        <v>그 외 비교 반영월</v>
      </c>
      <c r="G4727" s="68">
        <v>1</v>
      </c>
      <c r="H4727" s="79">
        <v>1</v>
      </c>
    </row>
    <row r="4728">
      <c r="A4728" s="68">
        <v>47</v>
      </c>
      <c r="B4728" s="66" t="str">
        <v>진접읍 내곡리</v>
      </c>
      <c r="C4728" s="66" t="str">
        <v>토지</v>
      </c>
      <c r="D4728" s="66" t="str">
        <v>2025-11</v>
      </c>
      <c r="E4728" s="66" t="str">
        <v>비교 반영</v>
      </c>
      <c r="F4728" s="66" t="str">
        <v>그 외 비교 반영월</v>
      </c>
      <c r="G4728" s="68">
        <v>2</v>
      </c>
      <c r="H4728" s="79">
        <v>0.6666666666666666</v>
      </c>
    </row>
    <row r="4729">
      <c r="A4729" s="68">
        <v>47</v>
      </c>
      <c r="B4729" s="66" t="str">
        <v>진접읍 내곡리</v>
      </c>
      <c r="C4729" s="66" t="str">
        <v>토지</v>
      </c>
      <c r="D4729" s="66" t="str">
        <v>2025-12</v>
      </c>
      <c r="E4729" s="66" t="str">
        <v>비교 반영</v>
      </c>
      <c r="F4729" s="66" t="str">
        <v>그 외 비교 반영월</v>
      </c>
      <c r="G4729" s="68">
        <v>0</v>
      </c>
      <c r="H4729" s="79">
        <v>0</v>
      </c>
    </row>
    <row r="4730">
      <c r="A4730" s="68">
        <v>47</v>
      </c>
      <c r="B4730" s="66" t="str">
        <v>진접읍 내곡리</v>
      </c>
      <c r="C4730" s="66" t="str">
        <v>토지</v>
      </c>
      <c r="D4730" s="66" t="str">
        <v>2026-01</v>
      </c>
      <c r="E4730" s="66" t="str">
        <v>비교 반영</v>
      </c>
      <c r="F4730" s="66" t="str">
        <v>직전 비교기간</v>
      </c>
      <c r="G4730" s="68">
        <v>0</v>
      </c>
      <c r="H4730" s="79">
        <v>0</v>
      </c>
    </row>
    <row r="4731">
      <c r="A4731" s="68">
        <v>47</v>
      </c>
      <c r="B4731" s="66" t="str">
        <v>진접읍 내곡리</v>
      </c>
      <c r="C4731" s="66" t="str">
        <v>토지</v>
      </c>
      <c r="D4731" s="66" t="str">
        <v>2026-02</v>
      </c>
      <c r="E4731" s="66" t="str">
        <v>비교 반영</v>
      </c>
      <c r="F4731" s="66" t="str">
        <v>직전 비교기간</v>
      </c>
      <c r="G4731" s="68">
        <v>1</v>
      </c>
      <c r="H4731" s="79">
        <v>0.5</v>
      </c>
    </row>
    <row r="4732">
      <c r="A4732" s="68">
        <v>47</v>
      </c>
      <c r="B4732" s="66" t="str">
        <v>진접읍 내곡리</v>
      </c>
      <c r="C4732" s="66" t="str">
        <v>토지</v>
      </c>
      <c r="D4732" s="66" t="str">
        <v>2026-03</v>
      </c>
      <c r="E4732" s="66" t="str">
        <v>비교 반영</v>
      </c>
      <c r="F4732" s="66" t="str">
        <v>직전 비교기간</v>
      </c>
      <c r="G4732" s="68">
        <v>0</v>
      </c>
      <c r="H4732" s="79">
        <v>0</v>
      </c>
    </row>
    <row r="4733">
      <c r="A4733" s="68">
        <v>47</v>
      </c>
      <c r="B4733" s="66" t="str">
        <v>진접읍 내곡리</v>
      </c>
      <c r="C4733" s="66" t="str">
        <v>토지</v>
      </c>
      <c r="D4733" s="66" t="str">
        <v>2026-04</v>
      </c>
      <c r="E4733" s="66" t="str">
        <v>비교 반영</v>
      </c>
      <c r="F4733" s="66" t="str">
        <v>최근 비교기간</v>
      </c>
      <c r="G4733" s="68">
        <v>2</v>
      </c>
      <c r="H4733" s="79">
        <v>0.6666666666666666</v>
      </c>
    </row>
    <row r="4734">
      <c r="A4734" s="68">
        <v>47</v>
      </c>
      <c r="B4734" s="66" t="str">
        <v>진접읍 내곡리</v>
      </c>
      <c r="C4734" s="66" t="str">
        <v>토지</v>
      </c>
      <c r="D4734" s="66" t="str">
        <v>2026-05</v>
      </c>
      <c r="E4734" s="66" t="str">
        <v>비교 반영</v>
      </c>
      <c r="F4734" s="66" t="str">
        <v>최근 비교기간</v>
      </c>
      <c r="G4734" s="68">
        <v>2</v>
      </c>
      <c r="H4734" s="79">
        <v>0.6666666666666666</v>
      </c>
    </row>
    <row r="4735">
      <c r="A4735" s="68">
        <v>47</v>
      </c>
      <c r="B4735" s="66" t="str">
        <v>진접읍 내곡리</v>
      </c>
      <c r="C4735" s="66" t="str">
        <v>토지</v>
      </c>
      <c r="D4735" s="66" t="str">
        <v>2026-06</v>
      </c>
      <c r="E4735" s="66" t="str">
        <v>비교 반영</v>
      </c>
      <c r="F4735" s="66" t="str">
        <v>최근 비교기간</v>
      </c>
      <c r="G4735" s="68">
        <v>3</v>
      </c>
      <c r="H4735" s="79">
        <v>1</v>
      </c>
    </row>
    <row r="4736">
      <c r="A4736" s="72">
        <v>47</v>
      </c>
      <c r="B4736" s="72" t="str">
        <v>진접읍 내곡리</v>
      </c>
      <c r="C4736" s="72" t="str">
        <v>토지</v>
      </c>
      <c r="D4736" s="72" t="str">
        <v>2026-07</v>
      </c>
      <c r="E4736" s="72" t="str">
        <v>집계 중</v>
      </c>
      <c r="F4736" s="72" t="str">
        <v>집계 중 월</v>
      </c>
      <c r="G4736" s="74">
        <v>0</v>
      </c>
      <c r="H4736" s="85">
        <v>0</v>
      </c>
    </row>
    <row r="4737">
      <c r="A4737" s="68">
        <v>47</v>
      </c>
      <c r="B4737" s="66" t="str">
        <v>진접읍 내곡리</v>
      </c>
      <c r="C4737" s="66" t="str">
        <v>다가구 매매</v>
      </c>
      <c r="D4737" s="66" t="str">
        <v>2025-08</v>
      </c>
      <c r="E4737" s="66" t="str">
        <v>비교 반영</v>
      </c>
      <c r="F4737" s="66" t="str">
        <v>그 외 비교 반영월</v>
      </c>
      <c r="G4737" s="68">
        <v>0</v>
      </c>
      <c r="H4737" s="79">
        <v>0</v>
      </c>
    </row>
    <row r="4738">
      <c r="A4738" s="68">
        <v>47</v>
      </c>
      <c r="B4738" s="66" t="str">
        <v>진접읍 내곡리</v>
      </c>
      <c r="C4738" s="66" t="str">
        <v>다가구 매매</v>
      </c>
      <c r="D4738" s="66" t="str">
        <v>2025-09</v>
      </c>
      <c r="E4738" s="66" t="str">
        <v>비교 반영</v>
      </c>
      <c r="F4738" s="66" t="str">
        <v>그 외 비교 반영월</v>
      </c>
      <c r="G4738" s="68">
        <v>0</v>
      </c>
      <c r="H4738" s="79">
        <v>0</v>
      </c>
    </row>
    <row r="4739">
      <c r="A4739" s="68">
        <v>47</v>
      </c>
      <c r="B4739" s="66" t="str">
        <v>진접읍 내곡리</v>
      </c>
      <c r="C4739" s="66" t="str">
        <v>다가구 매매</v>
      </c>
      <c r="D4739" s="66" t="str">
        <v>2025-10</v>
      </c>
      <c r="E4739" s="66" t="str">
        <v>비교 반영</v>
      </c>
      <c r="F4739" s="66" t="str">
        <v>그 외 비교 반영월</v>
      </c>
      <c r="G4739" s="68">
        <v>0</v>
      </c>
      <c r="H4739" s="79">
        <v>0</v>
      </c>
    </row>
    <row r="4740">
      <c r="A4740" s="68">
        <v>47</v>
      </c>
      <c r="B4740" s="66" t="str">
        <v>진접읍 내곡리</v>
      </c>
      <c r="C4740" s="66" t="str">
        <v>다가구 매매</v>
      </c>
      <c r="D4740" s="66" t="str">
        <v>2025-11</v>
      </c>
      <c r="E4740" s="66" t="str">
        <v>비교 반영</v>
      </c>
      <c r="F4740" s="66" t="str">
        <v>그 외 비교 반영월</v>
      </c>
      <c r="G4740" s="68">
        <v>0</v>
      </c>
      <c r="H4740" s="79">
        <v>0</v>
      </c>
    </row>
    <row r="4741">
      <c r="A4741" s="68">
        <v>47</v>
      </c>
      <c r="B4741" s="66" t="str">
        <v>진접읍 내곡리</v>
      </c>
      <c r="C4741" s="66" t="str">
        <v>다가구 매매</v>
      </c>
      <c r="D4741" s="66" t="str">
        <v>2025-12</v>
      </c>
      <c r="E4741" s="66" t="str">
        <v>비교 반영</v>
      </c>
      <c r="F4741" s="66" t="str">
        <v>그 외 비교 반영월</v>
      </c>
      <c r="G4741" s="68">
        <v>0</v>
      </c>
      <c r="H4741" s="79">
        <v>0</v>
      </c>
    </row>
    <row r="4742">
      <c r="A4742" s="68">
        <v>47</v>
      </c>
      <c r="B4742" s="66" t="str">
        <v>진접읍 내곡리</v>
      </c>
      <c r="C4742" s="66" t="str">
        <v>다가구 매매</v>
      </c>
      <c r="D4742" s="66" t="str">
        <v>2026-01</v>
      </c>
      <c r="E4742" s="66" t="str">
        <v>비교 반영</v>
      </c>
      <c r="F4742" s="66" t="str">
        <v>직전 비교기간</v>
      </c>
      <c r="G4742" s="68">
        <v>0</v>
      </c>
      <c r="H4742" s="79">
        <v>0</v>
      </c>
    </row>
    <row r="4743">
      <c r="A4743" s="68">
        <v>47</v>
      </c>
      <c r="B4743" s="66" t="str">
        <v>진접읍 내곡리</v>
      </c>
      <c r="C4743" s="66" t="str">
        <v>다가구 매매</v>
      </c>
      <c r="D4743" s="66" t="str">
        <v>2026-02</v>
      </c>
      <c r="E4743" s="66" t="str">
        <v>비교 반영</v>
      </c>
      <c r="F4743" s="66" t="str">
        <v>직전 비교기간</v>
      </c>
      <c r="G4743" s="68">
        <v>1</v>
      </c>
      <c r="H4743" s="79">
        <v>0.5</v>
      </c>
    </row>
    <row r="4744">
      <c r="A4744" s="68">
        <v>47</v>
      </c>
      <c r="B4744" s="66" t="str">
        <v>진접읍 내곡리</v>
      </c>
      <c r="C4744" s="66" t="str">
        <v>다가구 매매</v>
      </c>
      <c r="D4744" s="66" t="str">
        <v>2026-03</v>
      </c>
      <c r="E4744" s="66" t="str">
        <v>비교 반영</v>
      </c>
      <c r="F4744" s="66" t="str">
        <v>직전 비교기간</v>
      </c>
      <c r="G4744" s="68">
        <v>0</v>
      </c>
      <c r="H4744" s="79">
        <v>0</v>
      </c>
    </row>
    <row r="4745">
      <c r="A4745" s="68">
        <v>47</v>
      </c>
      <c r="B4745" s="66" t="str">
        <v>진접읍 내곡리</v>
      </c>
      <c r="C4745" s="66" t="str">
        <v>다가구 매매</v>
      </c>
      <c r="D4745" s="66" t="str">
        <v>2026-04</v>
      </c>
      <c r="E4745" s="66" t="str">
        <v>비교 반영</v>
      </c>
      <c r="F4745" s="66" t="str">
        <v>최근 비교기간</v>
      </c>
      <c r="G4745" s="68">
        <v>1</v>
      </c>
      <c r="H4745" s="79">
        <v>0.3333333333333333</v>
      </c>
    </row>
    <row r="4746">
      <c r="A4746" s="68">
        <v>47</v>
      </c>
      <c r="B4746" s="66" t="str">
        <v>진접읍 내곡리</v>
      </c>
      <c r="C4746" s="66" t="str">
        <v>다가구 매매</v>
      </c>
      <c r="D4746" s="66" t="str">
        <v>2026-05</v>
      </c>
      <c r="E4746" s="66" t="str">
        <v>비교 반영</v>
      </c>
      <c r="F4746" s="66" t="str">
        <v>최근 비교기간</v>
      </c>
      <c r="G4746" s="68">
        <v>0</v>
      </c>
      <c r="H4746" s="79">
        <v>0</v>
      </c>
    </row>
    <row r="4747">
      <c r="A4747" s="68">
        <v>47</v>
      </c>
      <c r="B4747" s="66" t="str">
        <v>진접읍 내곡리</v>
      </c>
      <c r="C4747" s="66" t="str">
        <v>다가구 매매</v>
      </c>
      <c r="D4747" s="66" t="str">
        <v>2026-06</v>
      </c>
      <c r="E4747" s="66" t="str">
        <v>비교 반영</v>
      </c>
      <c r="F4747" s="66" t="str">
        <v>최근 비교기간</v>
      </c>
      <c r="G4747" s="68">
        <v>0</v>
      </c>
      <c r="H4747" s="79">
        <v>0</v>
      </c>
    </row>
    <row r="4748">
      <c r="A4748" s="72">
        <v>47</v>
      </c>
      <c r="B4748" s="72" t="str">
        <v>진접읍 내곡리</v>
      </c>
      <c r="C4748" s="72" t="str">
        <v>다가구 매매</v>
      </c>
      <c r="D4748" s="72" t="str">
        <v>2026-07</v>
      </c>
      <c r="E4748" s="72" t="str">
        <v>집계 중</v>
      </c>
      <c r="F4748" s="72" t="str">
        <v>집계 중 월</v>
      </c>
      <c r="G4748" s="74">
        <v>0</v>
      </c>
      <c r="H4748" s="85">
        <v>0</v>
      </c>
    </row>
    <row r="4749">
      <c r="A4749" s="68">
        <v>47</v>
      </c>
      <c r="B4749" s="66" t="str">
        <v>진접읍 내곡리</v>
      </c>
      <c r="C4749" s="66" t="str">
        <v>상가</v>
      </c>
      <c r="D4749" s="66" t="str">
        <v>2025-08</v>
      </c>
      <c r="E4749" s="66" t="str">
        <v>비교 반영</v>
      </c>
      <c r="F4749" s="66" t="str">
        <v>그 외 비교 반영월</v>
      </c>
      <c r="G4749" s="68">
        <v>0</v>
      </c>
      <c r="H4749" s="79">
        <v>0</v>
      </c>
    </row>
    <row r="4750">
      <c r="A4750" s="68">
        <v>47</v>
      </c>
      <c r="B4750" s="66" t="str">
        <v>진접읍 내곡리</v>
      </c>
      <c r="C4750" s="66" t="str">
        <v>상가</v>
      </c>
      <c r="D4750" s="66" t="str">
        <v>2025-09</v>
      </c>
      <c r="E4750" s="66" t="str">
        <v>비교 반영</v>
      </c>
      <c r="F4750" s="66" t="str">
        <v>그 외 비교 반영월</v>
      </c>
      <c r="G4750" s="68">
        <v>0</v>
      </c>
      <c r="H4750" s="79">
        <v>0</v>
      </c>
    </row>
    <row r="4751">
      <c r="A4751" s="68">
        <v>47</v>
      </c>
      <c r="B4751" s="66" t="str">
        <v>진접읍 내곡리</v>
      </c>
      <c r="C4751" s="66" t="str">
        <v>상가</v>
      </c>
      <c r="D4751" s="66" t="str">
        <v>2025-10</v>
      </c>
      <c r="E4751" s="66" t="str">
        <v>비교 반영</v>
      </c>
      <c r="F4751" s="66" t="str">
        <v>그 외 비교 반영월</v>
      </c>
      <c r="G4751" s="68">
        <v>0</v>
      </c>
      <c r="H4751" s="79">
        <v>0</v>
      </c>
    </row>
    <row r="4752">
      <c r="A4752" s="68">
        <v>47</v>
      </c>
      <c r="B4752" s="66" t="str">
        <v>진접읍 내곡리</v>
      </c>
      <c r="C4752" s="66" t="str">
        <v>상가</v>
      </c>
      <c r="D4752" s="66" t="str">
        <v>2025-11</v>
      </c>
      <c r="E4752" s="66" t="str">
        <v>비교 반영</v>
      </c>
      <c r="F4752" s="66" t="str">
        <v>그 외 비교 반영월</v>
      </c>
      <c r="G4752" s="68">
        <v>0</v>
      </c>
      <c r="H4752" s="79">
        <v>0</v>
      </c>
    </row>
    <row r="4753">
      <c r="A4753" s="68">
        <v>47</v>
      </c>
      <c r="B4753" s="66" t="str">
        <v>진접읍 내곡리</v>
      </c>
      <c r="C4753" s="66" t="str">
        <v>상가</v>
      </c>
      <c r="D4753" s="66" t="str">
        <v>2025-12</v>
      </c>
      <c r="E4753" s="66" t="str">
        <v>비교 반영</v>
      </c>
      <c r="F4753" s="66" t="str">
        <v>그 외 비교 반영월</v>
      </c>
      <c r="G4753" s="68">
        <v>0</v>
      </c>
      <c r="H4753" s="79">
        <v>0</v>
      </c>
    </row>
    <row r="4754">
      <c r="A4754" s="68">
        <v>47</v>
      </c>
      <c r="B4754" s="66" t="str">
        <v>진접읍 내곡리</v>
      </c>
      <c r="C4754" s="66" t="str">
        <v>상가</v>
      </c>
      <c r="D4754" s="66" t="str">
        <v>2026-01</v>
      </c>
      <c r="E4754" s="66" t="str">
        <v>비교 반영</v>
      </c>
      <c r="F4754" s="66" t="str">
        <v>직전 비교기간</v>
      </c>
      <c r="G4754" s="68">
        <v>0</v>
      </c>
      <c r="H4754" s="79">
        <v>0</v>
      </c>
    </row>
    <row r="4755">
      <c r="A4755" s="68">
        <v>47</v>
      </c>
      <c r="B4755" s="66" t="str">
        <v>진접읍 내곡리</v>
      </c>
      <c r="C4755" s="66" t="str">
        <v>상가</v>
      </c>
      <c r="D4755" s="66" t="str">
        <v>2026-02</v>
      </c>
      <c r="E4755" s="66" t="str">
        <v>비교 반영</v>
      </c>
      <c r="F4755" s="66" t="str">
        <v>직전 비교기간</v>
      </c>
      <c r="G4755" s="68">
        <v>0</v>
      </c>
      <c r="H4755" s="79">
        <v>0</v>
      </c>
    </row>
    <row r="4756">
      <c r="A4756" s="68">
        <v>47</v>
      </c>
      <c r="B4756" s="66" t="str">
        <v>진접읍 내곡리</v>
      </c>
      <c r="C4756" s="66" t="str">
        <v>상가</v>
      </c>
      <c r="D4756" s="66" t="str">
        <v>2026-03</v>
      </c>
      <c r="E4756" s="66" t="str">
        <v>비교 반영</v>
      </c>
      <c r="F4756" s="66" t="str">
        <v>직전 비교기간</v>
      </c>
      <c r="G4756" s="68">
        <v>0</v>
      </c>
      <c r="H4756" s="79">
        <v>0</v>
      </c>
    </row>
    <row r="4757">
      <c r="A4757" s="68">
        <v>47</v>
      </c>
      <c r="B4757" s="66" t="str">
        <v>진접읍 내곡리</v>
      </c>
      <c r="C4757" s="66" t="str">
        <v>상가</v>
      </c>
      <c r="D4757" s="66" t="str">
        <v>2026-04</v>
      </c>
      <c r="E4757" s="66" t="str">
        <v>비교 반영</v>
      </c>
      <c r="F4757" s="66" t="str">
        <v>최근 비교기간</v>
      </c>
      <c r="G4757" s="68">
        <v>0</v>
      </c>
      <c r="H4757" s="79">
        <v>0</v>
      </c>
    </row>
    <row r="4758">
      <c r="A4758" s="68">
        <v>47</v>
      </c>
      <c r="B4758" s="66" t="str">
        <v>진접읍 내곡리</v>
      </c>
      <c r="C4758" s="66" t="str">
        <v>상가</v>
      </c>
      <c r="D4758" s="66" t="str">
        <v>2026-05</v>
      </c>
      <c r="E4758" s="66" t="str">
        <v>비교 반영</v>
      </c>
      <c r="F4758" s="66" t="str">
        <v>최근 비교기간</v>
      </c>
      <c r="G4758" s="68">
        <v>1</v>
      </c>
      <c r="H4758" s="79">
        <v>0.3333333333333333</v>
      </c>
    </row>
    <row r="4759">
      <c r="A4759" s="68">
        <v>47</v>
      </c>
      <c r="B4759" s="66" t="str">
        <v>진접읍 내곡리</v>
      </c>
      <c r="C4759" s="66" t="str">
        <v>상가</v>
      </c>
      <c r="D4759" s="66" t="str">
        <v>2026-06</v>
      </c>
      <c r="E4759" s="66" t="str">
        <v>비교 반영</v>
      </c>
      <c r="F4759" s="66" t="str">
        <v>최근 비교기간</v>
      </c>
      <c r="G4759" s="68">
        <v>0</v>
      </c>
      <c r="H4759" s="79">
        <v>0</v>
      </c>
    </row>
    <row r="4760">
      <c r="A4760" s="72">
        <v>47</v>
      </c>
      <c r="B4760" s="72" t="str">
        <v>진접읍 내곡리</v>
      </c>
      <c r="C4760" s="72" t="str">
        <v>상가</v>
      </c>
      <c r="D4760" s="72" t="str">
        <v>2026-07</v>
      </c>
      <c r="E4760" s="72" t="str">
        <v>집계 중</v>
      </c>
      <c r="F4760" s="72" t="str">
        <v>집계 중 월</v>
      </c>
      <c r="G4760" s="74">
        <v>0</v>
      </c>
      <c r="H4760" s="85">
        <v>0</v>
      </c>
    </row>
    <row r="4761">
      <c r="A4761" s="68">
        <v>47</v>
      </c>
      <c r="B4761" s="66" t="str">
        <v>진접읍 내곡리</v>
      </c>
      <c r="C4761" s="66" t="str">
        <v>다가구 전월세</v>
      </c>
      <c r="D4761" s="66" t="str">
        <v>2025-08</v>
      </c>
      <c r="E4761" s="66" t="str">
        <v>비교 반영</v>
      </c>
      <c r="F4761" s="66" t="str">
        <v>그 외 비교 반영월</v>
      </c>
      <c r="G4761" s="68">
        <v>0</v>
      </c>
      <c r="H4761" s="79">
        <v>0</v>
      </c>
    </row>
    <row r="4762">
      <c r="A4762" s="68">
        <v>47</v>
      </c>
      <c r="B4762" s="66" t="str">
        <v>진접읍 내곡리</v>
      </c>
      <c r="C4762" s="66" t="str">
        <v>다가구 전월세</v>
      </c>
      <c r="D4762" s="66" t="str">
        <v>2025-09</v>
      </c>
      <c r="E4762" s="66" t="str">
        <v>비교 반영</v>
      </c>
      <c r="F4762" s="66" t="str">
        <v>그 외 비교 반영월</v>
      </c>
      <c r="G4762" s="68">
        <v>1</v>
      </c>
      <c r="H4762" s="79">
        <v>0.16666666666666666</v>
      </c>
    </row>
    <row r="4763">
      <c r="A4763" s="68">
        <v>47</v>
      </c>
      <c r="B4763" s="66" t="str">
        <v>진접읍 내곡리</v>
      </c>
      <c r="C4763" s="66" t="str">
        <v>다가구 전월세</v>
      </c>
      <c r="D4763" s="66" t="str">
        <v>2025-10</v>
      </c>
      <c r="E4763" s="66" t="str">
        <v>비교 반영</v>
      </c>
      <c r="F4763" s="66" t="str">
        <v>그 외 비교 반영월</v>
      </c>
      <c r="G4763" s="68">
        <v>0</v>
      </c>
      <c r="H4763" s="79">
        <v>0</v>
      </c>
    </row>
    <row r="4764">
      <c r="A4764" s="68">
        <v>47</v>
      </c>
      <c r="B4764" s="66" t="str">
        <v>진접읍 내곡리</v>
      </c>
      <c r="C4764" s="66" t="str">
        <v>다가구 전월세</v>
      </c>
      <c r="D4764" s="66" t="str">
        <v>2025-11</v>
      </c>
      <c r="E4764" s="66" t="str">
        <v>비교 반영</v>
      </c>
      <c r="F4764" s="66" t="str">
        <v>그 외 비교 반영월</v>
      </c>
      <c r="G4764" s="68">
        <v>0</v>
      </c>
      <c r="H4764" s="79">
        <v>0</v>
      </c>
    </row>
    <row r="4765">
      <c r="A4765" s="68">
        <v>47</v>
      </c>
      <c r="B4765" s="66" t="str">
        <v>진접읍 내곡리</v>
      </c>
      <c r="C4765" s="66" t="str">
        <v>다가구 전월세</v>
      </c>
      <c r="D4765" s="66" t="str">
        <v>2025-12</v>
      </c>
      <c r="E4765" s="66" t="str">
        <v>비교 반영</v>
      </c>
      <c r="F4765" s="66" t="str">
        <v>그 외 비교 반영월</v>
      </c>
      <c r="G4765" s="68">
        <v>0</v>
      </c>
      <c r="H4765" s="79">
        <v>0</v>
      </c>
    </row>
    <row r="4766">
      <c r="A4766" s="68">
        <v>47</v>
      </c>
      <c r="B4766" s="66" t="str">
        <v>진접읍 내곡리</v>
      </c>
      <c r="C4766" s="66" t="str">
        <v>다가구 전월세</v>
      </c>
      <c r="D4766" s="66" t="str">
        <v>2026-01</v>
      </c>
      <c r="E4766" s="66" t="str">
        <v>비교 반영</v>
      </c>
      <c r="F4766" s="66" t="str">
        <v>직전 비교기간</v>
      </c>
      <c r="G4766" s="68">
        <v>0</v>
      </c>
      <c r="H4766" s="79">
        <v>0</v>
      </c>
    </row>
    <row r="4767">
      <c r="A4767" s="68">
        <v>47</v>
      </c>
      <c r="B4767" s="66" t="str">
        <v>진접읍 내곡리</v>
      </c>
      <c r="C4767" s="66" t="str">
        <v>다가구 전월세</v>
      </c>
      <c r="D4767" s="66" t="str">
        <v>2026-02</v>
      </c>
      <c r="E4767" s="66" t="str">
        <v>비교 반영</v>
      </c>
      <c r="F4767" s="66" t="str">
        <v>직전 비교기간</v>
      </c>
      <c r="G4767" s="68">
        <v>0</v>
      </c>
      <c r="H4767" s="79">
        <v>0</v>
      </c>
    </row>
    <row r="4768">
      <c r="A4768" s="68">
        <v>47</v>
      </c>
      <c r="B4768" s="66" t="str">
        <v>진접읍 내곡리</v>
      </c>
      <c r="C4768" s="66" t="str">
        <v>다가구 전월세</v>
      </c>
      <c r="D4768" s="66" t="str">
        <v>2026-03</v>
      </c>
      <c r="E4768" s="66" t="str">
        <v>비교 반영</v>
      </c>
      <c r="F4768" s="66" t="str">
        <v>직전 비교기간</v>
      </c>
      <c r="G4768" s="68">
        <v>1</v>
      </c>
      <c r="H4768" s="79">
        <v>1</v>
      </c>
    </row>
    <row r="4769">
      <c r="A4769" s="68">
        <v>47</v>
      </c>
      <c r="B4769" s="66" t="str">
        <v>진접읍 내곡리</v>
      </c>
      <c r="C4769" s="66" t="str">
        <v>다가구 전월세</v>
      </c>
      <c r="D4769" s="66" t="str">
        <v>2026-04</v>
      </c>
      <c r="E4769" s="66" t="str">
        <v>비교 반영</v>
      </c>
      <c r="F4769" s="66" t="str">
        <v>최근 비교기간</v>
      </c>
      <c r="G4769" s="68">
        <v>0</v>
      </c>
      <c r="H4769" s="79">
        <v>0</v>
      </c>
    </row>
    <row r="4770">
      <c r="A4770" s="68">
        <v>47</v>
      </c>
      <c r="B4770" s="66" t="str">
        <v>진접읍 내곡리</v>
      </c>
      <c r="C4770" s="66" t="str">
        <v>다가구 전월세</v>
      </c>
      <c r="D4770" s="66" t="str">
        <v>2026-05</v>
      </c>
      <c r="E4770" s="66" t="str">
        <v>비교 반영</v>
      </c>
      <c r="F4770" s="66" t="str">
        <v>최근 비교기간</v>
      </c>
      <c r="G4770" s="68">
        <v>0</v>
      </c>
      <c r="H4770" s="79">
        <v>0</v>
      </c>
    </row>
    <row r="4771">
      <c r="A4771" s="68">
        <v>47</v>
      </c>
      <c r="B4771" s="66" t="str">
        <v>진접읍 내곡리</v>
      </c>
      <c r="C4771" s="66" t="str">
        <v>다가구 전월세</v>
      </c>
      <c r="D4771" s="66" t="str">
        <v>2026-06</v>
      </c>
      <c r="E4771" s="66" t="str">
        <v>비교 반영</v>
      </c>
      <c r="F4771" s="66" t="str">
        <v>최근 비교기간</v>
      </c>
      <c r="G4771" s="68">
        <v>0</v>
      </c>
      <c r="H4771" s="79">
        <v>0</v>
      </c>
    </row>
    <row r="4772">
      <c r="A4772" s="72">
        <v>47</v>
      </c>
      <c r="B4772" s="72" t="str">
        <v>진접읍 내곡리</v>
      </c>
      <c r="C4772" s="72" t="str">
        <v>다가구 전월세</v>
      </c>
      <c r="D4772" s="72" t="str">
        <v>2026-07</v>
      </c>
      <c r="E4772" s="72" t="str">
        <v>집계 중</v>
      </c>
      <c r="F4772" s="72" t="str">
        <v>집계 중 월</v>
      </c>
      <c r="G4772" s="74">
        <v>0</v>
      </c>
      <c r="H4772" s="85">
        <v>0</v>
      </c>
    </row>
    <row r="4773">
      <c r="A4773" s="68">
        <v>47</v>
      </c>
      <c r="B4773" s="66" t="str">
        <v>진접읍 내곡리</v>
      </c>
      <c r="C4773" s="66" t="str">
        <v>공장창고</v>
      </c>
      <c r="D4773" s="66" t="str">
        <v>2025-08</v>
      </c>
      <c r="E4773" s="66" t="str">
        <v>비교 반영</v>
      </c>
      <c r="F4773" s="66" t="str">
        <v>그 외 비교 반영월</v>
      </c>
      <c r="G4773" s="68">
        <v>0</v>
      </c>
      <c r="H4773" s="79">
        <v>0</v>
      </c>
    </row>
    <row r="4774">
      <c r="A4774" s="68">
        <v>47</v>
      </c>
      <c r="B4774" s="66" t="str">
        <v>진접읍 내곡리</v>
      </c>
      <c r="C4774" s="66" t="str">
        <v>공장창고</v>
      </c>
      <c r="D4774" s="66" t="str">
        <v>2025-09</v>
      </c>
      <c r="E4774" s="66" t="str">
        <v>비교 반영</v>
      </c>
      <c r="F4774" s="66" t="str">
        <v>그 외 비교 반영월</v>
      </c>
      <c r="G4774" s="68">
        <v>0</v>
      </c>
      <c r="H4774" s="79">
        <v>0</v>
      </c>
    </row>
    <row r="4775">
      <c r="A4775" s="68">
        <v>47</v>
      </c>
      <c r="B4775" s="66" t="str">
        <v>진접읍 내곡리</v>
      </c>
      <c r="C4775" s="66" t="str">
        <v>공장창고</v>
      </c>
      <c r="D4775" s="66" t="str">
        <v>2025-10</v>
      </c>
      <c r="E4775" s="66" t="str">
        <v>비교 반영</v>
      </c>
      <c r="F4775" s="66" t="str">
        <v>그 외 비교 반영월</v>
      </c>
      <c r="G4775" s="68">
        <v>0</v>
      </c>
      <c r="H4775" s="79">
        <v>0</v>
      </c>
    </row>
    <row r="4776">
      <c r="A4776" s="68">
        <v>47</v>
      </c>
      <c r="B4776" s="66" t="str">
        <v>진접읍 내곡리</v>
      </c>
      <c r="C4776" s="66" t="str">
        <v>공장창고</v>
      </c>
      <c r="D4776" s="66" t="str">
        <v>2025-11</v>
      </c>
      <c r="E4776" s="66" t="str">
        <v>비교 반영</v>
      </c>
      <c r="F4776" s="66" t="str">
        <v>그 외 비교 반영월</v>
      </c>
      <c r="G4776" s="68">
        <v>1</v>
      </c>
      <c r="H4776" s="79">
        <v>0.3333333333333333</v>
      </c>
    </row>
    <row r="4777">
      <c r="A4777" s="68">
        <v>47</v>
      </c>
      <c r="B4777" s="66" t="str">
        <v>진접읍 내곡리</v>
      </c>
      <c r="C4777" s="66" t="str">
        <v>공장창고</v>
      </c>
      <c r="D4777" s="66" t="str">
        <v>2025-12</v>
      </c>
      <c r="E4777" s="66" t="str">
        <v>비교 반영</v>
      </c>
      <c r="F4777" s="66" t="str">
        <v>그 외 비교 반영월</v>
      </c>
      <c r="G4777" s="68">
        <v>0</v>
      </c>
      <c r="H4777" s="79">
        <v>0</v>
      </c>
    </row>
    <row r="4778">
      <c r="A4778" s="68">
        <v>47</v>
      </c>
      <c r="B4778" s="66" t="str">
        <v>진접읍 내곡리</v>
      </c>
      <c r="C4778" s="66" t="str">
        <v>공장창고</v>
      </c>
      <c r="D4778" s="66" t="str">
        <v>2026-01</v>
      </c>
      <c r="E4778" s="66" t="str">
        <v>비교 반영</v>
      </c>
      <c r="F4778" s="66" t="str">
        <v>직전 비교기간</v>
      </c>
      <c r="G4778" s="68">
        <v>0</v>
      </c>
      <c r="H4778" s="79">
        <v>0</v>
      </c>
    </row>
    <row r="4779">
      <c r="A4779" s="68">
        <v>47</v>
      </c>
      <c r="B4779" s="66" t="str">
        <v>진접읍 내곡리</v>
      </c>
      <c r="C4779" s="66" t="str">
        <v>공장창고</v>
      </c>
      <c r="D4779" s="66" t="str">
        <v>2026-02</v>
      </c>
      <c r="E4779" s="66" t="str">
        <v>비교 반영</v>
      </c>
      <c r="F4779" s="66" t="str">
        <v>직전 비교기간</v>
      </c>
      <c r="G4779" s="68">
        <v>0</v>
      </c>
      <c r="H4779" s="79">
        <v>0</v>
      </c>
    </row>
    <row r="4780">
      <c r="A4780" s="68">
        <v>47</v>
      </c>
      <c r="B4780" s="66" t="str">
        <v>진접읍 내곡리</v>
      </c>
      <c r="C4780" s="66" t="str">
        <v>공장창고</v>
      </c>
      <c r="D4780" s="66" t="str">
        <v>2026-03</v>
      </c>
      <c r="E4780" s="66" t="str">
        <v>비교 반영</v>
      </c>
      <c r="F4780" s="66" t="str">
        <v>직전 비교기간</v>
      </c>
      <c r="G4780" s="68">
        <v>0</v>
      </c>
      <c r="H4780" s="79">
        <v>0</v>
      </c>
    </row>
    <row r="4781">
      <c r="A4781" s="68">
        <v>47</v>
      </c>
      <c r="B4781" s="66" t="str">
        <v>진접읍 내곡리</v>
      </c>
      <c r="C4781" s="66" t="str">
        <v>공장창고</v>
      </c>
      <c r="D4781" s="66" t="str">
        <v>2026-04</v>
      </c>
      <c r="E4781" s="66" t="str">
        <v>비교 반영</v>
      </c>
      <c r="F4781" s="66" t="str">
        <v>최근 비교기간</v>
      </c>
      <c r="G4781" s="68">
        <v>0</v>
      </c>
      <c r="H4781" s="79">
        <v>0</v>
      </c>
    </row>
    <row r="4782">
      <c r="A4782" s="68">
        <v>47</v>
      </c>
      <c r="B4782" s="66" t="str">
        <v>진접읍 내곡리</v>
      </c>
      <c r="C4782" s="66" t="str">
        <v>공장창고</v>
      </c>
      <c r="D4782" s="66" t="str">
        <v>2026-05</v>
      </c>
      <c r="E4782" s="66" t="str">
        <v>비교 반영</v>
      </c>
      <c r="F4782" s="66" t="str">
        <v>최근 비교기간</v>
      </c>
      <c r="G4782" s="68">
        <v>0</v>
      </c>
      <c r="H4782" s="79">
        <v>0</v>
      </c>
    </row>
    <row r="4783">
      <c r="A4783" s="68">
        <v>47</v>
      </c>
      <c r="B4783" s="66" t="str">
        <v>진접읍 내곡리</v>
      </c>
      <c r="C4783" s="66" t="str">
        <v>공장창고</v>
      </c>
      <c r="D4783" s="66" t="str">
        <v>2026-06</v>
      </c>
      <c r="E4783" s="66" t="str">
        <v>비교 반영</v>
      </c>
      <c r="F4783" s="66" t="str">
        <v>최근 비교기간</v>
      </c>
      <c r="G4783" s="68">
        <v>0</v>
      </c>
      <c r="H4783" s="79">
        <v>0</v>
      </c>
    </row>
    <row r="4784">
      <c r="A4784" s="72">
        <v>47</v>
      </c>
      <c r="B4784" s="72" t="str">
        <v>진접읍 내곡리</v>
      </c>
      <c r="C4784" s="72" t="str">
        <v>공장창고</v>
      </c>
      <c r="D4784" s="72" t="str">
        <v>2026-07</v>
      </c>
      <c r="E4784" s="72" t="str">
        <v>집계 중</v>
      </c>
      <c r="F4784" s="72" t="str">
        <v>집계 중 월</v>
      </c>
      <c r="G4784" s="74">
        <v>0</v>
      </c>
      <c r="H4784" s="85">
        <v>0</v>
      </c>
    </row>
    <row r="4785">
      <c r="A4785" s="68">
        <v>48</v>
      </c>
      <c r="B4785" s="66" t="str">
        <v>수동면 내방리</v>
      </c>
      <c r="C4785" s="66" t="str">
        <v>토지</v>
      </c>
      <c r="D4785" s="66" t="str">
        <v>2025-08</v>
      </c>
      <c r="E4785" s="66" t="str">
        <v>비교 반영</v>
      </c>
      <c r="F4785" s="66" t="str">
        <v>그 외 비교 반영월</v>
      </c>
      <c r="G4785" s="68">
        <v>0</v>
      </c>
      <c r="H4785" s="79">
        <v>0</v>
      </c>
    </row>
    <row r="4786">
      <c r="A4786" s="68">
        <v>48</v>
      </c>
      <c r="B4786" s="66" t="str">
        <v>수동면 내방리</v>
      </c>
      <c r="C4786" s="66" t="str">
        <v>토지</v>
      </c>
      <c r="D4786" s="66" t="str">
        <v>2025-09</v>
      </c>
      <c r="E4786" s="66" t="str">
        <v>비교 반영</v>
      </c>
      <c r="F4786" s="66" t="str">
        <v>그 외 비교 반영월</v>
      </c>
      <c r="G4786" s="68">
        <v>0</v>
      </c>
      <c r="H4786" s="79">
        <v>0</v>
      </c>
    </row>
    <row r="4787">
      <c r="A4787" s="68">
        <v>48</v>
      </c>
      <c r="B4787" s="66" t="str">
        <v>수동면 내방리</v>
      </c>
      <c r="C4787" s="66" t="str">
        <v>토지</v>
      </c>
      <c r="D4787" s="66" t="str">
        <v>2025-10</v>
      </c>
      <c r="E4787" s="66" t="str">
        <v>비교 반영</v>
      </c>
      <c r="F4787" s="66" t="str">
        <v>그 외 비교 반영월</v>
      </c>
      <c r="G4787" s="68">
        <v>0</v>
      </c>
      <c r="H4787" s="79">
        <v>0</v>
      </c>
    </row>
    <row r="4788">
      <c r="A4788" s="68">
        <v>48</v>
      </c>
      <c r="B4788" s="66" t="str">
        <v>수동면 내방리</v>
      </c>
      <c r="C4788" s="66" t="str">
        <v>토지</v>
      </c>
      <c r="D4788" s="66" t="str">
        <v>2025-11</v>
      </c>
      <c r="E4788" s="66" t="str">
        <v>비교 반영</v>
      </c>
      <c r="F4788" s="66" t="str">
        <v>그 외 비교 반영월</v>
      </c>
      <c r="G4788" s="68">
        <v>4</v>
      </c>
      <c r="H4788" s="79">
        <v>0.5</v>
      </c>
    </row>
    <row r="4789">
      <c r="A4789" s="68">
        <v>48</v>
      </c>
      <c r="B4789" s="66" t="str">
        <v>수동면 내방리</v>
      </c>
      <c r="C4789" s="66" t="str">
        <v>토지</v>
      </c>
      <c r="D4789" s="66" t="str">
        <v>2025-12</v>
      </c>
      <c r="E4789" s="66" t="str">
        <v>비교 반영</v>
      </c>
      <c r="F4789" s="66" t="str">
        <v>그 외 비교 반영월</v>
      </c>
      <c r="G4789" s="68">
        <v>2</v>
      </c>
      <c r="H4789" s="79">
        <v>1</v>
      </c>
    </row>
    <row r="4790">
      <c r="A4790" s="68">
        <v>48</v>
      </c>
      <c r="B4790" s="66" t="str">
        <v>수동면 내방리</v>
      </c>
      <c r="C4790" s="66" t="str">
        <v>토지</v>
      </c>
      <c r="D4790" s="66" t="str">
        <v>2026-01</v>
      </c>
      <c r="E4790" s="66" t="str">
        <v>비교 반영</v>
      </c>
      <c r="F4790" s="66" t="str">
        <v>직전 비교기간</v>
      </c>
      <c r="G4790" s="68">
        <v>9</v>
      </c>
      <c r="H4790" s="79">
        <v>0.75</v>
      </c>
    </row>
    <row r="4791">
      <c r="A4791" s="68">
        <v>48</v>
      </c>
      <c r="B4791" s="66" t="str">
        <v>수동면 내방리</v>
      </c>
      <c r="C4791" s="66" t="str">
        <v>토지</v>
      </c>
      <c r="D4791" s="66" t="str">
        <v>2026-02</v>
      </c>
      <c r="E4791" s="66" t="str">
        <v>비교 반영</v>
      </c>
      <c r="F4791" s="66" t="str">
        <v>직전 비교기간</v>
      </c>
      <c r="G4791" s="68">
        <v>7</v>
      </c>
      <c r="H4791" s="79">
        <v>0.7777777777777778</v>
      </c>
    </row>
    <row r="4792">
      <c r="A4792" s="68">
        <v>48</v>
      </c>
      <c r="B4792" s="66" t="str">
        <v>수동면 내방리</v>
      </c>
      <c r="C4792" s="66" t="str">
        <v>토지</v>
      </c>
      <c r="D4792" s="66" t="str">
        <v>2026-03</v>
      </c>
      <c r="E4792" s="66" t="str">
        <v>비교 반영</v>
      </c>
      <c r="F4792" s="66" t="str">
        <v>직전 비교기간</v>
      </c>
      <c r="G4792" s="68">
        <v>0</v>
      </c>
      <c r="H4792" s="79">
        <v>0</v>
      </c>
    </row>
    <row r="4793">
      <c r="A4793" s="68">
        <v>48</v>
      </c>
      <c r="B4793" s="66" t="str">
        <v>수동면 내방리</v>
      </c>
      <c r="C4793" s="66" t="str">
        <v>토지</v>
      </c>
      <c r="D4793" s="66" t="str">
        <v>2026-04</v>
      </c>
      <c r="E4793" s="66" t="str">
        <v>비교 반영</v>
      </c>
      <c r="F4793" s="66" t="str">
        <v>최근 비교기간</v>
      </c>
      <c r="G4793" s="68">
        <v>3</v>
      </c>
      <c r="H4793" s="79">
        <v>0.6</v>
      </c>
    </row>
    <row r="4794">
      <c r="A4794" s="68">
        <v>48</v>
      </c>
      <c r="B4794" s="66" t="str">
        <v>수동면 내방리</v>
      </c>
      <c r="C4794" s="66" t="str">
        <v>토지</v>
      </c>
      <c r="D4794" s="66" t="str">
        <v>2026-05</v>
      </c>
      <c r="E4794" s="66" t="str">
        <v>비교 반영</v>
      </c>
      <c r="F4794" s="66" t="str">
        <v>최근 비교기간</v>
      </c>
      <c r="G4794" s="68">
        <v>2</v>
      </c>
      <c r="H4794" s="79">
        <v>1</v>
      </c>
    </row>
    <row r="4795">
      <c r="A4795" s="68">
        <v>48</v>
      </c>
      <c r="B4795" s="66" t="str">
        <v>수동면 내방리</v>
      </c>
      <c r="C4795" s="66" t="str">
        <v>토지</v>
      </c>
      <c r="D4795" s="66" t="str">
        <v>2026-06</v>
      </c>
      <c r="E4795" s="66" t="str">
        <v>비교 반영</v>
      </c>
      <c r="F4795" s="66" t="str">
        <v>최근 비교기간</v>
      </c>
      <c r="G4795" s="68">
        <v>0</v>
      </c>
      <c r="H4795" s="79">
        <v>0</v>
      </c>
    </row>
    <row r="4796">
      <c r="A4796" s="72">
        <v>48</v>
      </c>
      <c r="B4796" s="72" t="str">
        <v>수동면 내방리</v>
      </c>
      <c r="C4796" s="72" t="str">
        <v>토지</v>
      </c>
      <c r="D4796" s="72" t="str">
        <v>2026-07</v>
      </c>
      <c r="E4796" s="72" t="str">
        <v>집계 중</v>
      </c>
      <c r="F4796" s="72" t="str">
        <v>집계 중 월</v>
      </c>
      <c r="G4796" s="74">
        <v>1</v>
      </c>
      <c r="H4796" s="85">
        <v>0.3333333333333333</v>
      </c>
    </row>
    <row r="4797">
      <c r="A4797" s="68">
        <v>48</v>
      </c>
      <c r="B4797" s="66" t="str">
        <v>수동면 내방리</v>
      </c>
      <c r="C4797" s="66" t="str">
        <v>다세대 전월세</v>
      </c>
      <c r="D4797" s="66" t="str">
        <v>2025-08</v>
      </c>
      <c r="E4797" s="66" t="str">
        <v>비교 반영</v>
      </c>
      <c r="F4797" s="66" t="str">
        <v>그 외 비교 반영월</v>
      </c>
      <c r="G4797" s="68">
        <v>1</v>
      </c>
      <c r="H4797" s="79">
        <v>0.5</v>
      </c>
    </row>
    <row r="4798">
      <c r="A4798" s="68">
        <v>48</v>
      </c>
      <c r="B4798" s="66" t="str">
        <v>수동면 내방리</v>
      </c>
      <c r="C4798" s="66" t="str">
        <v>다세대 전월세</v>
      </c>
      <c r="D4798" s="66" t="str">
        <v>2025-09</v>
      </c>
      <c r="E4798" s="66" t="str">
        <v>비교 반영</v>
      </c>
      <c r="F4798" s="66" t="str">
        <v>그 외 비교 반영월</v>
      </c>
      <c r="G4798" s="68">
        <v>0</v>
      </c>
      <c r="H4798" s="79">
        <v>0</v>
      </c>
    </row>
    <row r="4799">
      <c r="A4799" s="68">
        <v>48</v>
      </c>
      <c r="B4799" s="66" t="str">
        <v>수동면 내방리</v>
      </c>
      <c r="C4799" s="66" t="str">
        <v>다세대 전월세</v>
      </c>
      <c r="D4799" s="66" t="str">
        <v>2025-10</v>
      </c>
      <c r="E4799" s="66" t="str">
        <v>비교 반영</v>
      </c>
      <c r="F4799" s="66" t="str">
        <v>그 외 비교 반영월</v>
      </c>
      <c r="G4799" s="68">
        <v>1</v>
      </c>
      <c r="H4799" s="79">
        <v>1</v>
      </c>
    </row>
    <row r="4800">
      <c r="A4800" s="68">
        <v>48</v>
      </c>
      <c r="B4800" s="66" t="str">
        <v>수동면 내방리</v>
      </c>
      <c r="C4800" s="66" t="str">
        <v>다세대 전월세</v>
      </c>
      <c r="D4800" s="66" t="str">
        <v>2025-11</v>
      </c>
      <c r="E4800" s="66" t="str">
        <v>비교 반영</v>
      </c>
      <c r="F4800" s="66" t="str">
        <v>그 외 비교 반영월</v>
      </c>
      <c r="G4800" s="68">
        <v>1</v>
      </c>
      <c r="H4800" s="79">
        <v>0.125</v>
      </c>
    </row>
    <row r="4801">
      <c r="A4801" s="68">
        <v>48</v>
      </c>
      <c r="B4801" s="66" t="str">
        <v>수동면 내방리</v>
      </c>
      <c r="C4801" s="66" t="str">
        <v>다세대 전월세</v>
      </c>
      <c r="D4801" s="66" t="str">
        <v>2025-12</v>
      </c>
      <c r="E4801" s="66" t="str">
        <v>비교 반영</v>
      </c>
      <c r="F4801" s="66" t="str">
        <v>그 외 비교 반영월</v>
      </c>
      <c r="G4801" s="68">
        <v>0</v>
      </c>
      <c r="H4801" s="79">
        <v>0</v>
      </c>
    </row>
    <row r="4802">
      <c r="A4802" s="68">
        <v>48</v>
      </c>
      <c r="B4802" s="66" t="str">
        <v>수동면 내방리</v>
      </c>
      <c r="C4802" s="66" t="str">
        <v>다세대 전월세</v>
      </c>
      <c r="D4802" s="66" t="str">
        <v>2026-01</v>
      </c>
      <c r="E4802" s="66" t="str">
        <v>비교 반영</v>
      </c>
      <c r="F4802" s="66" t="str">
        <v>직전 비교기간</v>
      </c>
      <c r="G4802" s="68">
        <v>0</v>
      </c>
      <c r="H4802" s="79">
        <v>0</v>
      </c>
    </row>
    <row r="4803">
      <c r="A4803" s="68">
        <v>48</v>
      </c>
      <c r="B4803" s="66" t="str">
        <v>수동면 내방리</v>
      </c>
      <c r="C4803" s="66" t="str">
        <v>다세대 전월세</v>
      </c>
      <c r="D4803" s="66" t="str">
        <v>2026-02</v>
      </c>
      <c r="E4803" s="66" t="str">
        <v>비교 반영</v>
      </c>
      <c r="F4803" s="66" t="str">
        <v>직전 비교기간</v>
      </c>
      <c r="G4803" s="68">
        <v>0</v>
      </c>
      <c r="H4803" s="79">
        <v>0</v>
      </c>
    </row>
    <row r="4804">
      <c r="A4804" s="68">
        <v>48</v>
      </c>
      <c r="B4804" s="66" t="str">
        <v>수동면 내방리</v>
      </c>
      <c r="C4804" s="66" t="str">
        <v>다세대 전월세</v>
      </c>
      <c r="D4804" s="66" t="str">
        <v>2026-03</v>
      </c>
      <c r="E4804" s="66" t="str">
        <v>비교 반영</v>
      </c>
      <c r="F4804" s="66" t="str">
        <v>직전 비교기간</v>
      </c>
      <c r="G4804" s="68">
        <v>0</v>
      </c>
      <c r="H4804" s="79">
        <v>0</v>
      </c>
    </row>
    <row r="4805">
      <c r="A4805" s="68">
        <v>48</v>
      </c>
      <c r="B4805" s="66" t="str">
        <v>수동면 내방리</v>
      </c>
      <c r="C4805" s="66" t="str">
        <v>다세대 전월세</v>
      </c>
      <c r="D4805" s="66" t="str">
        <v>2026-04</v>
      </c>
      <c r="E4805" s="66" t="str">
        <v>비교 반영</v>
      </c>
      <c r="F4805" s="66" t="str">
        <v>최근 비교기간</v>
      </c>
      <c r="G4805" s="68">
        <v>0</v>
      </c>
      <c r="H4805" s="79">
        <v>0</v>
      </c>
    </row>
    <row r="4806">
      <c r="A4806" s="68">
        <v>48</v>
      </c>
      <c r="B4806" s="66" t="str">
        <v>수동면 내방리</v>
      </c>
      <c r="C4806" s="66" t="str">
        <v>다세대 전월세</v>
      </c>
      <c r="D4806" s="66" t="str">
        <v>2026-05</v>
      </c>
      <c r="E4806" s="66" t="str">
        <v>비교 반영</v>
      </c>
      <c r="F4806" s="66" t="str">
        <v>최근 비교기간</v>
      </c>
      <c r="G4806" s="68">
        <v>0</v>
      </c>
      <c r="H4806" s="79">
        <v>0</v>
      </c>
    </row>
    <row r="4807">
      <c r="A4807" s="68">
        <v>48</v>
      </c>
      <c r="B4807" s="66" t="str">
        <v>수동면 내방리</v>
      </c>
      <c r="C4807" s="66" t="str">
        <v>다세대 전월세</v>
      </c>
      <c r="D4807" s="66" t="str">
        <v>2026-06</v>
      </c>
      <c r="E4807" s="66" t="str">
        <v>비교 반영</v>
      </c>
      <c r="F4807" s="66" t="str">
        <v>최근 비교기간</v>
      </c>
      <c r="G4807" s="68">
        <v>1</v>
      </c>
      <c r="H4807" s="79">
        <v>1</v>
      </c>
    </row>
    <row r="4808">
      <c r="A4808" s="72">
        <v>48</v>
      </c>
      <c r="B4808" s="72" t="str">
        <v>수동면 내방리</v>
      </c>
      <c r="C4808" s="72" t="str">
        <v>다세대 전월세</v>
      </c>
      <c r="D4808" s="72" t="str">
        <v>2026-07</v>
      </c>
      <c r="E4808" s="72" t="str">
        <v>집계 중</v>
      </c>
      <c r="F4808" s="72" t="str">
        <v>집계 중 월</v>
      </c>
      <c r="G4808" s="74">
        <v>1</v>
      </c>
      <c r="H4808" s="85">
        <v>0.3333333333333333</v>
      </c>
    </row>
    <row r="4809">
      <c r="A4809" s="68">
        <v>48</v>
      </c>
      <c r="B4809" s="66" t="str">
        <v>수동면 내방리</v>
      </c>
      <c r="C4809" s="66" t="str">
        <v>다가구 매매</v>
      </c>
      <c r="D4809" s="66" t="str">
        <v>2025-08</v>
      </c>
      <c r="E4809" s="66" t="str">
        <v>비교 반영</v>
      </c>
      <c r="F4809" s="66" t="str">
        <v>그 외 비교 반영월</v>
      </c>
      <c r="G4809" s="68">
        <v>0</v>
      </c>
      <c r="H4809" s="79">
        <v>0</v>
      </c>
    </row>
    <row r="4810">
      <c r="A4810" s="68">
        <v>48</v>
      </c>
      <c r="B4810" s="66" t="str">
        <v>수동면 내방리</v>
      </c>
      <c r="C4810" s="66" t="str">
        <v>다가구 매매</v>
      </c>
      <c r="D4810" s="66" t="str">
        <v>2025-09</v>
      </c>
      <c r="E4810" s="66" t="str">
        <v>비교 반영</v>
      </c>
      <c r="F4810" s="66" t="str">
        <v>그 외 비교 반영월</v>
      </c>
      <c r="G4810" s="68">
        <v>0</v>
      </c>
      <c r="H4810" s="79">
        <v>0</v>
      </c>
    </row>
    <row r="4811">
      <c r="A4811" s="68">
        <v>48</v>
      </c>
      <c r="B4811" s="66" t="str">
        <v>수동면 내방리</v>
      </c>
      <c r="C4811" s="66" t="str">
        <v>다가구 매매</v>
      </c>
      <c r="D4811" s="66" t="str">
        <v>2025-10</v>
      </c>
      <c r="E4811" s="66" t="str">
        <v>비교 반영</v>
      </c>
      <c r="F4811" s="66" t="str">
        <v>그 외 비교 반영월</v>
      </c>
      <c r="G4811" s="68">
        <v>0</v>
      </c>
      <c r="H4811" s="79">
        <v>0</v>
      </c>
    </row>
    <row r="4812">
      <c r="A4812" s="68">
        <v>48</v>
      </c>
      <c r="B4812" s="66" t="str">
        <v>수동면 내방리</v>
      </c>
      <c r="C4812" s="66" t="str">
        <v>다가구 매매</v>
      </c>
      <c r="D4812" s="66" t="str">
        <v>2025-11</v>
      </c>
      <c r="E4812" s="66" t="str">
        <v>비교 반영</v>
      </c>
      <c r="F4812" s="66" t="str">
        <v>그 외 비교 반영월</v>
      </c>
      <c r="G4812" s="68">
        <v>1</v>
      </c>
      <c r="H4812" s="79">
        <v>0.125</v>
      </c>
    </row>
    <row r="4813">
      <c r="A4813" s="68">
        <v>48</v>
      </c>
      <c r="B4813" s="66" t="str">
        <v>수동면 내방리</v>
      </c>
      <c r="C4813" s="66" t="str">
        <v>다가구 매매</v>
      </c>
      <c r="D4813" s="66" t="str">
        <v>2025-12</v>
      </c>
      <c r="E4813" s="66" t="str">
        <v>비교 반영</v>
      </c>
      <c r="F4813" s="66" t="str">
        <v>그 외 비교 반영월</v>
      </c>
      <c r="G4813" s="68">
        <v>0</v>
      </c>
      <c r="H4813" s="79">
        <v>0</v>
      </c>
    </row>
    <row r="4814">
      <c r="A4814" s="68">
        <v>48</v>
      </c>
      <c r="B4814" s="66" t="str">
        <v>수동면 내방리</v>
      </c>
      <c r="C4814" s="66" t="str">
        <v>다가구 매매</v>
      </c>
      <c r="D4814" s="66" t="str">
        <v>2026-01</v>
      </c>
      <c r="E4814" s="66" t="str">
        <v>비교 반영</v>
      </c>
      <c r="F4814" s="66" t="str">
        <v>직전 비교기간</v>
      </c>
      <c r="G4814" s="68">
        <v>3</v>
      </c>
      <c r="H4814" s="79">
        <v>0.25</v>
      </c>
    </row>
    <row r="4815">
      <c r="A4815" s="68">
        <v>48</v>
      </c>
      <c r="B4815" s="66" t="str">
        <v>수동면 내방리</v>
      </c>
      <c r="C4815" s="66" t="str">
        <v>다가구 매매</v>
      </c>
      <c r="D4815" s="66" t="str">
        <v>2026-02</v>
      </c>
      <c r="E4815" s="66" t="str">
        <v>비교 반영</v>
      </c>
      <c r="F4815" s="66" t="str">
        <v>직전 비교기간</v>
      </c>
      <c r="G4815" s="68">
        <v>0</v>
      </c>
      <c r="H4815" s="79">
        <v>0</v>
      </c>
    </row>
    <row r="4816">
      <c r="A4816" s="68">
        <v>48</v>
      </c>
      <c r="B4816" s="66" t="str">
        <v>수동면 내방리</v>
      </c>
      <c r="C4816" s="66" t="str">
        <v>다가구 매매</v>
      </c>
      <c r="D4816" s="66" t="str">
        <v>2026-03</v>
      </c>
      <c r="E4816" s="66" t="str">
        <v>비교 반영</v>
      </c>
      <c r="F4816" s="66" t="str">
        <v>직전 비교기간</v>
      </c>
      <c r="G4816" s="68">
        <v>0</v>
      </c>
      <c r="H4816" s="79">
        <v>0</v>
      </c>
    </row>
    <row r="4817">
      <c r="A4817" s="68">
        <v>48</v>
      </c>
      <c r="B4817" s="66" t="str">
        <v>수동면 내방리</v>
      </c>
      <c r="C4817" s="66" t="str">
        <v>다가구 매매</v>
      </c>
      <c r="D4817" s="66" t="str">
        <v>2026-04</v>
      </c>
      <c r="E4817" s="66" t="str">
        <v>비교 반영</v>
      </c>
      <c r="F4817" s="66" t="str">
        <v>최근 비교기간</v>
      </c>
      <c r="G4817" s="68">
        <v>1</v>
      </c>
      <c r="H4817" s="79">
        <v>0.2</v>
      </c>
    </row>
    <row r="4818">
      <c r="A4818" s="68">
        <v>48</v>
      </c>
      <c r="B4818" s="66" t="str">
        <v>수동면 내방리</v>
      </c>
      <c r="C4818" s="66" t="str">
        <v>다가구 매매</v>
      </c>
      <c r="D4818" s="66" t="str">
        <v>2026-05</v>
      </c>
      <c r="E4818" s="66" t="str">
        <v>비교 반영</v>
      </c>
      <c r="F4818" s="66" t="str">
        <v>최근 비교기간</v>
      </c>
      <c r="G4818" s="68">
        <v>0</v>
      </c>
      <c r="H4818" s="79">
        <v>0</v>
      </c>
    </row>
    <row r="4819">
      <c r="A4819" s="68">
        <v>48</v>
      </c>
      <c r="B4819" s="66" t="str">
        <v>수동면 내방리</v>
      </c>
      <c r="C4819" s="66" t="str">
        <v>다가구 매매</v>
      </c>
      <c r="D4819" s="66" t="str">
        <v>2026-06</v>
      </c>
      <c r="E4819" s="66" t="str">
        <v>비교 반영</v>
      </c>
      <c r="F4819" s="66" t="str">
        <v>최근 비교기간</v>
      </c>
      <c r="G4819" s="68">
        <v>0</v>
      </c>
      <c r="H4819" s="79">
        <v>0</v>
      </c>
    </row>
    <row r="4820">
      <c r="A4820" s="72">
        <v>48</v>
      </c>
      <c r="B4820" s="72" t="str">
        <v>수동면 내방리</v>
      </c>
      <c r="C4820" s="72" t="str">
        <v>다가구 매매</v>
      </c>
      <c r="D4820" s="72" t="str">
        <v>2026-07</v>
      </c>
      <c r="E4820" s="72" t="str">
        <v>집계 중</v>
      </c>
      <c r="F4820" s="72" t="str">
        <v>집계 중 월</v>
      </c>
      <c r="G4820" s="74">
        <v>0</v>
      </c>
      <c r="H4820" s="85">
        <v>0</v>
      </c>
    </row>
    <row r="4821">
      <c r="A4821" s="68">
        <v>48</v>
      </c>
      <c r="B4821" s="66" t="str">
        <v>수동면 내방리</v>
      </c>
      <c r="C4821" s="66" t="str">
        <v>공장창고</v>
      </c>
      <c r="D4821" s="66" t="str">
        <v>2025-08</v>
      </c>
      <c r="E4821" s="66" t="str">
        <v>비교 반영</v>
      </c>
      <c r="F4821" s="66" t="str">
        <v>그 외 비교 반영월</v>
      </c>
      <c r="G4821" s="68">
        <v>0</v>
      </c>
      <c r="H4821" s="79">
        <v>0</v>
      </c>
    </row>
    <row r="4822">
      <c r="A4822" s="68">
        <v>48</v>
      </c>
      <c r="B4822" s="66" t="str">
        <v>수동면 내방리</v>
      </c>
      <c r="C4822" s="66" t="str">
        <v>공장창고</v>
      </c>
      <c r="D4822" s="66" t="str">
        <v>2025-09</v>
      </c>
      <c r="E4822" s="66" t="str">
        <v>비교 반영</v>
      </c>
      <c r="F4822" s="66" t="str">
        <v>그 외 비교 반영월</v>
      </c>
      <c r="G4822" s="68">
        <v>0</v>
      </c>
      <c r="H4822" s="79">
        <v>0</v>
      </c>
    </row>
    <row r="4823">
      <c r="A4823" s="68">
        <v>48</v>
      </c>
      <c r="B4823" s="66" t="str">
        <v>수동면 내방리</v>
      </c>
      <c r="C4823" s="66" t="str">
        <v>공장창고</v>
      </c>
      <c r="D4823" s="66" t="str">
        <v>2025-10</v>
      </c>
      <c r="E4823" s="66" t="str">
        <v>비교 반영</v>
      </c>
      <c r="F4823" s="66" t="str">
        <v>그 외 비교 반영월</v>
      </c>
      <c r="G4823" s="68">
        <v>0</v>
      </c>
      <c r="H4823" s="79">
        <v>0</v>
      </c>
    </row>
    <row r="4824">
      <c r="A4824" s="68">
        <v>48</v>
      </c>
      <c r="B4824" s="66" t="str">
        <v>수동면 내방리</v>
      </c>
      <c r="C4824" s="66" t="str">
        <v>공장창고</v>
      </c>
      <c r="D4824" s="66" t="str">
        <v>2025-11</v>
      </c>
      <c r="E4824" s="66" t="str">
        <v>비교 반영</v>
      </c>
      <c r="F4824" s="66" t="str">
        <v>그 외 비교 반영월</v>
      </c>
      <c r="G4824" s="68">
        <v>0</v>
      </c>
      <c r="H4824" s="79">
        <v>0</v>
      </c>
    </row>
    <row r="4825">
      <c r="A4825" s="68">
        <v>48</v>
      </c>
      <c r="B4825" s="66" t="str">
        <v>수동면 내방리</v>
      </c>
      <c r="C4825" s="66" t="str">
        <v>공장창고</v>
      </c>
      <c r="D4825" s="66" t="str">
        <v>2025-12</v>
      </c>
      <c r="E4825" s="66" t="str">
        <v>비교 반영</v>
      </c>
      <c r="F4825" s="66" t="str">
        <v>그 외 비교 반영월</v>
      </c>
      <c r="G4825" s="68">
        <v>0</v>
      </c>
      <c r="H4825" s="79">
        <v>0</v>
      </c>
    </row>
    <row r="4826">
      <c r="A4826" s="68">
        <v>48</v>
      </c>
      <c r="B4826" s="66" t="str">
        <v>수동면 내방리</v>
      </c>
      <c r="C4826" s="66" t="str">
        <v>공장창고</v>
      </c>
      <c r="D4826" s="66" t="str">
        <v>2026-01</v>
      </c>
      <c r="E4826" s="66" t="str">
        <v>비교 반영</v>
      </c>
      <c r="F4826" s="66" t="str">
        <v>직전 비교기간</v>
      </c>
      <c r="G4826" s="68">
        <v>0</v>
      </c>
      <c r="H4826" s="79">
        <v>0</v>
      </c>
    </row>
    <row r="4827">
      <c r="A4827" s="68">
        <v>48</v>
      </c>
      <c r="B4827" s="66" t="str">
        <v>수동면 내방리</v>
      </c>
      <c r="C4827" s="66" t="str">
        <v>공장창고</v>
      </c>
      <c r="D4827" s="66" t="str">
        <v>2026-02</v>
      </c>
      <c r="E4827" s="66" t="str">
        <v>비교 반영</v>
      </c>
      <c r="F4827" s="66" t="str">
        <v>직전 비교기간</v>
      </c>
      <c r="G4827" s="68">
        <v>0</v>
      </c>
      <c r="H4827" s="79">
        <v>0</v>
      </c>
    </row>
    <row r="4828">
      <c r="A4828" s="68">
        <v>48</v>
      </c>
      <c r="B4828" s="66" t="str">
        <v>수동면 내방리</v>
      </c>
      <c r="C4828" s="66" t="str">
        <v>공장창고</v>
      </c>
      <c r="D4828" s="66" t="str">
        <v>2026-03</v>
      </c>
      <c r="E4828" s="66" t="str">
        <v>비교 반영</v>
      </c>
      <c r="F4828" s="66" t="str">
        <v>직전 비교기간</v>
      </c>
      <c r="G4828" s="68">
        <v>0</v>
      </c>
      <c r="H4828" s="79">
        <v>0</v>
      </c>
    </row>
    <row r="4829">
      <c r="A4829" s="68">
        <v>48</v>
      </c>
      <c r="B4829" s="66" t="str">
        <v>수동면 내방리</v>
      </c>
      <c r="C4829" s="66" t="str">
        <v>공장창고</v>
      </c>
      <c r="D4829" s="66" t="str">
        <v>2026-04</v>
      </c>
      <c r="E4829" s="66" t="str">
        <v>비교 반영</v>
      </c>
      <c r="F4829" s="66" t="str">
        <v>최근 비교기간</v>
      </c>
      <c r="G4829" s="68">
        <v>1</v>
      </c>
      <c r="H4829" s="79">
        <v>0.2</v>
      </c>
    </row>
    <row r="4830">
      <c r="A4830" s="68">
        <v>48</v>
      </c>
      <c r="B4830" s="66" t="str">
        <v>수동면 내방리</v>
      </c>
      <c r="C4830" s="66" t="str">
        <v>공장창고</v>
      </c>
      <c r="D4830" s="66" t="str">
        <v>2026-05</v>
      </c>
      <c r="E4830" s="66" t="str">
        <v>비교 반영</v>
      </c>
      <c r="F4830" s="66" t="str">
        <v>최근 비교기간</v>
      </c>
      <c r="G4830" s="68">
        <v>0</v>
      </c>
      <c r="H4830" s="79">
        <v>0</v>
      </c>
    </row>
    <row r="4831">
      <c r="A4831" s="68">
        <v>48</v>
      </c>
      <c r="B4831" s="66" t="str">
        <v>수동면 내방리</v>
      </c>
      <c r="C4831" s="66" t="str">
        <v>공장창고</v>
      </c>
      <c r="D4831" s="66" t="str">
        <v>2026-06</v>
      </c>
      <c r="E4831" s="66" t="str">
        <v>비교 반영</v>
      </c>
      <c r="F4831" s="66" t="str">
        <v>최근 비교기간</v>
      </c>
      <c r="G4831" s="68">
        <v>0</v>
      </c>
      <c r="H4831" s="79">
        <v>0</v>
      </c>
    </row>
    <row r="4832">
      <c r="A4832" s="72">
        <v>48</v>
      </c>
      <c r="B4832" s="72" t="str">
        <v>수동면 내방리</v>
      </c>
      <c r="C4832" s="72" t="str">
        <v>공장창고</v>
      </c>
      <c r="D4832" s="72" t="str">
        <v>2026-07</v>
      </c>
      <c r="E4832" s="72" t="str">
        <v>집계 중</v>
      </c>
      <c r="F4832" s="72" t="str">
        <v>집계 중 월</v>
      </c>
      <c r="G4832" s="74">
        <v>0</v>
      </c>
      <c r="H4832" s="85">
        <v>0</v>
      </c>
    </row>
    <row r="4833">
      <c r="A4833" s="68">
        <v>48</v>
      </c>
      <c r="B4833" s="66" t="str">
        <v>수동면 내방리</v>
      </c>
      <c r="C4833" s="66" t="str">
        <v>다세대 매매</v>
      </c>
      <c r="D4833" s="66" t="str">
        <v>2025-08</v>
      </c>
      <c r="E4833" s="66" t="str">
        <v>비교 반영</v>
      </c>
      <c r="F4833" s="66" t="str">
        <v>그 외 비교 반영월</v>
      </c>
      <c r="G4833" s="68">
        <v>1</v>
      </c>
      <c r="H4833" s="79">
        <v>0.5</v>
      </c>
    </row>
    <row r="4834">
      <c r="A4834" s="68">
        <v>48</v>
      </c>
      <c r="B4834" s="66" t="str">
        <v>수동면 내방리</v>
      </c>
      <c r="C4834" s="66" t="str">
        <v>다세대 매매</v>
      </c>
      <c r="D4834" s="66" t="str">
        <v>2025-09</v>
      </c>
      <c r="E4834" s="66" t="str">
        <v>비교 반영</v>
      </c>
      <c r="F4834" s="66" t="str">
        <v>그 외 비교 반영월</v>
      </c>
      <c r="G4834" s="68">
        <v>0</v>
      </c>
      <c r="H4834" s="79">
        <v>0</v>
      </c>
    </row>
    <row r="4835">
      <c r="A4835" s="68">
        <v>48</v>
      </c>
      <c r="B4835" s="66" t="str">
        <v>수동면 내방리</v>
      </c>
      <c r="C4835" s="66" t="str">
        <v>다세대 매매</v>
      </c>
      <c r="D4835" s="66" t="str">
        <v>2025-10</v>
      </c>
      <c r="E4835" s="66" t="str">
        <v>비교 반영</v>
      </c>
      <c r="F4835" s="66" t="str">
        <v>그 외 비교 반영월</v>
      </c>
      <c r="G4835" s="68">
        <v>0</v>
      </c>
      <c r="H4835" s="79">
        <v>0</v>
      </c>
    </row>
    <row r="4836">
      <c r="A4836" s="68">
        <v>48</v>
      </c>
      <c r="B4836" s="66" t="str">
        <v>수동면 내방리</v>
      </c>
      <c r="C4836" s="66" t="str">
        <v>다세대 매매</v>
      </c>
      <c r="D4836" s="66" t="str">
        <v>2025-11</v>
      </c>
      <c r="E4836" s="66" t="str">
        <v>비교 반영</v>
      </c>
      <c r="F4836" s="66" t="str">
        <v>그 외 비교 반영월</v>
      </c>
      <c r="G4836" s="68">
        <v>0</v>
      </c>
      <c r="H4836" s="79">
        <v>0</v>
      </c>
    </row>
    <row r="4837">
      <c r="A4837" s="68">
        <v>48</v>
      </c>
      <c r="B4837" s="66" t="str">
        <v>수동면 내방리</v>
      </c>
      <c r="C4837" s="66" t="str">
        <v>다세대 매매</v>
      </c>
      <c r="D4837" s="66" t="str">
        <v>2025-12</v>
      </c>
      <c r="E4837" s="66" t="str">
        <v>비교 반영</v>
      </c>
      <c r="F4837" s="66" t="str">
        <v>그 외 비교 반영월</v>
      </c>
      <c r="G4837" s="68">
        <v>0</v>
      </c>
      <c r="H4837" s="79">
        <v>0</v>
      </c>
    </row>
    <row r="4838">
      <c r="A4838" s="68">
        <v>48</v>
      </c>
      <c r="B4838" s="66" t="str">
        <v>수동면 내방리</v>
      </c>
      <c r="C4838" s="66" t="str">
        <v>다세대 매매</v>
      </c>
      <c r="D4838" s="66" t="str">
        <v>2026-01</v>
      </c>
      <c r="E4838" s="66" t="str">
        <v>비교 반영</v>
      </c>
      <c r="F4838" s="66" t="str">
        <v>직전 비교기간</v>
      </c>
      <c r="G4838" s="68">
        <v>0</v>
      </c>
      <c r="H4838" s="79">
        <v>0</v>
      </c>
    </row>
    <row r="4839">
      <c r="A4839" s="68">
        <v>48</v>
      </c>
      <c r="B4839" s="66" t="str">
        <v>수동면 내방리</v>
      </c>
      <c r="C4839" s="66" t="str">
        <v>다세대 매매</v>
      </c>
      <c r="D4839" s="66" t="str">
        <v>2026-02</v>
      </c>
      <c r="E4839" s="66" t="str">
        <v>비교 반영</v>
      </c>
      <c r="F4839" s="66" t="str">
        <v>직전 비교기간</v>
      </c>
      <c r="G4839" s="68">
        <v>0</v>
      </c>
      <c r="H4839" s="79">
        <v>0</v>
      </c>
    </row>
    <row r="4840">
      <c r="A4840" s="68">
        <v>48</v>
      </c>
      <c r="B4840" s="66" t="str">
        <v>수동면 내방리</v>
      </c>
      <c r="C4840" s="66" t="str">
        <v>다세대 매매</v>
      </c>
      <c r="D4840" s="66" t="str">
        <v>2026-03</v>
      </c>
      <c r="E4840" s="66" t="str">
        <v>비교 반영</v>
      </c>
      <c r="F4840" s="66" t="str">
        <v>직전 비교기간</v>
      </c>
      <c r="G4840" s="68">
        <v>0</v>
      </c>
      <c r="H4840" s="79">
        <v>0</v>
      </c>
    </row>
    <row r="4841">
      <c r="A4841" s="68">
        <v>48</v>
      </c>
      <c r="B4841" s="66" t="str">
        <v>수동면 내방리</v>
      </c>
      <c r="C4841" s="66" t="str">
        <v>다세대 매매</v>
      </c>
      <c r="D4841" s="66" t="str">
        <v>2026-04</v>
      </c>
      <c r="E4841" s="66" t="str">
        <v>비교 반영</v>
      </c>
      <c r="F4841" s="66" t="str">
        <v>최근 비교기간</v>
      </c>
      <c r="G4841" s="68">
        <v>0</v>
      </c>
      <c r="H4841" s="79">
        <v>0</v>
      </c>
    </row>
    <row r="4842">
      <c r="A4842" s="68">
        <v>48</v>
      </c>
      <c r="B4842" s="66" t="str">
        <v>수동면 내방리</v>
      </c>
      <c r="C4842" s="66" t="str">
        <v>다세대 매매</v>
      </c>
      <c r="D4842" s="66" t="str">
        <v>2026-05</v>
      </c>
      <c r="E4842" s="66" t="str">
        <v>비교 반영</v>
      </c>
      <c r="F4842" s="66" t="str">
        <v>최근 비교기간</v>
      </c>
      <c r="G4842" s="68">
        <v>0</v>
      </c>
      <c r="H4842" s="79">
        <v>0</v>
      </c>
    </row>
    <row r="4843">
      <c r="A4843" s="68">
        <v>48</v>
      </c>
      <c r="B4843" s="66" t="str">
        <v>수동면 내방리</v>
      </c>
      <c r="C4843" s="66" t="str">
        <v>다세대 매매</v>
      </c>
      <c r="D4843" s="66" t="str">
        <v>2026-06</v>
      </c>
      <c r="E4843" s="66" t="str">
        <v>비교 반영</v>
      </c>
      <c r="F4843" s="66" t="str">
        <v>최근 비교기간</v>
      </c>
      <c r="G4843" s="68">
        <v>0</v>
      </c>
      <c r="H4843" s="79">
        <v>0</v>
      </c>
    </row>
    <row r="4844">
      <c r="A4844" s="72">
        <v>48</v>
      </c>
      <c r="B4844" s="72" t="str">
        <v>수동면 내방리</v>
      </c>
      <c r="C4844" s="72" t="str">
        <v>다세대 매매</v>
      </c>
      <c r="D4844" s="72" t="str">
        <v>2026-07</v>
      </c>
      <c r="E4844" s="72" t="str">
        <v>집계 중</v>
      </c>
      <c r="F4844" s="72" t="str">
        <v>집계 중 월</v>
      </c>
      <c r="G4844" s="74">
        <v>0</v>
      </c>
      <c r="H4844" s="85">
        <v>0</v>
      </c>
    </row>
    <row r="4845">
      <c r="A4845" s="68">
        <v>48</v>
      </c>
      <c r="B4845" s="66" t="str">
        <v>수동면 내방리</v>
      </c>
      <c r="C4845" s="66" t="str">
        <v>다가구 전월세</v>
      </c>
      <c r="D4845" s="66" t="str">
        <v>2025-08</v>
      </c>
      <c r="E4845" s="66" t="str">
        <v>비교 반영</v>
      </c>
      <c r="F4845" s="66" t="str">
        <v>그 외 비교 반영월</v>
      </c>
      <c r="G4845" s="68">
        <v>0</v>
      </c>
      <c r="H4845" s="79">
        <v>0</v>
      </c>
    </row>
    <row r="4846">
      <c r="A4846" s="68">
        <v>48</v>
      </c>
      <c r="B4846" s="66" t="str">
        <v>수동면 내방리</v>
      </c>
      <c r="C4846" s="66" t="str">
        <v>다가구 전월세</v>
      </c>
      <c r="D4846" s="66" t="str">
        <v>2025-09</v>
      </c>
      <c r="E4846" s="66" t="str">
        <v>비교 반영</v>
      </c>
      <c r="F4846" s="66" t="str">
        <v>그 외 비교 반영월</v>
      </c>
      <c r="G4846" s="68">
        <v>1</v>
      </c>
      <c r="H4846" s="79">
        <v>1</v>
      </c>
    </row>
    <row r="4847">
      <c r="A4847" s="68">
        <v>48</v>
      </c>
      <c r="B4847" s="66" t="str">
        <v>수동면 내방리</v>
      </c>
      <c r="C4847" s="66" t="str">
        <v>다가구 전월세</v>
      </c>
      <c r="D4847" s="66" t="str">
        <v>2025-10</v>
      </c>
      <c r="E4847" s="66" t="str">
        <v>비교 반영</v>
      </c>
      <c r="F4847" s="66" t="str">
        <v>그 외 비교 반영월</v>
      </c>
      <c r="G4847" s="68">
        <v>0</v>
      </c>
      <c r="H4847" s="79">
        <v>0</v>
      </c>
    </row>
    <row r="4848">
      <c r="A4848" s="68">
        <v>48</v>
      </c>
      <c r="B4848" s="66" t="str">
        <v>수동면 내방리</v>
      </c>
      <c r="C4848" s="66" t="str">
        <v>다가구 전월세</v>
      </c>
      <c r="D4848" s="66" t="str">
        <v>2025-11</v>
      </c>
      <c r="E4848" s="66" t="str">
        <v>비교 반영</v>
      </c>
      <c r="F4848" s="66" t="str">
        <v>그 외 비교 반영월</v>
      </c>
      <c r="G4848" s="68">
        <v>1</v>
      </c>
      <c r="H4848" s="79">
        <v>0.125</v>
      </c>
    </row>
    <row r="4849">
      <c r="A4849" s="68">
        <v>48</v>
      </c>
      <c r="B4849" s="66" t="str">
        <v>수동면 내방리</v>
      </c>
      <c r="C4849" s="66" t="str">
        <v>다가구 전월세</v>
      </c>
      <c r="D4849" s="66" t="str">
        <v>2025-12</v>
      </c>
      <c r="E4849" s="66" t="str">
        <v>비교 반영</v>
      </c>
      <c r="F4849" s="66" t="str">
        <v>그 외 비교 반영월</v>
      </c>
      <c r="G4849" s="68">
        <v>0</v>
      </c>
      <c r="H4849" s="79">
        <v>0</v>
      </c>
    </row>
    <row r="4850">
      <c r="A4850" s="68">
        <v>48</v>
      </c>
      <c r="B4850" s="66" t="str">
        <v>수동면 내방리</v>
      </c>
      <c r="C4850" s="66" t="str">
        <v>다가구 전월세</v>
      </c>
      <c r="D4850" s="66" t="str">
        <v>2026-01</v>
      </c>
      <c r="E4850" s="66" t="str">
        <v>비교 반영</v>
      </c>
      <c r="F4850" s="66" t="str">
        <v>직전 비교기간</v>
      </c>
      <c r="G4850" s="68">
        <v>0</v>
      </c>
      <c r="H4850" s="79">
        <v>0</v>
      </c>
    </row>
    <row r="4851">
      <c r="A4851" s="68">
        <v>48</v>
      </c>
      <c r="B4851" s="66" t="str">
        <v>수동면 내방리</v>
      </c>
      <c r="C4851" s="66" t="str">
        <v>다가구 전월세</v>
      </c>
      <c r="D4851" s="66" t="str">
        <v>2026-02</v>
      </c>
      <c r="E4851" s="66" t="str">
        <v>비교 반영</v>
      </c>
      <c r="F4851" s="66" t="str">
        <v>직전 비교기간</v>
      </c>
      <c r="G4851" s="68">
        <v>2</v>
      </c>
      <c r="H4851" s="79">
        <v>0.2222222222222222</v>
      </c>
    </row>
    <row r="4852">
      <c r="A4852" s="68">
        <v>48</v>
      </c>
      <c r="B4852" s="66" t="str">
        <v>수동면 내방리</v>
      </c>
      <c r="C4852" s="66" t="str">
        <v>다가구 전월세</v>
      </c>
      <c r="D4852" s="66" t="str">
        <v>2026-03</v>
      </c>
      <c r="E4852" s="66" t="str">
        <v>비교 반영</v>
      </c>
      <c r="F4852" s="66" t="str">
        <v>직전 비교기간</v>
      </c>
      <c r="G4852" s="68">
        <v>1</v>
      </c>
      <c r="H4852" s="79">
        <v>1</v>
      </c>
    </row>
    <row r="4853">
      <c r="A4853" s="68">
        <v>48</v>
      </c>
      <c r="B4853" s="66" t="str">
        <v>수동면 내방리</v>
      </c>
      <c r="C4853" s="66" t="str">
        <v>다가구 전월세</v>
      </c>
      <c r="D4853" s="66" t="str">
        <v>2026-04</v>
      </c>
      <c r="E4853" s="66" t="str">
        <v>비교 반영</v>
      </c>
      <c r="F4853" s="66" t="str">
        <v>최근 비교기간</v>
      </c>
      <c r="G4853" s="68">
        <v>0</v>
      </c>
      <c r="H4853" s="79">
        <v>0</v>
      </c>
    </row>
    <row r="4854">
      <c r="A4854" s="68">
        <v>48</v>
      </c>
      <c r="B4854" s="66" t="str">
        <v>수동면 내방리</v>
      </c>
      <c r="C4854" s="66" t="str">
        <v>다가구 전월세</v>
      </c>
      <c r="D4854" s="66" t="str">
        <v>2026-05</v>
      </c>
      <c r="E4854" s="66" t="str">
        <v>비교 반영</v>
      </c>
      <c r="F4854" s="66" t="str">
        <v>최근 비교기간</v>
      </c>
      <c r="G4854" s="68">
        <v>0</v>
      </c>
      <c r="H4854" s="79">
        <v>0</v>
      </c>
    </row>
    <row r="4855">
      <c r="A4855" s="68">
        <v>48</v>
      </c>
      <c r="B4855" s="66" t="str">
        <v>수동면 내방리</v>
      </c>
      <c r="C4855" s="66" t="str">
        <v>다가구 전월세</v>
      </c>
      <c r="D4855" s="66" t="str">
        <v>2026-06</v>
      </c>
      <c r="E4855" s="66" t="str">
        <v>비교 반영</v>
      </c>
      <c r="F4855" s="66" t="str">
        <v>최근 비교기간</v>
      </c>
      <c r="G4855" s="68">
        <v>0</v>
      </c>
      <c r="H4855" s="79">
        <v>0</v>
      </c>
    </row>
    <row r="4856">
      <c r="A4856" s="72">
        <v>48</v>
      </c>
      <c r="B4856" s="72" t="str">
        <v>수동면 내방리</v>
      </c>
      <c r="C4856" s="72" t="str">
        <v>다가구 전월세</v>
      </c>
      <c r="D4856" s="72" t="str">
        <v>2026-07</v>
      </c>
      <c r="E4856" s="72" t="str">
        <v>집계 중</v>
      </c>
      <c r="F4856" s="72" t="str">
        <v>집계 중 월</v>
      </c>
      <c r="G4856" s="74">
        <v>1</v>
      </c>
      <c r="H4856" s="85">
        <v>0.3333333333333333</v>
      </c>
    </row>
    <row r="4857">
      <c r="A4857" s="68">
        <v>48</v>
      </c>
      <c r="B4857" s="66" t="str">
        <v>수동면 내방리</v>
      </c>
      <c r="C4857" s="66" t="str">
        <v>상가</v>
      </c>
      <c r="D4857" s="66" t="str">
        <v>2025-08</v>
      </c>
      <c r="E4857" s="66" t="str">
        <v>비교 반영</v>
      </c>
      <c r="F4857" s="66" t="str">
        <v>그 외 비교 반영월</v>
      </c>
      <c r="G4857" s="68">
        <v>0</v>
      </c>
      <c r="H4857" s="79">
        <v>0</v>
      </c>
    </row>
    <row r="4858">
      <c r="A4858" s="68">
        <v>48</v>
      </c>
      <c r="B4858" s="66" t="str">
        <v>수동면 내방리</v>
      </c>
      <c r="C4858" s="66" t="str">
        <v>상가</v>
      </c>
      <c r="D4858" s="66" t="str">
        <v>2025-09</v>
      </c>
      <c r="E4858" s="66" t="str">
        <v>비교 반영</v>
      </c>
      <c r="F4858" s="66" t="str">
        <v>그 외 비교 반영월</v>
      </c>
      <c r="G4858" s="68">
        <v>0</v>
      </c>
      <c r="H4858" s="79">
        <v>0</v>
      </c>
    </row>
    <row r="4859">
      <c r="A4859" s="68">
        <v>48</v>
      </c>
      <c r="B4859" s="66" t="str">
        <v>수동면 내방리</v>
      </c>
      <c r="C4859" s="66" t="str">
        <v>상가</v>
      </c>
      <c r="D4859" s="66" t="str">
        <v>2025-10</v>
      </c>
      <c r="E4859" s="66" t="str">
        <v>비교 반영</v>
      </c>
      <c r="F4859" s="66" t="str">
        <v>그 외 비교 반영월</v>
      </c>
      <c r="G4859" s="68">
        <v>0</v>
      </c>
      <c r="H4859" s="79">
        <v>0</v>
      </c>
    </row>
    <row r="4860">
      <c r="A4860" s="68">
        <v>48</v>
      </c>
      <c r="B4860" s="66" t="str">
        <v>수동면 내방리</v>
      </c>
      <c r="C4860" s="66" t="str">
        <v>상가</v>
      </c>
      <c r="D4860" s="66" t="str">
        <v>2025-11</v>
      </c>
      <c r="E4860" s="66" t="str">
        <v>비교 반영</v>
      </c>
      <c r="F4860" s="66" t="str">
        <v>그 외 비교 반영월</v>
      </c>
      <c r="G4860" s="68">
        <v>1</v>
      </c>
      <c r="H4860" s="79">
        <v>0.125</v>
      </c>
    </row>
    <row r="4861">
      <c r="A4861" s="68">
        <v>48</v>
      </c>
      <c r="B4861" s="66" t="str">
        <v>수동면 내방리</v>
      </c>
      <c r="C4861" s="66" t="str">
        <v>상가</v>
      </c>
      <c r="D4861" s="66" t="str">
        <v>2025-12</v>
      </c>
      <c r="E4861" s="66" t="str">
        <v>비교 반영</v>
      </c>
      <c r="F4861" s="66" t="str">
        <v>그 외 비교 반영월</v>
      </c>
      <c r="G4861" s="68">
        <v>0</v>
      </c>
      <c r="H4861" s="79">
        <v>0</v>
      </c>
    </row>
    <row r="4862">
      <c r="A4862" s="68">
        <v>48</v>
      </c>
      <c r="B4862" s="66" t="str">
        <v>수동면 내방리</v>
      </c>
      <c r="C4862" s="66" t="str">
        <v>상가</v>
      </c>
      <c r="D4862" s="66" t="str">
        <v>2026-01</v>
      </c>
      <c r="E4862" s="66" t="str">
        <v>비교 반영</v>
      </c>
      <c r="F4862" s="66" t="str">
        <v>직전 비교기간</v>
      </c>
      <c r="G4862" s="68">
        <v>0</v>
      </c>
      <c r="H4862" s="79">
        <v>0</v>
      </c>
    </row>
    <row r="4863">
      <c r="A4863" s="68">
        <v>48</v>
      </c>
      <c r="B4863" s="66" t="str">
        <v>수동면 내방리</v>
      </c>
      <c r="C4863" s="66" t="str">
        <v>상가</v>
      </c>
      <c r="D4863" s="66" t="str">
        <v>2026-02</v>
      </c>
      <c r="E4863" s="66" t="str">
        <v>비교 반영</v>
      </c>
      <c r="F4863" s="66" t="str">
        <v>직전 비교기간</v>
      </c>
      <c r="G4863" s="68">
        <v>0</v>
      </c>
      <c r="H4863" s="79">
        <v>0</v>
      </c>
    </row>
    <row r="4864">
      <c r="A4864" s="68">
        <v>48</v>
      </c>
      <c r="B4864" s="66" t="str">
        <v>수동면 내방리</v>
      </c>
      <c r="C4864" s="66" t="str">
        <v>상가</v>
      </c>
      <c r="D4864" s="66" t="str">
        <v>2026-03</v>
      </c>
      <c r="E4864" s="66" t="str">
        <v>비교 반영</v>
      </c>
      <c r="F4864" s="66" t="str">
        <v>직전 비교기간</v>
      </c>
      <c r="G4864" s="68">
        <v>0</v>
      </c>
      <c r="H4864" s="79">
        <v>0</v>
      </c>
    </row>
    <row r="4865">
      <c r="A4865" s="68">
        <v>48</v>
      </c>
      <c r="B4865" s="66" t="str">
        <v>수동면 내방리</v>
      </c>
      <c r="C4865" s="66" t="str">
        <v>상가</v>
      </c>
      <c r="D4865" s="66" t="str">
        <v>2026-04</v>
      </c>
      <c r="E4865" s="66" t="str">
        <v>비교 반영</v>
      </c>
      <c r="F4865" s="66" t="str">
        <v>최근 비교기간</v>
      </c>
      <c r="G4865" s="68">
        <v>0</v>
      </c>
      <c r="H4865" s="79">
        <v>0</v>
      </c>
    </row>
    <row r="4866">
      <c r="A4866" s="68">
        <v>48</v>
      </c>
      <c r="B4866" s="66" t="str">
        <v>수동면 내방리</v>
      </c>
      <c r="C4866" s="66" t="str">
        <v>상가</v>
      </c>
      <c r="D4866" s="66" t="str">
        <v>2026-05</v>
      </c>
      <c r="E4866" s="66" t="str">
        <v>비교 반영</v>
      </c>
      <c r="F4866" s="66" t="str">
        <v>최근 비교기간</v>
      </c>
      <c r="G4866" s="68">
        <v>0</v>
      </c>
      <c r="H4866" s="79">
        <v>0</v>
      </c>
    </row>
    <row r="4867">
      <c r="A4867" s="68">
        <v>48</v>
      </c>
      <c r="B4867" s="66" t="str">
        <v>수동면 내방리</v>
      </c>
      <c r="C4867" s="66" t="str">
        <v>상가</v>
      </c>
      <c r="D4867" s="66" t="str">
        <v>2026-06</v>
      </c>
      <c r="E4867" s="66" t="str">
        <v>비교 반영</v>
      </c>
      <c r="F4867" s="66" t="str">
        <v>최근 비교기간</v>
      </c>
      <c r="G4867" s="68">
        <v>0</v>
      </c>
      <c r="H4867" s="79">
        <v>0</v>
      </c>
    </row>
    <row r="4868">
      <c r="A4868" s="72">
        <v>48</v>
      </c>
      <c r="B4868" s="72" t="str">
        <v>수동면 내방리</v>
      </c>
      <c r="C4868" s="72" t="str">
        <v>상가</v>
      </c>
      <c r="D4868" s="72" t="str">
        <v>2026-07</v>
      </c>
      <c r="E4868" s="72" t="str">
        <v>집계 중</v>
      </c>
      <c r="F4868" s="72" t="str">
        <v>집계 중 월</v>
      </c>
      <c r="G4868" s="74">
        <v>0</v>
      </c>
      <c r="H4868" s="85">
        <v>0</v>
      </c>
    </row>
    <row r="4869">
      <c r="A4869" s="68">
        <v>49</v>
      </c>
      <c r="B4869" s="66" t="str">
        <v>별내면 광전리</v>
      </c>
      <c r="C4869" s="66" t="str">
        <v>토지</v>
      </c>
      <c r="D4869" s="66" t="str">
        <v>2025-08</v>
      </c>
      <c r="E4869" s="66" t="str">
        <v>비교 반영</v>
      </c>
      <c r="F4869" s="66" t="str">
        <v>그 외 비교 반영월</v>
      </c>
      <c r="G4869" s="68">
        <v>0</v>
      </c>
      <c r="H4869" s="79">
        <v>0</v>
      </c>
    </row>
    <row r="4870">
      <c r="A4870" s="68">
        <v>49</v>
      </c>
      <c r="B4870" s="66" t="str">
        <v>별내면 광전리</v>
      </c>
      <c r="C4870" s="66" t="str">
        <v>토지</v>
      </c>
      <c r="D4870" s="66" t="str">
        <v>2025-09</v>
      </c>
      <c r="E4870" s="66" t="str">
        <v>비교 반영</v>
      </c>
      <c r="F4870" s="66" t="str">
        <v>그 외 비교 반영월</v>
      </c>
      <c r="G4870" s="68">
        <v>0</v>
      </c>
      <c r="H4870" s="79">
        <v>0</v>
      </c>
    </row>
    <row r="4871">
      <c r="A4871" s="68">
        <v>49</v>
      </c>
      <c r="B4871" s="66" t="str">
        <v>별내면 광전리</v>
      </c>
      <c r="C4871" s="66" t="str">
        <v>토지</v>
      </c>
      <c r="D4871" s="66" t="str">
        <v>2025-10</v>
      </c>
      <c r="E4871" s="66" t="str">
        <v>비교 반영</v>
      </c>
      <c r="F4871" s="66" t="str">
        <v>그 외 비교 반영월</v>
      </c>
      <c r="G4871" s="68">
        <v>1</v>
      </c>
      <c r="H4871" s="79">
        <v>0.5</v>
      </c>
    </row>
    <row r="4872">
      <c r="A4872" s="68">
        <v>49</v>
      </c>
      <c r="B4872" s="66" t="str">
        <v>별내면 광전리</v>
      </c>
      <c r="C4872" s="66" t="str">
        <v>토지</v>
      </c>
      <c r="D4872" s="66" t="str">
        <v>2025-11</v>
      </c>
      <c r="E4872" s="66" t="str">
        <v>비교 반영</v>
      </c>
      <c r="F4872" s="66" t="str">
        <v>그 외 비교 반영월</v>
      </c>
      <c r="G4872" s="68">
        <v>4</v>
      </c>
      <c r="H4872" s="79">
        <v>0.8</v>
      </c>
    </row>
    <row r="4873">
      <c r="A4873" s="68">
        <v>49</v>
      </c>
      <c r="B4873" s="66" t="str">
        <v>별내면 광전리</v>
      </c>
      <c r="C4873" s="66" t="str">
        <v>토지</v>
      </c>
      <c r="D4873" s="66" t="str">
        <v>2025-12</v>
      </c>
      <c r="E4873" s="66" t="str">
        <v>비교 반영</v>
      </c>
      <c r="F4873" s="66" t="str">
        <v>그 외 비교 반영월</v>
      </c>
      <c r="G4873" s="68">
        <v>1</v>
      </c>
      <c r="H4873" s="79">
        <v>0.5</v>
      </c>
    </row>
    <row r="4874">
      <c r="A4874" s="68">
        <v>49</v>
      </c>
      <c r="B4874" s="66" t="str">
        <v>별내면 광전리</v>
      </c>
      <c r="C4874" s="66" t="str">
        <v>토지</v>
      </c>
      <c r="D4874" s="66" t="str">
        <v>2026-01</v>
      </c>
      <c r="E4874" s="66" t="str">
        <v>비교 반영</v>
      </c>
      <c r="F4874" s="66" t="str">
        <v>직전 비교기간</v>
      </c>
      <c r="G4874" s="68">
        <v>3</v>
      </c>
      <c r="H4874" s="79">
        <v>0.75</v>
      </c>
    </row>
    <row r="4875">
      <c r="A4875" s="68">
        <v>49</v>
      </c>
      <c r="B4875" s="66" t="str">
        <v>별내면 광전리</v>
      </c>
      <c r="C4875" s="66" t="str">
        <v>토지</v>
      </c>
      <c r="D4875" s="66" t="str">
        <v>2026-02</v>
      </c>
      <c r="E4875" s="66" t="str">
        <v>비교 반영</v>
      </c>
      <c r="F4875" s="66" t="str">
        <v>직전 비교기간</v>
      </c>
      <c r="G4875" s="68">
        <v>1</v>
      </c>
      <c r="H4875" s="79">
        <v>1</v>
      </c>
    </row>
    <row r="4876">
      <c r="A4876" s="68">
        <v>49</v>
      </c>
      <c r="B4876" s="66" t="str">
        <v>별내면 광전리</v>
      </c>
      <c r="C4876" s="66" t="str">
        <v>토지</v>
      </c>
      <c r="D4876" s="66" t="str">
        <v>2026-03</v>
      </c>
      <c r="E4876" s="66" t="str">
        <v>비교 반영</v>
      </c>
      <c r="F4876" s="66" t="str">
        <v>직전 비교기간</v>
      </c>
      <c r="G4876" s="68">
        <v>2</v>
      </c>
      <c r="H4876" s="79">
        <v>0.5</v>
      </c>
    </row>
    <row r="4877">
      <c r="A4877" s="68">
        <v>49</v>
      </c>
      <c r="B4877" s="66" t="str">
        <v>별내면 광전리</v>
      </c>
      <c r="C4877" s="66" t="str">
        <v>토지</v>
      </c>
      <c r="D4877" s="66" t="str">
        <v>2026-04</v>
      </c>
      <c r="E4877" s="66" t="str">
        <v>비교 반영</v>
      </c>
      <c r="F4877" s="66" t="str">
        <v>최근 비교기간</v>
      </c>
      <c r="G4877" s="68">
        <v>2</v>
      </c>
      <c r="H4877" s="79">
        <v>0.6666666666666666</v>
      </c>
    </row>
    <row r="4878">
      <c r="A4878" s="68">
        <v>49</v>
      </c>
      <c r="B4878" s="66" t="str">
        <v>별내면 광전리</v>
      </c>
      <c r="C4878" s="66" t="str">
        <v>토지</v>
      </c>
      <c r="D4878" s="66" t="str">
        <v>2026-05</v>
      </c>
      <c r="E4878" s="66" t="str">
        <v>비교 반영</v>
      </c>
      <c r="F4878" s="66" t="str">
        <v>최근 비교기간</v>
      </c>
      <c r="G4878" s="68">
        <v>2</v>
      </c>
      <c r="H4878" s="79">
        <v>1</v>
      </c>
    </row>
    <row r="4879">
      <c r="A4879" s="68">
        <v>49</v>
      </c>
      <c r="B4879" s="66" t="str">
        <v>별내면 광전리</v>
      </c>
      <c r="C4879" s="66" t="str">
        <v>토지</v>
      </c>
      <c r="D4879" s="66" t="str">
        <v>2026-06</v>
      </c>
      <c r="E4879" s="66" t="str">
        <v>비교 반영</v>
      </c>
      <c r="F4879" s="66" t="str">
        <v>최근 비교기간</v>
      </c>
      <c r="G4879" s="68">
        <v>1</v>
      </c>
      <c r="H4879" s="79">
        <v>0.5</v>
      </c>
    </row>
    <row r="4880">
      <c r="A4880" s="72">
        <v>49</v>
      </c>
      <c r="B4880" s="72" t="str">
        <v>별내면 광전리</v>
      </c>
      <c r="C4880" s="72" t="str">
        <v>토지</v>
      </c>
      <c r="D4880" s="72" t="str">
        <v>2026-07</v>
      </c>
      <c r="E4880" s="72" t="str">
        <v>집계 중</v>
      </c>
      <c r="F4880" s="72" t="str">
        <v>집계 중 월</v>
      </c>
      <c r="G4880" s="74">
        <v>2</v>
      </c>
      <c r="H4880" s="85">
        <v>1</v>
      </c>
    </row>
    <row r="4881">
      <c r="A4881" s="68">
        <v>49</v>
      </c>
      <c r="B4881" s="66" t="str">
        <v>별내면 광전리</v>
      </c>
      <c r="C4881" s="66" t="str">
        <v>다가구 전월세</v>
      </c>
      <c r="D4881" s="66" t="str">
        <v>2025-08</v>
      </c>
      <c r="E4881" s="66" t="str">
        <v>비교 반영</v>
      </c>
      <c r="F4881" s="66" t="str">
        <v>그 외 비교 반영월</v>
      </c>
      <c r="G4881" s="68">
        <v>1</v>
      </c>
      <c r="H4881" s="79">
        <v>1</v>
      </c>
    </row>
    <row r="4882">
      <c r="A4882" s="68">
        <v>49</v>
      </c>
      <c r="B4882" s="66" t="str">
        <v>별내면 광전리</v>
      </c>
      <c r="C4882" s="66" t="str">
        <v>다가구 전월세</v>
      </c>
      <c r="D4882" s="66" t="str">
        <v>2025-09</v>
      </c>
      <c r="E4882" s="66" t="str">
        <v>비교 반영</v>
      </c>
      <c r="F4882" s="66" t="str">
        <v>그 외 비교 반영월</v>
      </c>
      <c r="G4882" s="68">
        <v>0</v>
      </c>
      <c r="H4882" s="79">
        <v>0</v>
      </c>
    </row>
    <row r="4883">
      <c r="A4883" s="68">
        <v>49</v>
      </c>
      <c r="B4883" s="66" t="str">
        <v>별내면 광전리</v>
      </c>
      <c r="C4883" s="66" t="str">
        <v>다가구 전월세</v>
      </c>
      <c r="D4883" s="66" t="str">
        <v>2025-10</v>
      </c>
      <c r="E4883" s="66" t="str">
        <v>비교 반영</v>
      </c>
      <c r="F4883" s="66" t="str">
        <v>그 외 비교 반영월</v>
      </c>
      <c r="G4883" s="68">
        <v>1</v>
      </c>
      <c r="H4883" s="79">
        <v>0.5</v>
      </c>
    </row>
    <row r="4884">
      <c r="A4884" s="68">
        <v>49</v>
      </c>
      <c r="B4884" s="66" t="str">
        <v>별내면 광전리</v>
      </c>
      <c r="C4884" s="66" t="str">
        <v>다가구 전월세</v>
      </c>
      <c r="D4884" s="66" t="str">
        <v>2025-11</v>
      </c>
      <c r="E4884" s="66" t="str">
        <v>비교 반영</v>
      </c>
      <c r="F4884" s="66" t="str">
        <v>그 외 비교 반영월</v>
      </c>
      <c r="G4884" s="68">
        <v>1</v>
      </c>
      <c r="H4884" s="79">
        <v>0.2</v>
      </c>
    </row>
    <row r="4885">
      <c r="A4885" s="68">
        <v>49</v>
      </c>
      <c r="B4885" s="66" t="str">
        <v>별내면 광전리</v>
      </c>
      <c r="C4885" s="66" t="str">
        <v>다가구 전월세</v>
      </c>
      <c r="D4885" s="66" t="str">
        <v>2025-12</v>
      </c>
      <c r="E4885" s="66" t="str">
        <v>비교 반영</v>
      </c>
      <c r="F4885" s="66" t="str">
        <v>그 외 비교 반영월</v>
      </c>
      <c r="G4885" s="68">
        <v>1</v>
      </c>
      <c r="H4885" s="79">
        <v>0.5</v>
      </c>
    </row>
    <row r="4886">
      <c r="A4886" s="68">
        <v>49</v>
      </c>
      <c r="B4886" s="66" t="str">
        <v>별내면 광전리</v>
      </c>
      <c r="C4886" s="66" t="str">
        <v>다가구 전월세</v>
      </c>
      <c r="D4886" s="66" t="str">
        <v>2026-01</v>
      </c>
      <c r="E4886" s="66" t="str">
        <v>비교 반영</v>
      </c>
      <c r="F4886" s="66" t="str">
        <v>직전 비교기간</v>
      </c>
      <c r="G4886" s="68">
        <v>0</v>
      </c>
      <c r="H4886" s="79">
        <v>0</v>
      </c>
    </row>
    <row r="4887">
      <c r="A4887" s="68">
        <v>49</v>
      </c>
      <c r="B4887" s="66" t="str">
        <v>별내면 광전리</v>
      </c>
      <c r="C4887" s="66" t="str">
        <v>다가구 전월세</v>
      </c>
      <c r="D4887" s="66" t="str">
        <v>2026-02</v>
      </c>
      <c r="E4887" s="66" t="str">
        <v>비교 반영</v>
      </c>
      <c r="F4887" s="66" t="str">
        <v>직전 비교기간</v>
      </c>
      <c r="G4887" s="68">
        <v>0</v>
      </c>
      <c r="H4887" s="79">
        <v>0</v>
      </c>
    </row>
    <row r="4888">
      <c r="A4888" s="68">
        <v>49</v>
      </c>
      <c r="B4888" s="66" t="str">
        <v>별내면 광전리</v>
      </c>
      <c r="C4888" s="66" t="str">
        <v>다가구 전월세</v>
      </c>
      <c r="D4888" s="66" t="str">
        <v>2026-03</v>
      </c>
      <c r="E4888" s="66" t="str">
        <v>비교 반영</v>
      </c>
      <c r="F4888" s="66" t="str">
        <v>직전 비교기간</v>
      </c>
      <c r="G4888" s="68">
        <v>1</v>
      </c>
      <c r="H4888" s="79">
        <v>0.25</v>
      </c>
    </row>
    <row r="4889">
      <c r="A4889" s="68">
        <v>49</v>
      </c>
      <c r="B4889" s="66" t="str">
        <v>별내면 광전리</v>
      </c>
      <c r="C4889" s="66" t="str">
        <v>다가구 전월세</v>
      </c>
      <c r="D4889" s="66" t="str">
        <v>2026-04</v>
      </c>
      <c r="E4889" s="66" t="str">
        <v>비교 반영</v>
      </c>
      <c r="F4889" s="66" t="str">
        <v>최근 비교기간</v>
      </c>
      <c r="G4889" s="68">
        <v>1</v>
      </c>
      <c r="H4889" s="79">
        <v>0.3333333333333333</v>
      </c>
    </row>
    <row r="4890">
      <c r="A4890" s="68">
        <v>49</v>
      </c>
      <c r="B4890" s="66" t="str">
        <v>별내면 광전리</v>
      </c>
      <c r="C4890" s="66" t="str">
        <v>다가구 전월세</v>
      </c>
      <c r="D4890" s="66" t="str">
        <v>2026-05</v>
      </c>
      <c r="E4890" s="66" t="str">
        <v>비교 반영</v>
      </c>
      <c r="F4890" s="66" t="str">
        <v>최근 비교기간</v>
      </c>
      <c r="G4890" s="68">
        <v>0</v>
      </c>
      <c r="H4890" s="79">
        <v>0</v>
      </c>
    </row>
    <row r="4891">
      <c r="A4891" s="68">
        <v>49</v>
      </c>
      <c r="B4891" s="66" t="str">
        <v>별내면 광전리</v>
      </c>
      <c r="C4891" s="66" t="str">
        <v>다가구 전월세</v>
      </c>
      <c r="D4891" s="66" t="str">
        <v>2026-06</v>
      </c>
      <c r="E4891" s="66" t="str">
        <v>비교 반영</v>
      </c>
      <c r="F4891" s="66" t="str">
        <v>최근 비교기간</v>
      </c>
      <c r="G4891" s="68">
        <v>1</v>
      </c>
      <c r="H4891" s="79">
        <v>0.5</v>
      </c>
    </row>
    <row r="4892">
      <c r="A4892" s="72">
        <v>49</v>
      </c>
      <c r="B4892" s="72" t="str">
        <v>별내면 광전리</v>
      </c>
      <c r="C4892" s="72" t="str">
        <v>다가구 전월세</v>
      </c>
      <c r="D4892" s="72" t="str">
        <v>2026-07</v>
      </c>
      <c r="E4892" s="72" t="str">
        <v>집계 중</v>
      </c>
      <c r="F4892" s="72" t="str">
        <v>집계 중 월</v>
      </c>
      <c r="G4892" s="74">
        <v>0</v>
      </c>
      <c r="H4892" s="85">
        <v>0</v>
      </c>
    </row>
    <row r="4893">
      <c r="A4893" s="68">
        <v>49</v>
      </c>
      <c r="B4893" s="66" t="str">
        <v>별내면 광전리</v>
      </c>
      <c r="C4893" s="66" t="str">
        <v>상가</v>
      </c>
      <c r="D4893" s="66" t="str">
        <v>2025-08</v>
      </c>
      <c r="E4893" s="66" t="str">
        <v>비교 반영</v>
      </c>
      <c r="F4893" s="66" t="str">
        <v>그 외 비교 반영월</v>
      </c>
      <c r="G4893" s="68">
        <v>0</v>
      </c>
      <c r="H4893" s="79">
        <v>0</v>
      </c>
    </row>
    <row r="4894">
      <c r="A4894" s="68">
        <v>49</v>
      </c>
      <c r="B4894" s="66" t="str">
        <v>별내면 광전리</v>
      </c>
      <c r="C4894" s="66" t="str">
        <v>상가</v>
      </c>
      <c r="D4894" s="66" t="str">
        <v>2025-09</v>
      </c>
      <c r="E4894" s="66" t="str">
        <v>비교 반영</v>
      </c>
      <c r="F4894" s="66" t="str">
        <v>그 외 비교 반영월</v>
      </c>
      <c r="G4894" s="68">
        <v>0</v>
      </c>
      <c r="H4894" s="79">
        <v>0</v>
      </c>
    </row>
    <row r="4895">
      <c r="A4895" s="68">
        <v>49</v>
      </c>
      <c r="B4895" s="66" t="str">
        <v>별내면 광전리</v>
      </c>
      <c r="C4895" s="66" t="str">
        <v>상가</v>
      </c>
      <c r="D4895" s="66" t="str">
        <v>2025-10</v>
      </c>
      <c r="E4895" s="66" t="str">
        <v>비교 반영</v>
      </c>
      <c r="F4895" s="66" t="str">
        <v>그 외 비교 반영월</v>
      </c>
      <c r="G4895" s="68">
        <v>0</v>
      </c>
      <c r="H4895" s="79">
        <v>0</v>
      </c>
    </row>
    <row r="4896">
      <c r="A4896" s="68">
        <v>49</v>
      </c>
      <c r="B4896" s="66" t="str">
        <v>별내면 광전리</v>
      </c>
      <c r="C4896" s="66" t="str">
        <v>상가</v>
      </c>
      <c r="D4896" s="66" t="str">
        <v>2025-11</v>
      </c>
      <c r="E4896" s="66" t="str">
        <v>비교 반영</v>
      </c>
      <c r="F4896" s="66" t="str">
        <v>그 외 비교 반영월</v>
      </c>
      <c r="G4896" s="68">
        <v>0</v>
      </c>
      <c r="H4896" s="79">
        <v>0</v>
      </c>
    </row>
    <row r="4897">
      <c r="A4897" s="68">
        <v>49</v>
      </c>
      <c r="B4897" s="66" t="str">
        <v>별내면 광전리</v>
      </c>
      <c r="C4897" s="66" t="str">
        <v>상가</v>
      </c>
      <c r="D4897" s="66" t="str">
        <v>2025-12</v>
      </c>
      <c r="E4897" s="66" t="str">
        <v>비교 반영</v>
      </c>
      <c r="F4897" s="66" t="str">
        <v>그 외 비교 반영월</v>
      </c>
      <c r="G4897" s="68">
        <v>0</v>
      </c>
      <c r="H4897" s="79">
        <v>0</v>
      </c>
    </row>
    <row r="4898">
      <c r="A4898" s="68">
        <v>49</v>
      </c>
      <c r="B4898" s="66" t="str">
        <v>별내면 광전리</v>
      </c>
      <c r="C4898" s="66" t="str">
        <v>상가</v>
      </c>
      <c r="D4898" s="66" t="str">
        <v>2026-01</v>
      </c>
      <c r="E4898" s="66" t="str">
        <v>비교 반영</v>
      </c>
      <c r="F4898" s="66" t="str">
        <v>직전 비교기간</v>
      </c>
      <c r="G4898" s="68">
        <v>1</v>
      </c>
      <c r="H4898" s="79">
        <v>0.25</v>
      </c>
    </row>
    <row r="4899">
      <c r="A4899" s="68">
        <v>49</v>
      </c>
      <c r="B4899" s="66" t="str">
        <v>별내면 광전리</v>
      </c>
      <c r="C4899" s="66" t="str">
        <v>상가</v>
      </c>
      <c r="D4899" s="66" t="str">
        <v>2026-02</v>
      </c>
      <c r="E4899" s="66" t="str">
        <v>비교 반영</v>
      </c>
      <c r="F4899" s="66" t="str">
        <v>직전 비교기간</v>
      </c>
      <c r="G4899" s="68">
        <v>0</v>
      </c>
      <c r="H4899" s="79">
        <v>0</v>
      </c>
    </row>
    <row r="4900">
      <c r="A4900" s="68">
        <v>49</v>
      </c>
      <c r="B4900" s="66" t="str">
        <v>별내면 광전리</v>
      </c>
      <c r="C4900" s="66" t="str">
        <v>상가</v>
      </c>
      <c r="D4900" s="66" t="str">
        <v>2026-03</v>
      </c>
      <c r="E4900" s="66" t="str">
        <v>비교 반영</v>
      </c>
      <c r="F4900" s="66" t="str">
        <v>직전 비교기간</v>
      </c>
      <c r="G4900" s="68">
        <v>0</v>
      </c>
      <c r="H4900" s="79">
        <v>0</v>
      </c>
    </row>
    <row r="4901">
      <c r="A4901" s="68">
        <v>49</v>
      </c>
      <c r="B4901" s="66" t="str">
        <v>별내면 광전리</v>
      </c>
      <c r="C4901" s="66" t="str">
        <v>상가</v>
      </c>
      <c r="D4901" s="66" t="str">
        <v>2026-04</v>
      </c>
      <c r="E4901" s="66" t="str">
        <v>비교 반영</v>
      </c>
      <c r="F4901" s="66" t="str">
        <v>최근 비교기간</v>
      </c>
      <c r="G4901" s="68">
        <v>0</v>
      </c>
      <c r="H4901" s="79">
        <v>0</v>
      </c>
    </row>
    <row r="4902">
      <c r="A4902" s="68">
        <v>49</v>
      </c>
      <c r="B4902" s="66" t="str">
        <v>별내면 광전리</v>
      </c>
      <c r="C4902" s="66" t="str">
        <v>상가</v>
      </c>
      <c r="D4902" s="66" t="str">
        <v>2026-05</v>
      </c>
      <c r="E4902" s="66" t="str">
        <v>비교 반영</v>
      </c>
      <c r="F4902" s="66" t="str">
        <v>최근 비교기간</v>
      </c>
      <c r="G4902" s="68">
        <v>0</v>
      </c>
      <c r="H4902" s="79">
        <v>0</v>
      </c>
    </row>
    <row r="4903">
      <c r="A4903" s="68">
        <v>49</v>
      </c>
      <c r="B4903" s="66" t="str">
        <v>별내면 광전리</v>
      </c>
      <c r="C4903" s="66" t="str">
        <v>상가</v>
      </c>
      <c r="D4903" s="66" t="str">
        <v>2026-06</v>
      </c>
      <c r="E4903" s="66" t="str">
        <v>비교 반영</v>
      </c>
      <c r="F4903" s="66" t="str">
        <v>최근 비교기간</v>
      </c>
      <c r="G4903" s="68">
        <v>0</v>
      </c>
      <c r="H4903" s="79">
        <v>0</v>
      </c>
    </row>
    <row r="4904">
      <c r="A4904" s="72">
        <v>49</v>
      </c>
      <c r="B4904" s="72" t="str">
        <v>별내면 광전리</v>
      </c>
      <c r="C4904" s="72" t="str">
        <v>상가</v>
      </c>
      <c r="D4904" s="72" t="str">
        <v>2026-07</v>
      </c>
      <c r="E4904" s="72" t="str">
        <v>집계 중</v>
      </c>
      <c r="F4904" s="72" t="str">
        <v>집계 중 월</v>
      </c>
      <c r="G4904" s="74">
        <v>0</v>
      </c>
      <c r="H4904" s="85">
        <v>0</v>
      </c>
    </row>
    <row r="4905">
      <c r="A4905" s="68">
        <v>49</v>
      </c>
      <c r="B4905" s="66" t="str">
        <v>별내면 광전리</v>
      </c>
      <c r="C4905" s="66" t="str">
        <v>공장창고</v>
      </c>
      <c r="D4905" s="66" t="str">
        <v>2025-08</v>
      </c>
      <c r="E4905" s="66" t="str">
        <v>비교 반영</v>
      </c>
      <c r="F4905" s="66" t="str">
        <v>그 외 비교 반영월</v>
      </c>
      <c r="G4905" s="68">
        <v>0</v>
      </c>
      <c r="H4905" s="79">
        <v>0</v>
      </c>
    </row>
    <row r="4906">
      <c r="A4906" s="68">
        <v>49</v>
      </c>
      <c r="B4906" s="66" t="str">
        <v>별내면 광전리</v>
      </c>
      <c r="C4906" s="66" t="str">
        <v>공장창고</v>
      </c>
      <c r="D4906" s="66" t="str">
        <v>2025-09</v>
      </c>
      <c r="E4906" s="66" t="str">
        <v>비교 반영</v>
      </c>
      <c r="F4906" s="66" t="str">
        <v>그 외 비교 반영월</v>
      </c>
      <c r="G4906" s="68">
        <v>0</v>
      </c>
      <c r="H4906" s="79">
        <v>0</v>
      </c>
    </row>
    <row r="4907">
      <c r="A4907" s="68">
        <v>49</v>
      </c>
      <c r="B4907" s="66" t="str">
        <v>별내면 광전리</v>
      </c>
      <c r="C4907" s="66" t="str">
        <v>공장창고</v>
      </c>
      <c r="D4907" s="66" t="str">
        <v>2025-10</v>
      </c>
      <c r="E4907" s="66" t="str">
        <v>비교 반영</v>
      </c>
      <c r="F4907" s="66" t="str">
        <v>그 외 비교 반영월</v>
      </c>
      <c r="G4907" s="68">
        <v>0</v>
      </c>
      <c r="H4907" s="79">
        <v>0</v>
      </c>
    </row>
    <row r="4908">
      <c r="A4908" s="68">
        <v>49</v>
      </c>
      <c r="B4908" s="66" t="str">
        <v>별내면 광전리</v>
      </c>
      <c r="C4908" s="66" t="str">
        <v>공장창고</v>
      </c>
      <c r="D4908" s="66" t="str">
        <v>2025-11</v>
      </c>
      <c r="E4908" s="66" t="str">
        <v>비교 반영</v>
      </c>
      <c r="F4908" s="66" t="str">
        <v>그 외 비교 반영월</v>
      </c>
      <c r="G4908" s="68">
        <v>0</v>
      </c>
      <c r="H4908" s="79">
        <v>0</v>
      </c>
    </row>
    <row r="4909">
      <c r="A4909" s="68">
        <v>49</v>
      </c>
      <c r="B4909" s="66" t="str">
        <v>별내면 광전리</v>
      </c>
      <c r="C4909" s="66" t="str">
        <v>공장창고</v>
      </c>
      <c r="D4909" s="66" t="str">
        <v>2025-12</v>
      </c>
      <c r="E4909" s="66" t="str">
        <v>비교 반영</v>
      </c>
      <c r="F4909" s="66" t="str">
        <v>그 외 비교 반영월</v>
      </c>
      <c r="G4909" s="68">
        <v>0</v>
      </c>
      <c r="H4909" s="79">
        <v>0</v>
      </c>
    </row>
    <row r="4910">
      <c r="A4910" s="68">
        <v>49</v>
      </c>
      <c r="B4910" s="66" t="str">
        <v>별내면 광전리</v>
      </c>
      <c r="C4910" s="66" t="str">
        <v>공장창고</v>
      </c>
      <c r="D4910" s="66" t="str">
        <v>2026-01</v>
      </c>
      <c r="E4910" s="66" t="str">
        <v>비교 반영</v>
      </c>
      <c r="F4910" s="66" t="str">
        <v>직전 비교기간</v>
      </c>
      <c r="G4910" s="68">
        <v>0</v>
      </c>
      <c r="H4910" s="79">
        <v>0</v>
      </c>
    </row>
    <row r="4911">
      <c r="A4911" s="68">
        <v>49</v>
      </c>
      <c r="B4911" s="66" t="str">
        <v>별내면 광전리</v>
      </c>
      <c r="C4911" s="66" t="str">
        <v>공장창고</v>
      </c>
      <c r="D4911" s="66" t="str">
        <v>2026-02</v>
      </c>
      <c r="E4911" s="66" t="str">
        <v>비교 반영</v>
      </c>
      <c r="F4911" s="66" t="str">
        <v>직전 비교기간</v>
      </c>
      <c r="G4911" s="68">
        <v>0</v>
      </c>
      <c r="H4911" s="79">
        <v>0</v>
      </c>
    </row>
    <row r="4912">
      <c r="A4912" s="68">
        <v>49</v>
      </c>
      <c r="B4912" s="66" t="str">
        <v>별내면 광전리</v>
      </c>
      <c r="C4912" s="66" t="str">
        <v>공장창고</v>
      </c>
      <c r="D4912" s="66" t="str">
        <v>2026-03</v>
      </c>
      <c r="E4912" s="66" t="str">
        <v>비교 반영</v>
      </c>
      <c r="F4912" s="66" t="str">
        <v>직전 비교기간</v>
      </c>
      <c r="G4912" s="68">
        <v>1</v>
      </c>
      <c r="H4912" s="79">
        <v>0.25</v>
      </c>
    </row>
    <row r="4913">
      <c r="A4913" s="68">
        <v>49</v>
      </c>
      <c r="B4913" s="66" t="str">
        <v>별내면 광전리</v>
      </c>
      <c r="C4913" s="66" t="str">
        <v>공장창고</v>
      </c>
      <c r="D4913" s="66" t="str">
        <v>2026-04</v>
      </c>
      <c r="E4913" s="66" t="str">
        <v>비교 반영</v>
      </c>
      <c r="F4913" s="66" t="str">
        <v>최근 비교기간</v>
      </c>
      <c r="G4913" s="68">
        <v>0</v>
      </c>
      <c r="H4913" s="79">
        <v>0</v>
      </c>
    </row>
    <row r="4914">
      <c r="A4914" s="68">
        <v>49</v>
      </c>
      <c r="B4914" s="66" t="str">
        <v>별내면 광전리</v>
      </c>
      <c r="C4914" s="66" t="str">
        <v>공장창고</v>
      </c>
      <c r="D4914" s="66" t="str">
        <v>2026-05</v>
      </c>
      <c r="E4914" s="66" t="str">
        <v>비교 반영</v>
      </c>
      <c r="F4914" s="66" t="str">
        <v>최근 비교기간</v>
      </c>
      <c r="G4914" s="68">
        <v>0</v>
      </c>
      <c r="H4914" s="79">
        <v>0</v>
      </c>
    </row>
    <row r="4915">
      <c r="A4915" s="68">
        <v>49</v>
      </c>
      <c r="B4915" s="66" t="str">
        <v>별내면 광전리</v>
      </c>
      <c r="C4915" s="66" t="str">
        <v>공장창고</v>
      </c>
      <c r="D4915" s="66" t="str">
        <v>2026-06</v>
      </c>
      <c r="E4915" s="66" t="str">
        <v>비교 반영</v>
      </c>
      <c r="F4915" s="66" t="str">
        <v>최근 비교기간</v>
      </c>
      <c r="G4915" s="68">
        <v>0</v>
      </c>
      <c r="H4915" s="79">
        <v>0</v>
      </c>
    </row>
    <row r="4916">
      <c r="A4916" s="72">
        <v>49</v>
      </c>
      <c r="B4916" s="72" t="str">
        <v>별내면 광전리</v>
      </c>
      <c r="C4916" s="72" t="str">
        <v>공장창고</v>
      </c>
      <c r="D4916" s="72" t="str">
        <v>2026-07</v>
      </c>
      <c r="E4916" s="72" t="str">
        <v>집계 중</v>
      </c>
      <c r="F4916" s="72" t="str">
        <v>집계 중 월</v>
      </c>
      <c r="G4916" s="74">
        <v>0</v>
      </c>
      <c r="H4916" s="85">
        <v>0</v>
      </c>
    </row>
    <row r="4917">
      <c r="A4917" s="68">
        <v>50</v>
      </c>
      <c r="B4917" s="66" t="str">
        <v>오남읍 팔현리</v>
      </c>
      <c r="C4917" s="66" t="str">
        <v>다가구 전월세</v>
      </c>
      <c r="D4917" s="66" t="str">
        <v>2025-08</v>
      </c>
      <c r="E4917" s="66" t="str">
        <v>비교 반영</v>
      </c>
      <c r="F4917" s="66" t="str">
        <v>그 외 비교 반영월</v>
      </c>
      <c r="G4917" s="68">
        <v>1</v>
      </c>
      <c r="H4917" s="79">
        <v>0.5</v>
      </c>
    </row>
    <row r="4918">
      <c r="A4918" s="68">
        <v>50</v>
      </c>
      <c r="B4918" s="66" t="str">
        <v>오남읍 팔현리</v>
      </c>
      <c r="C4918" s="66" t="str">
        <v>다가구 전월세</v>
      </c>
      <c r="D4918" s="66" t="str">
        <v>2025-09</v>
      </c>
      <c r="E4918" s="66" t="str">
        <v>비교 반영</v>
      </c>
      <c r="F4918" s="66" t="str">
        <v>그 외 비교 반영월</v>
      </c>
      <c r="G4918" s="68">
        <v>0</v>
      </c>
      <c r="H4918" s="79">
        <v>0</v>
      </c>
    </row>
    <row r="4919">
      <c r="A4919" s="68">
        <v>50</v>
      </c>
      <c r="B4919" s="66" t="str">
        <v>오남읍 팔현리</v>
      </c>
      <c r="C4919" s="66" t="str">
        <v>다가구 전월세</v>
      </c>
      <c r="D4919" s="66" t="str">
        <v>2025-10</v>
      </c>
      <c r="E4919" s="66" t="str">
        <v>비교 반영</v>
      </c>
      <c r="F4919" s="66" t="str">
        <v>그 외 비교 반영월</v>
      </c>
      <c r="G4919" s="68">
        <v>0</v>
      </c>
      <c r="H4919" s="79">
        <v>0</v>
      </c>
    </row>
    <row r="4920">
      <c r="A4920" s="68">
        <v>50</v>
      </c>
      <c r="B4920" s="66" t="str">
        <v>오남읍 팔현리</v>
      </c>
      <c r="C4920" s="66" t="str">
        <v>다가구 전월세</v>
      </c>
      <c r="D4920" s="66" t="str">
        <v>2025-11</v>
      </c>
      <c r="E4920" s="66" t="str">
        <v>비교 반영</v>
      </c>
      <c r="F4920" s="66" t="str">
        <v>그 외 비교 반영월</v>
      </c>
      <c r="G4920" s="68">
        <v>0</v>
      </c>
      <c r="H4920" s="79">
        <v>0</v>
      </c>
    </row>
    <row r="4921">
      <c r="A4921" s="68">
        <v>50</v>
      </c>
      <c r="B4921" s="66" t="str">
        <v>오남읍 팔현리</v>
      </c>
      <c r="C4921" s="66" t="str">
        <v>다가구 전월세</v>
      </c>
      <c r="D4921" s="66" t="str">
        <v>2025-12</v>
      </c>
      <c r="E4921" s="66" t="str">
        <v>비교 반영</v>
      </c>
      <c r="F4921" s="66" t="str">
        <v>그 외 비교 반영월</v>
      </c>
      <c r="G4921" s="68">
        <v>0</v>
      </c>
      <c r="H4921" s="79">
        <v>0</v>
      </c>
    </row>
    <row r="4922">
      <c r="A4922" s="68">
        <v>50</v>
      </c>
      <c r="B4922" s="66" t="str">
        <v>오남읍 팔현리</v>
      </c>
      <c r="C4922" s="66" t="str">
        <v>다가구 전월세</v>
      </c>
      <c r="D4922" s="66" t="str">
        <v>2026-01</v>
      </c>
      <c r="E4922" s="66" t="str">
        <v>비교 반영</v>
      </c>
      <c r="F4922" s="66" t="str">
        <v>직전 비교기간</v>
      </c>
      <c r="G4922" s="68">
        <v>1</v>
      </c>
      <c r="H4922" s="79">
        <v>1</v>
      </c>
    </row>
    <row r="4923">
      <c r="A4923" s="68">
        <v>50</v>
      </c>
      <c r="B4923" s="66" t="str">
        <v>오남읍 팔현리</v>
      </c>
      <c r="C4923" s="66" t="str">
        <v>다가구 전월세</v>
      </c>
      <c r="D4923" s="66" t="str">
        <v>2026-02</v>
      </c>
      <c r="E4923" s="66" t="str">
        <v>비교 반영</v>
      </c>
      <c r="F4923" s="66" t="str">
        <v>직전 비교기간</v>
      </c>
      <c r="G4923" s="68">
        <v>0</v>
      </c>
      <c r="H4923" s="79">
        <v>0</v>
      </c>
    </row>
    <row r="4924">
      <c r="A4924" s="68">
        <v>50</v>
      </c>
      <c r="B4924" s="66" t="str">
        <v>오남읍 팔현리</v>
      </c>
      <c r="C4924" s="66" t="str">
        <v>다가구 전월세</v>
      </c>
      <c r="D4924" s="66" t="str">
        <v>2026-03</v>
      </c>
      <c r="E4924" s="66" t="str">
        <v>비교 반영</v>
      </c>
      <c r="F4924" s="66" t="str">
        <v>직전 비교기간</v>
      </c>
      <c r="G4924" s="68">
        <v>0</v>
      </c>
      <c r="H4924" s="79">
        <v>0</v>
      </c>
    </row>
    <row r="4925">
      <c r="A4925" s="68">
        <v>50</v>
      </c>
      <c r="B4925" s="66" t="str">
        <v>오남읍 팔현리</v>
      </c>
      <c r="C4925" s="66" t="str">
        <v>다가구 전월세</v>
      </c>
      <c r="D4925" s="66" t="str">
        <v>2026-04</v>
      </c>
      <c r="E4925" s="66" t="str">
        <v>비교 반영</v>
      </c>
      <c r="F4925" s="66" t="str">
        <v>최근 비교기간</v>
      </c>
      <c r="G4925" s="68">
        <v>2</v>
      </c>
      <c r="H4925" s="79">
        <v>0.6666666666666666</v>
      </c>
    </row>
    <row r="4926">
      <c r="A4926" s="68">
        <v>50</v>
      </c>
      <c r="B4926" s="66" t="str">
        <v>오남읍 팔현리</v>
      </c>
      <c r="C4926" s="66" t="str">
        <v>다가구 전월세</v>
      </c>
      <c r="D4926" s="66" t="str">
        <v>2026-05</v>
      </c>
      <c r="E4926" s="66" t="str">
        <v>비교 반영</v>
      </c>
      <c r="F4926" s="66" t="str">
        <v>최근 비교기간</v>
      </c>
      <c r="G4926" s="68">
        <v>0</v>
      </c>
      <c r="H4926" s="79">
        <v>0</v>
      </c>
    </row>
    <row r="4927">
      <c r="A4927" s="68">
        <v>50</v>
      </c>
      <c r="B4927" s="66" t="str">
        <v>오남읍 팔현리</v>
      </c>
      <c r="C4927" s="66" t="str">
        <v>다가구 전월세</v>
      </c>
      <c r="D4927" s="66" t="str">
        <v>2026-06</v>
      </c>
      <c r="E4927" s="66" t="str">
        <v>비교 반영</v>
      </c>
      <c r="F4927" s="66" t="str">
        <v>최근 비교기간</v>
      </c>
      <c r="G4927" s="68">
        <v>2</v>
      </c>
      <c r="H4927" s="79">
        <v>0.6666666666666666</v>
      </c>
    </row>
    <row r="4928">
      <c r="A4928" s="72">
        <v>50</v>
      </c>
      <c r="B4928" s="72" t="str">
        <v>오남읍 팔현리</v>
      </c>
      <c r="C4928" s="72" t="str">
        <v>다가구 전월세</v>
      </c>
      <c r="D4928" s="72" t="str">
        <v>2026-07</v>
      </c>
      <c r="E4928" s="72" t="str">
        <v>집계 중</v>
      </c>
      <c r="F4928" s="72" t="str">
        <v>집계 중 월</v>
      </c>
      <c r="G4928" s="74">
        <v>1</v>
      </c>
      <c r="H4928" s="85">
        <v>0.3333333333333333</v>
      </c>
    </row>
    <row r="4929">
      <c r="A4929" s="68">
        <v>50</v>
      </c>
      <c r="B4929" s="66" t="str">
        <v>오남읍 팔현리</v>
      </c>
      <c r="C4929" s="66" t="str">
        <v>토지</v>
      </c>
      <c r="D4929" s="66" t="str">
        <v>2025-08</v>
      </c>
      <c r="E4929" s="66" t="str">
        <v>비교 반영</v>
      </c>
      <c r="F4929" s="66" t="str">
        <v>그 외 비교 반영월</v>
      </c>
      <c r="G4929" s="68">
        <v>1</v>
      </c>
      <c r="H4929" s="79">
        <v>0.5</v>
      </c>
    </row>
    <row r="4930">
      <c r="A4930" s="68">
        <v>50</v>
      </c>
      <c r="B4930" s="66" t="str">
        <v>오남읍 팔현리</v>
      </c>
      <c r="C4930" s="66" t="str">
        <v>토지</v>
      </c>
      <c r="D4930" s="66" t="str">
        <v>2025-09</v>
      </c>
      <c r="E4930" s="66" t="str">
        <v>비교 반영</v>
      </c>
      <c r="F4930" s="66" t="str">
        <v>그 외 비교 반영월</v>
      </c>
      <c r="G4930" s="68">
        <v>1</v>
      </c>
      <c r="H4930" s="79">
        <v>1</v>
      </c>
    </row>
    <row r="4931">
      <c r="A4931" s="68">
        <v>50</v>
      </c>
      <c r="B4931" s="66" t="str">
        <v>오남읍 팔현리</v>
      </c>
      <c r="C4931" s="66" t="str">
        <v>토지</v>
      </c>
      <c r="D4931" s="66" t="str">
        <v>2025-10</v>
      </c>
      <c r="E4931" s="66" t="str">
        <v>비교 반영</v>
      </c>
      <c r="F4931" s="66" t="str">
        <v>그 외 비교 반영월</v>
      </c>
      <c r="G4931" s="68">
        <v>3</v>
      </c>
      <c r="H4931" s="79">
        <v>1</v>
      </c>
    </row>
    <row r="4932">
      <c r="A4932" s="68">
        <v>50</v>
      </c>
      <c r="B4932" s="66" t="str">
        <v>오남읍 팔현리</v>
      </c>
      <c r="C4932" s="66" t="str">
        <v>토지</v>
      </c>
      <c r="D4932" s="66" t="str">
        <v>2025-11</v>
      </c>
      <c r="E4932" s="66" t="str">
        <v>비교 반영</v>
      </c>
      <c r="F4932" s="66" t="str">
        <v>그 외 비교 반영월</v>
      </c>
      <c r="G4932" s="68">
        <v>15</v>
      </c>
      <c r="H4932" s="79">
        <v>1</v>
      </c>
    </row>
    <row r="4933">
      <c r="A4933" s="68">
        <v>50</v>
      </c>
      <c r="B4933" s="66" t="str">
        <v>오남읍 팔현리</v>
      </c>
      <c r="C4933" s="66" t="str">
        <v>토지</v>
      </c>
      <c r="D4933" s="66" t="str">
        <v>2025-12</v>
      </c>
      <c r="E4933" s="66" t="str">
        <v>비교 반영</v>
      </c>
      <c r="F4933" s="66" t="str">
        <v>그 외 비교 반영월</v>
      </c>
      <c r="G4933" s="68">
        <v>3</v>
      </c>
      <c r="H4933" s="79">
        <v>1</v>
      </c>
    </row>
    <row r="4934">
      <c r="A4934" s="68">
        <v>50</v>
      </c>
      <c r="B4934" s="66" t="str">
        <v>오남읍 팔현리</v>
      </c>
      <c r="C4934" s="66" t="str">
        <v>토지</v>
      </c>
      <c r="D4934" s="66" t="str">
        <v>2026-01</v>
      </c>
      <c r="E4934" s="66" t="str">
        <v>비교 반영</v>
      </c>
      <c r="F4934" s="66" t="str">
        <v>직전 비교기간</v>
      </c>
      <c r="G4934" s="68">
        <v>0</v>
      </c>
      <c r="H4934" s="79">
        <v>0</v>
      </c>
    </row>
    <row r="4935">
      <c r="A4935" s="68">
        <v>50</v>
      </c>
      <c r="B4935" s="66" t="str">
        <v>오남읍 팔현리</v>
      </c>
      <c r="C4935" s="66" t="str">
        <v>토지</v>
      </c>
      <c r="D4935" s="66" t="str">
        <v>2026-02</v>
      </c>
      <c r="E4935" s="66" t="str">
        <v>비교 반영</v>
      </c>
      <c r="F4935" s="66" t="str">
        <v>직전 비교기간</v>
      </c>
      <c r="G4935" s="68">
        <v>3</v>
      </c>
      <c r="H4935" s="79">
        <v>1</v>
      </c>
    </row>
    <row r="4936">
      <c r="A4936" s="68">
        <v>50</v>
      </c>
      <c r="B4936" s="66" t="str">
        <v>오남읍 팔현리</v>
      </c>
      <c r="C4936" s="66" t="str">
        <v>토지</v>
      </c>
      <c r="D4936" s="66" t="str">
        <v>2026-03</v>
      </c>
      <c r="E4936" s="66" t="str">
        <v>비교 반영</v>
      </c>
      <c r="F4936" s="66" t="str">
        <v>직전 비교기간</v>
      </c>
      <c r="G4936" s="68">
        <v>0</v>
      </c>
      <c r="H4936" s="79">
        <v>0</v>
      </c>
    </row>
    <row r="4937">
      <c r="A4937" s="68">
        <v>50</v>
      </c>
      <c r="B4937" s="66" t="str">
        <v>오남읍 팔현리</v>
      </c>
      <c r="C4937" s="66" t="str">
        <v>토지</v>
      </c>
      <c r="D4937" s="66" t="str">
        <v>2026-04</v>
      </c>
      <c r="E4937" s="66" t="str">
        <v>비교 반영</v>
      </c>
      <c r="F4937" s="66" t="str">
        <v>최근 비교기간</v>
      </c>
      <c r="G4937" s="68">
        <v>1</v>
      </c>
      <c r="H4937" s="79">
        <v>0.3333333333333333</v>
      </c>
    </row>
    <row r="4938">
      <c r="A4938" s="68">
        <v>50</v>
      </c>
      <c r="B4938" s="66" t="str">
        <v>오남읍 팔현리</v>
      </c>
      <c r="C4938" s="66" t="str">
        <v>토지</v>
      </c>
      <c r="D4938" s="66" t="str">
        <v>2026-05</v>
      </c>
      <c r="E4938" s="66" t="str">
        <v>비교 반영</v>
      </c>
      <c r="F4938" s="66" t="str">
        <v>최근 비교기간</v>
      </c>
      <c r="G4938" s="68">
        <v>1</v>
      </c>
      <c r="H4938" s="79">
        <v>1</v>
      </c>
    </row>
    <row r="4939">
      <c r="A4939" s="68">
        <v>50</v>
      </c>
      <c r="B4939" s="66" t="str">
        <v>오남읍 팔현리</v>
      </c>
      <c r="C4939" s="66" t="str">
        <v>토지</v>
      </c>
      <c r="D4939" s="66" t="str">
        <v>2026-06</v>
      </c>
      <c r="E4939" s="66" t="str">
        <v>비교 반영</v>
      </c>
      <c r="F4939" s="66" t="str">
        <v>최근 비교기간</v>
      </c>
      <c r="G4939" s="68">
        <v>1</v>
      </c>
      <c r="H4939" s="79">
        <v>0.3333333333333333</v>
      </c>
    </row>
    <row r="4940">
      <c r="A4940" s="72">
        <v>50</v>
      </c>
      <c r="B4940" s="72" t="str">
        <v>오남읍 팔현리</v>
      </c>
      <c r="C4940" s="72" t="str">
        <v>토지</v>
      </c>
      <c r="D4940" s="72" t="str">
        <v>2026-07</v>
      </c>
      <c r="E4940" s="72" t="str">
        <v>집계 중</v>
      </c>
      <c r="F4940" s="72" t="str">
        <v>집계 중 월</v>
      </c>
      <c r="G4940" s="74">
        <v>1</v>
      </c>
      <c r="H4940" s="85">
        <v>0.3333333333333333</v>
      </c>
    </row>
    <row r="4941">
      <c r="A4941" s="68">
        <v>50</v>
      </c>
      <c r="B4941" s="66" t="str">
        <v>오남읍 팔현리</v>
      </c>
      <c r="C4941" s="66" t="str">
        <v>다가구 매매</v>
      </c>
      <c r="D4941" s="66" t="str">
        <v>2025-08</v>
      </c>
      <c r="E4941" s="66" t="str">
        <v>비교 반영</v>
      </c>
      <c r="F4941" s="66" t="str">
        <v>그 외 비교 반영월</v>
      </c>
      <c r="G4941" s="68">
        <v>0</v>
      </c>
      <c r="H4941" s="79">
        <v>0</v>
      </c>
    </row>
    <row r="4942">
      <c r="A4942" s="68">
        <v>50</v>
      </c>
      <c r="B4942" s="66" t="str">
        <v>오남읍 팔현리</v>
      </c>
      <c r="C4942" s="66" t="str">
        <v>다가구 매매</v>
      </c>
      <c r="D4942" s="66" t="str">
        <v>2025-09</v>
      </c>
      <c r="E4942" s="66" t="str">
        <v>비교 반영</v>
      </c>
      <c r="F4942" s="66" t="str">
        <v>그 외 비교 반영월</v>
      </c>
      <c r="G4942" s="68">
        <v>0</v>
      </c>
      <c r="H4942" s="79">
        <v>0</v>
      </c>
    </row>
    <row r="4943">
      <c r="A4943" s="68">
        <v>50</v>
      </c>
      <c r="B4943" s="66" t="str">
        <v>오남읍 팔현리</v>
      </c>
      <c r="C4943" s="66" t="str">
        <v>다가구 매매</v>
      </c>
      <c r="D4943" s="66" t="str">
        <v>2025-10</v>
      </c>
      <c r="E4943" s="66" t="str">
        <v>비교 반영</v>
      </c>
      <c r="F4943" s="66" t="str">
        <v>그 외 비교 반영월</v>
      </c>
      <c r="G4943" s="68">
        <v>0</v>
      </c>
      <c r="H4943" s="79">
        <v>0</v>
      </c>
    </row>
    <row r="4944">
      <c r="A4944" s="68">
        <v>50</v>
      </c>
      <c r="B4944" s="66" t="str">
        <v>오남읍 팔현리</v>
      </c>
      <c r="C4944" s="66" t="str">
        <v>다가구 매매</v>
      </c>
      <c r="D4944" s="66" t="str">
        <v>2025-11</v>
      </c>
      <c r="E4944" s="66" t="str">
        <v>비교 반영</v>
      </c>
      <c r="F4944" s="66" t="str">
        <v>그 외 비교 반영월</v>
      </c>
      <c r="G4944" s="68">
        <v>0</v>
      </c>
      <c r="H4944" s="79">
        <v>0</v>
      </c>
    </row>
    <row r="4945">
      <c r="A4945" s="68">
        <v>50</v>
      </c>
      <c r="B4945" s="66" t="str">
        <v>오남읍 팔현리</v>
      </c>
      <c r="C4945" s="66" t="str">
        <v>다가구 매매</v>
      </c>
      <c r="D4945" s="66" t="str">
        <v>2025-12</v>
      </c>
      <c r="E4945" s="66" t="str">
        <v>비교 반영</v>
      </c>
      <c r="F4945" s="66" t="str">
        <v>그 외 비교 반영월</v>
      </c>
      <c r="G4945" s="68">
        <v>0</v>
      </c>
      <c r="H4945" s="79">
        <v>0</v>
      </c>
    </row>
    <row r="4946">
      <c r="A4946" s="68">
        <v>50</v>
      </c>
      <c r="B4946" s="66" t="str">
        <v>오남읍 팔현리</v>
      </c>
      <c r="C4946" s="66" t="str">
        <v>다가구 매매</v>
      </c>
      <c r="D4946" s="66" t="str">
        <v>2026-01</v>
      </c>
      <c r="E4946" s="66" t="str">
        <v>비교 반영</v>
      </c>
      <c r="F4946" s="66" t="str">
        <v>직전 비교기간</v>
      </c>
      <c r="G4946" s="68">
        <v>0</v>
      </c>
      <c r="H4946" s="79">
        <v>0</v>
      </c>
    </row>
    <row r="4947">
      <c r="A4947" s="68">
        <v>50</v>
      </c>
      <c r="B4947" s="66" t="str">
        <v>오남읍 팔현리</v>
      </c>
      <c r="C4947" s="66" t="str">
        <v>다가구 매매</v>
      </c>
      <c r="D4947" s="66" t="str">
        <v>2026-02</v>
      </c>
      <c r="E4947" s="66" t="str">
        <v>비교 반영</v>
      </c>
      <c r="F4947" s="66" t="str">
        <v>직전 비교기간</v>
      </c>
      <c r="G4947" s="68">
        <v>0</v>
      </c>
      <c r="H4947" s="79">
        <v>0</v>
      </c>
    </row>
    <row r="4948">
      <c r="A4948" s="68">
        <v>50</v>
      </c>
      <c r="B4948" s="66" t="str">
        <v>오남읍 팔현리</v>
      </c>
      <c r="C4948" s="66" t="str">
        <v>다가구 매매</v>
      </c>
      <c r="D4948" s="66" t="str">
        <v>2026-03</v>
      </c>
      <c r="E4948" s="66" t="str">
        <v>비교 반영</v>
      </c>
      <c r="F4948" s="66" t="str">
        <v>직전 비교기간</v>
      </c>
      <c r="G4948" s="68">
        <v>0</v>
      </c>
      <c r="H4948" s="79">
        <v>0</v>
      </c>
    </row>
    <row r="4949">
      <c r="A4949" s="68">
        <v>50</v>
      </c>
      <c r="B4949" s="66" t="str">
        <v>오남읍 팔현리</v>
      </c>
      <c r="C4949" s="66" t="str">
        <v>다가구 매매</v>
      </c>
      <c r="D4949" s="66" t="str">
        <v>2026-04</v>
      </c>
      <c r="E4949" s="66" t="str">
        <v>비교 반영</v>
      </c>
      <c r="F4949" s="66" t="str">
        <v>최근 비교기간</v>
      </c>
      <c r="G4949" s="68">
        <v>0</v>
      </c>
      <c r="H4949" s="79">
        <v>0</v>
      </c>
    </row>
    <row r="4950">
      <c r="A4950" s="68">
        <v>50</v>
      </c>
      <c r="B4950" s="66" t="str">
        <v>오남읍 팔현리</v>
      </c>
      <c r="C4950" s="66" t="str">
        <v>다가구 매매</v>
      </c>
      <c r="D4950" s="66" t="str">
        <v>2026-05</v>
      </c>
      <c r="E4950" s="66" t="str">
        <v>비교 반영</v>
      </c>
      <c r="F4950" s="66" t="str">
        <v>최근 비교기간</v>
      </c>
      <c r="G4950" s="68">
        <v>0</v>
      </c>
      <c r="H4950" s="79">
        <v>0</v>
      </c>
    </row>
    <row r="4951">
      <c r="A4951" s="68">
        <v>50</v>
      </c>
      <c r="B4951" s="66" t="str">
        <v>오남읍 팔현리</v>
      </c>
      <c r="C4951" s="66" t="str">
        <v>다가구 매매</v>
      </c>
      <c r="D4951" s="66" t="str">
        <v>2026-06</v>
      </c>
      <c r="E4951" s="66" t="str">
        <v>비교 반영</v>
      </c>
      <c r="F4951" s="66" t="str">
        <v>최근 비교기간</v>
      </c>
      <c r="G4951" s="68">
        <v>0</v>
      </c>
      <c r="H4951" s="79">
        <v>0</v>
      </c>
    </row>
    <row r="4952">
      <c r="A4952" s="72">
        <v>50</v>
      </c>
      <c r="B4952" s="72" t="str">
        <v>오남읍 팔현리</v>
      </c>
      <c r="C4952" s="72" t="str">
        <v>다가구 매매</v>
      </c>
      <c r="D4952" s="72" t="str">
        <v>2026-07</v>
      </c>
      <c r="E4952" s="72" t="str">
        <v>집계 중</v>
      </c>
      <c r="F4952" s="72" t="str">
        <v>집계 중 월</v>
      </c>
      <c r="G4952" s="74">
        <v>1</v>
      </c>
      <c r="H4952" s="85">
        <v>0.3333333333333333</v>
      </c>
    </row>
    <row r="4953">
      <c r="A4953" s="68">
        <v>51</v>
      </c>
      <c r="B4953" s="66" t="str">
        <v>진건읍 배양리</v>
      </c>
      <c r="C4953" s="66" t="str">
        <v>토지</v>
      </c>
      <c r="D4953" s="66" t="str">
        <v>2025-08</v>
      </c>
      <c r="E4953" s="66" t="str">
        <v>비교 반영</v>
      </c>
      <c r="F4953" s="66" t="str">
        <v>그 외 비교 반영월</v>
      </c>
      <c r="G4953" s="68">
        <v>1</v>
      </c>
      <c r="H4953" s="79">
        <v>0.5</v>
      </c>
    </row>
    <row r="4954">
      <c r="A4954" s="68">
        <v>51</v>
      </c>
      <c r="B4954" s="66" t="str">
        <v>진건읍 배양리</v>
      </c>
      <c r="C4954" s="66" t="str">
        <v>토지</v>
      </c>
      <c r="D4954" s="66" t="str">
        <v>2025-09</v>
      </c>
      <c r="E4954" s="66" t="str">
        <v>비교 반영</v>
      </c>
      <c r="F4954" s="66" t="str">
        <v>그 외 비교 반영월</v>
      </c>
      <c r="G4954" s="68">
        <v>2</v>
      </c>
      <c r="H4954" s="79">
        <v>1</v>
      </c>
    </row>
    <row r="4955">
      <c r="A4955" s="68">
        <v>51</v>
      </c>
      <c r="B4955" s="66" t="str">
        <v>진건읍 배양리</v>
      </c>
      <c r="C4955" s="66" t="str">
        <v>토지</v>
      </c>
      <c r="D4955" s="66" t="str">
        <v>2025-10</v>
      </c>
      <c r="E4955" s="66" t="str">
        <v>비교 반영</v>
      </c>
      <c r="F4955" s="66" t="str">
        <v>그 외 비교 반영월</v>
      </c>
      <c r="G4955" s="68">
        <v>2</v>
      </c>
      <c r="H4955" s="79">
        <v>0.5</v>
      </c>
    </row>
    <row r="4956">
      <c r="A4956" s="68">
        <v>51</v>
      </c>
      <c r="B4956" s="66" t="str">
        <v>진건읍 배양리</v>
      </c>
      <c r="C4956" s="66" t="str">
        <v>토지</v>
      </c>
      <c r="D4956" s="66" t="str">
        <v>2025-11</v>
      </c>
      <c r="E4956" s="66" t="str">
        <v>비교 반영</v>
      </c>
      <c r="F4956" s="66" t="str">
        <v>그 외 비교 반영월</v>
      </c>
      <c r="G4956" s="68">
        <v>3</v>
      </c>
      <c r="H4956" s="79">
        <v>0.75</v>
      </c>
    </row>
    <row r="4957">
      <c r="A4957" s="68">
        <v>51</v>
      </c>
      <c r="B4957" s="66" t="str">
        <v>진건읍 배양리</v>
      </c>
      <c r="C4957" s="66" t="str">
        <v>토지</v>
      </c>
      <c r="D4957" s="66" t="str">
        <v>2025-12</v>
      </c>
      <c r="E4957" s="66" t="str">
        <v>비교 반영</v>
      </c>
      <c r="F4957" s="66" t="str">
        <v>그 외 비교 반영월</v>
      </c>
      <c r="G4957" s="68">
        <v>12</v>
      </c>
      <c r="H4957" s="79">
        <v>1</v>
      </c>
    </row>
    <row r="4958">
      <c r="A4958" s="68">
        <v>51</v>
      </c>
      <c r="B4958" s="66" t="str">
        <v>진건읍 배양리</v>
      </c>
      <c r="C4958" s="66" t="str">
        <v>토지</v>
      </c>
      <c r="D4958" s="66" t="str">
        <v>2026-01</v>
      </c>
      <c r="E4958" s="66" t="str">
        <v>비교 반영</v>
      </c>
      <c r="F4958" s="66" t="str">
        <v>직전 비교기간</v>
      </c>
      <c r="G4958" s="68">
        <v>93</v>
      </c>
      <c r="H4958" s="79">
        <v>1</v>
      </c>
    </row>
    <row r="4959">
      <c r="A4959" s="68">
        <v>51</v>
      </c>
      <c r="B4959" s="66" t="str">
        <v>진건읍 배양리</v>
      </c>
      <c r="C4959" s="66" t="str">
        <v>토지</v>
      </c>
      <c r="D4959" s="66" t="str">
        <v>2026-02</v>
      </c>
      <c r="E4959" s="66" t="str">
        <v>비교 반영</v>
      </c>
      <c r="F4959" s="66" t="str">
        <v>직전 비교기간</v>
      </c>
      <c r="G4959" s="68">
        <v>1</v>
      </c>
      <c r="H4959" s="79">
        <v>1</v>
      </c>
    </row>
    <row r="4960">
      <c r="A4960" s="68">
        <v>51</v>
      </c>
      <c r="B4960" s="66" t="str">
        <v>진건읍 배양리</v>
      </c>
      <c r="C4960" s="66" t="str">
        <v>토지</v>
      </c>
      <c r="D4960" s="66" t="str">
        <v>2026-03</v>
      </c>
      <c r="E4960" s="66" t="str">
        <v>비교 반영</v>
      </c>
      <c r="F4960" s="66" t="str">
        <v>직전 비교기간</v>
      </c>
      <c r="G4960" s="68">
        <v>3</v>
      </c>
      <c r="H4960" s="79">
        <v>0.6</v>
      </c>
    </row>
    <row r="4961">
      <c r="A4961" s="68">
        <v>51</v>
      </c>
      <c r="B4961" s="66" t="str">
        <v>진건읍 배양리</v>
      </c>
      <c r="C4961" s="66" t="str">
        <v>토지</v>
      </c>
      <c r="D4961" s="66" t="str">
        <v>2026-04</v>
      </c>
      <c r="E4961" s="66" t="str">
        <v>비교 반영</v>
      </c>
      <c r="F4961" s="66" t="str">
        <v>최근 비교기간</v>
      </c>
      <c r="G4961" s="68">
        <v>1</v>
      </c>
      <c r="H4961" s="79">
        <v>0.5</v>
      </c>
    </row>
    <row r="4962">
      <c r="A4962" s="68">
        <v>51</v>
      </c>
      <c r="B4962" s="66" t="str">
        <v>진건읍 배양리</v>
      </c>
      <c r="C4962" s="66" t="str">
        <v>토지</v>
      </c>
      <c r="D4962" s="66" t="str">
        <v>2026-05</v>
      </c>
      <c r="E4962" s="66" t="str">
        <v>비교 반영</v>
      </c>
      <c r="F4962" s="66" t="str">
        <v>최근 비교기간</v>
      </c>
      <c r="G4962" s="68">
        <v>1</v>
      </c>
      <c r="H4962" s="79">
        <v>0.5</v>
      </c>
    </row>
    <row r="4963">
      <c r="A4963" s="68">
        <v>51</v>
      </c>
      <c r="B4963" s="66" t="str">
        <v>진건읍 배양리</v>
      </c>
      <c r="C4963" s="66" t="str">
        <v>토지</v>
      </c>
      <c r="D4963" s="66" t="str">
        <v>2026-06</v>
      </c>
      <c r="E4963" s="66" t="str">
        <v>비교 반영</v>
      </c>
      <c r="F4963" s="66" t="str">
        <v>최근 비교기간</v>
      </c>
      <c r="G4963" s="68">
        <v>1</v>
      </c>
      <c r="H4963" s="79">
        <v>1</v>
      </c>
    </row>
    <row r="4964">
      <c r="A4964" s="72">
        <v>51</v>
      </c>
      <c r="B4964" s="72" t="str">
        <v>진건읍 배양리</v>
      </c>
      <c r="C4964" s="72" t="str">
        <v>토지</v>
      </c>
      <c r="D4964" s="72" t="str">
        <v>2026-07</v>
      </c>
      <c r="E4964" s="72" t="str">
        <v>집계 중</v>
      </c>
      <c r="F4964" s="72" t="str">
        <v>집계 중 월</v>
      </c>
      <c r="G4964" s="74">
        <v>4</v>
      </c>
      <c r="H4964" s="85">
        <v>0.6666666666666666</v>
      </c>
    </row>
    <row r="4965">
      <c r="A4965" s="68">
        <v>51</v>
      </c>
      <c r="B4965" s="66" t="str">
        <v>진건읍 배양리</v>
      </c>
      <c r="C4965" s="66" t="str">
        <v>다가구 전월세</v>
      </c>
      <c r="D4965" s="66" t="str">
        <v>2025-08</v>
      </c>
      <c r="E4965" s="66" t="str">
        <v>비교 반영</v>
      </c>
      <c r="F4965" s="66" t="str">
        <v>그 외 비교 반영월</v>
      </c>
      <c r="G4965" s="68">
        <v>1</v>
      </c>
      <c r="H4965" s="79">
        <v>0.5</v>
      </c>
    </row>
    <row r="4966">
      <c r="A4966" s="68">
        <v>51</v>
      </c>
      <c r="B4966" s="66" t="str">
        <v>진건읍 배양리</v>
      </c>
      <c r="C4966" s="66" t="str">
        <v>다가구 전월세</v>
      </c>
      <c r="D4966" s="66" t="str">
        <v>2025-09</v>
      </c>
      <c r="E4966" s="66" t="str">
        <v>비교 반영</v>
      </c>
      <c r="F4966" s="66" t="str">
        <v>그 외 비교 반영월</v>
      </c>
      <c r="G4966" s="68">
        <v>0</v>
      </c>
      <c r="H4966" s="79">
        <v>0</v>
      </c>
    </row>
    <row r="4967">
      <c r="A4967" s="68">
        <v>51</v>
      </c>
      <c r="B4967" s="66" t="str">
        <v>진건읍 배양리</v>
      </c>
      <c r="C4967" s="66" t="str">
        <v>다가구 전월세</v>
      </c>
      <c r="D4967" s="66" t="str">
        <v>2025-10</v>
      </c>
      <c r="E4967" s="66" t="str">
        <v>비교 반영</v>
      </c>
      <c r="F4967" s="66" t="str">
        <v>그 외 비교 반영월</v>
      </c>
      <c r="G4967" s="68">
        <v>0</v>
      </c>
      <c r="H4967" s="79">
        <v>0</v>
      </c>
    </row>
    <row r="4968">
      <c r="A4968" s="68">
        <v>51</v>
      </c>
      <c r="B4968" s="66" t="str">
        <v>진건읍 배양리</v>
      </c>
      <c r="C4968" s="66" t="str">
        <v>다가구 전월세</v>
      </c>
      <c r="D4968" s="66" t="str">
        <v>2025-11</v>
      </c>
      <c r="E4968" s="66" t="str">
        <v>비교 반영</v>
      </c>
      <c r="F4968" s="66" t="str">
        <v>그 외 비교 반영월</v>
      </c>
      <c r="G4968" s="68">
        <v>0</v>
      </c>
      <c r="H4968" s="79">
        <v>0</v>
      </c>
    </row>
    <row r="4969">
      <c r="A4969" s="68">
        <v>51</v>
      </c>
      <c r="B4969" s="66" t="str">
        <v>진건읍 배양리</v>
      </c>
      <c r="C4969" s="66" t="str">
        <v>다가구 전월세</v>
      </c>
      <c r="D4969" s="66" t="str">
        <v>2025-12</v>
      </c>
      <c r="E4969" s="66" t="str">
        <v>비교 반영</v>
      </c>
      <c r="F4969" s="66" t="str">
        <v>그 외 비교 반영월</v>
      </c>
      <c r="G4969" s="68">
        <v>0</v>
      </c>
      <c r="H4969" s="79">
        <v>0</v>
      </c>
    </row>
    <row r="4970">
      <c r="A4970" s="68">
        <v>51</v>
      </c>
      <c r="B4970" s="66" t="str">
        <v>진건읍 배양리</v>
      </c>
      <c r="C4970" s="66" t="str">
        <v>다가구 전월세</v>
      </c>
      <c r="D4970" s="66" t="str">
        <v>2026-01</v>
      </c>
      <c r="E4970" s="66" t="str">
        <v>비교 반영</v>
      </c>
      <c r="F4970" s="66" t="str">
        <v>직전 비교기간</v>
      </c>
      <c r="G4970" s="68">
        <v>0</v>
      </c>
      <c r="H4970" s="79">
        <v>0</v>
      </c>
    </row>
    <row r="4971">
      <c r="A4971" s="68">
        <v>51</v>
      </c>
      <c r="B4971" s="66" t="str">
        <v>진건읍 배양리</v>
      </c>
      <c r="C4971" s="66" t="str">
        <v>다가구 전월세</v>
      </c>
      <c r="D4971" s="66" t="str">
        <v>2026-02</v>
      </c>
      <c r="E4971" s="66" t="str">
        <v>비교 반영</v>
      </c>
      <c r="F4971" s="66" t="str">
        <v>직전 비교기간</v>
      </c>
      <c r="G4971" s="68">
        <v>0</v>
      </c>
      <c r="H4971" s="79">
        <v>0</v>
      </c>
    </row>
    <row r="4972">
      <c r="A4972" s="68">
        <v>51</v>
      </c>
      <c r="B4972" s="66" t="str">
        <v>진건읍 배양리</v>
      </c>
      <c r="C4972" s="66" t="str">
        <v>다가구 전월세</v>
      </c>
      <c r="D4972" s="66" t="str">
        <v>2026-03</v>
      </c>
      <c r="E4972" s="66" t="str">
        <v>비교 반영</v>
      </c>
      <c r="F4972" s="66" t="str">
        <v>직전 비교기간</v>
      </c>
      <c r="G4972" s="68">
        <v>1</v>
      </c>
      <c r="H4972" s="79">
        <v>0.2</v>
      </c>
    </row>
    <row r="4973">
      <c r="A4973" s="68">
        <v>51</v>
      </c>
      <c r="B4973" s="66" t="str">
        <v>진건읍 배양리</v>
      </c>
      <c r="C4973" s="66" t="str">
        <v>다가구 전월세</v>
      </c>
      <c r="D4973" s="66" t="str">
        <v>2026-04</v>
      </c>
      <c r="E4973" s="66" t="str">
        <v>비교 반영</v>
      </c>
      <c r="F4973" s="66" t="str">
        <v>최근 비교기간</v>
      </c>
      <c r="G4973" s="68">
        <v>1</v>
      </c>
      <c r="H4973" s="79">
        <v>0.5</v>
      </c>
    </row>
    <row r="4974">
      <c r="A4974" s="68">
        <v>51</v>
      </c>
      <c r="B4974" s="66" t="str">
        <v>진건읍 배양리</v>
      </c>
      <c r="C4974" s="66" t="str">
        <v>다가구 전월세</v>
      </c>
      <c r="D4974" s="66" t="str">
        <v>2026-05</v>
      </c>
      <c r="E4974" s="66" t="str">
        <v>비교 반영</v>
      </c>
      <c r="F4974" s="66" t="str">
        <v>최근 비교기간</v>
      </c>
      <c r="G4974" s="68">
        <v>1</v>
      </c>
      <c r="H4974" s="79">
        <v>0.5</v>
      </c>
    </row>
    <row r="4975">
      <c r="A4975" s="68">
        <v>51</v>
      </c>
      <c r="B4975" s="66" t="str">
        <v>진건읍 배양리</v>
      </c>
      <c r="C4975" s="66" t="str">
        <v>다가구 전월세</v>
      </c>
      <c r="D4975" s="66" t="str">
        <v>2026-06</v>
      </c>
      <c r="E4975" s="66" t="str">
        <v>비교 반영</v>
      </c>
      <c r="F4975" s="66" t="str">
        <v>최근 비교기간</v>
      </c>
      <c r="G4975" s="68">
        <v>0</v>
      </c>
      <c r="H4975" s="79">
        <v>0</v>
      </c>
    </row>
    <row r="4976">
      <c r="A4976" s="72">
        <v>51</v>
      </c>
      <c r="B4976" s="72" t="str">
        <v>진건읍 배양리</v>
      </c>
      <c r="C4976" s="72" t="str">
        <v>다가구 전월세</v>
      </c>
      <c r="D4976" s="72" t="str">
        <v>2026-07</v>
      </c>
      <c r="E4976" s="72" t="str">
        <v>집계 중</v>
      </c>
      <c r="F4976" s="72" t="str">
        <v>집계 중 월</v>
      </c>
      <c r="G4976" s="74">
        <v>1</v>
      </c>
      <c r="H4976" s="85">
        <v>0.16666666666666666</v>
      </c>
    </row>
    <row r="4977">
      <c r="A4977" s="68">
        <v>51</v>
      </c>
      <c r="B4977" s="66" t="str">
        <v>진건읍 배양리</v>
      </c>
      <c r="C4977" s="66" t="str">
        <v>다가구 매매</v>
      </c>
      <c r="D4977" s="66" t="str">
        <v>2025-08</v>
      </c>
      <c r="E4977" s="66" t="str">
        <v>비교 반영</v>
      </c>
      <c r="F4977" s="66" t="str">
        <v>그 외 비교 반영월</v>
      </c>
      <c r="G4977" s="68">
        <v>0</v>
      </c>
      <c r="H4977" s="79">
        <v>0</v>
      </c>
    </row>
    <row r="4978">
      <c r="A4978" s="68">
        <v>51</v>
      </c>
      <c r="B4978" s="66" t="str">
        <v>진건읍 배양리</v>
      </c>
      <c r="C4978" s="66" t="str">
        <v>다가구 매매</v>
      </c>
      <c r="D4978" s="66" t="str">
        <v>2025-09</v>
      </c>
      <c r="E4978" s="66" t="str">
        <v>비교 반영</v>
      </c>
      <c r="F4978" s="66" t="str">
        <v>그 외 비교 반영월</v>
      </c>
      <c r="G4978" s="68">
        <v>0</v>
      </c>
      <c r="H4978" s="79">
        <v>0</v>
      </c>
    </row>
    <row r="4979">
      <c r="A4979" s="68">
        <v>51</v>
      </c>
      <c r="B4979" s="66" t="str">
        <v>진건읍 배양리</v>
      </c>
      <c r="C4979" s="66" t="str">
        <v>다가구 매매</v>
      </c>
      <c r="D4979" s="66" t="str">
        <v>2025-10</v>
      </c>
      <c r="E4979" s="66" t="str">
        <v>비교 반영</v>
      </c>
      <c r="F4979" s="66" t="str">
        <v>그 외 비교 반영월</v>
      </c>
      <c r="G4979" s="68">
        <v>1</v>
      </c>
      <c r="H4979" s="79">
        <v>0.25</v>
      </c>
    </row>
    <row r="4980">
      <c r="A4980" s="68">
        <v>51</v>
      </c>
      <c r="B4980" s="66" t="str">
        <v>진건읍 배양리</v>
      </c>
      <c r="C4980" s="66" t="str">
        <v>다가구 매매</v>
      </c>
      <c r="D4980" s="66" t="str">
        <v>2025-11</v>
      </c>
      <c r="E4980" s="66" t="str">
        <v>비교 반영</v>
      </c>
      <c r="F4980" s="66" t="str">
        <v>그 외 비교 반영월</v>
      </c>
      <c r="G4980" s="68">
        <v>1</v>
      </c>
      <c r="H4980" s="79">
        <v>0.25</v>
      </c>
    </row>
    <row r="4981">
      <c r="A4981" s="68">
        <v>51</v>
      </c>
      <c r="B4981" s="66" t="str">
        <v>진건읍 배양리</v>
      </c>
      <c r="C4981" s="66" t="str">
        <v>다가구 매매</v>
      </c>
      <c r="D4981" s="66" t="str">
        <v>2025-12</v>
      </c>
      <c r="E4981" s="66" t="str">
        <v>비교 반영</v>
      </c>
      <c r="F4981" s="66" t="str">
        <v>그 외 비교 반영월</v>
      </c>
      <c r="G4981" s="68">
        <v>0</v>
      </c>
      <c r="H4981" s="79">
        <v>0</v>
      </c>
    </row>
    <row r="4982">
      <c r="A4982" s="68">
        <v>51</v>
      </c>
      <c r="B4982" s="66" t="str">
        <v>진건읍 배양리</v>
      </c>
      <c r="C4982" s="66" t="str">
        <v>다가구 매매</v>
      </c>
      <c r="D4982" s="66" t="str">
        <v>2026-01</v>
      </c>
      <c r="E4982" s="66" t="str">
        <v>비교 반영</v>
      </c>
      <c r="F4982" s="66" t="str">
        <v>직전 비교기간</v>
      </c>
      <c r="G4982" s="68">
        <v>0</v>
      </c>
      <c r="H4982" s="79">
        <v>0</v>
      </c>
    </row>
    <row r="4983">
      <c r="A4983" s="68">
        <v>51</v>
      </c>
      <c r="B4983" s="66" t="str">
        <v>진건읍 배양리</v>
      </c>
      <c r="C4983" s="66" t="str">
        <v>다가구 매매</v>
      </c>
      <c r="D4983" s="66" t="str">
        <v>2026-02</v>
      </c>
      <c r="E4983" s="66" t="str">
        <v>비교 반영</v>
      </c>
      <c r="F4983" s="66" t="str">
        <v>직전 비교기간</v>
      </c>
      <c r="G4983" s="68">
        <v>0</v>
      </c>
      <c r="H4983" s="79">
        <v>0</v>
      </c>
    </row>
    <row r="4984">
      <c r="A4984" s="68">
        <v>51</v>
      </c>
      <c r="B4984" s="66" t="str">
        <v>진건읍 배양리</v>
      </c>
      <c r="C4984" s="66" t="str">
        <v>다가구 매매</v>
      </c>
      <c r="D4984" s="66" t="str">
        <v>2026-03</v>
      </c>
      <c r="E4984" s="66" t="str">
        <v>비교 반영</v>
      </c>
      <c r="F4984" s="66" t="str">
        <v>직전 비교기간</v>
      </c>
      <c r="G4984" s="68">
        <v>0</v>
      </c>
      <c r="H4984" s="79">
        <v>0</v>
      </c>
    </row>
    <row r="4985">
      <c r="A4985" s="68">
        <v>51</v>
      </c>
      <c r="B4985" s="66" t="str">
        <v>진건읍 배양리</v>
      </c>
      <c r="C4985" s="66" t="str">
        <v>다가구 매매</v>
      </c>
      <c r="D4985" s="66" t="str">
        <v>2026-04</v>
      </c>
      <c r="E4985" s="66" t="str">
        <v>비교 반영</v>
      </c>
      <c r="F4985" s="66" t="str">
        <v>최근 비교기간</v>
      </c>
      <c r="G4985" s="68">
        <v>0</v>
      </c>
      <c r="H4985" s="79">
        <v>0</v>
      </c>
    </row>
    <row r="4986">
      <c r="A4986" s="68">
        <v>51</v>
      </c>
      <c r="B4986" s="66" t="str">
        <v>진건읍 배양리</v>
      </c>
      <c r="C4986" s="66" t="str">
        <v>다가구 매매</v>
      </c>
      <c r="D4986" s="66" t="str">
        <v>2026-05</v>
      </c>
      <c r="E4986" s="66" t="str">
        <v>비교 반영</v>
      </c>
      <c r="F4986" s="66" t="str">
        <v>최근 비교기간</v>
      </c>
      <c r="G4986" s="68">
        <v>0</v>
      </c>
      <c r="H4986" s="79">
        <v>0</v>
      </c>
    </row>
    <row r="4987">
      <c r="A4987" s="68">
        <v>51</v>
      </c>
      <c r="B4987" s="66" t="str">
        <v>진건읍 배양리</v>
      </c>
      <c r="C4987" s="66" t="str">
        <v>다가구 매매</v>
      </c>
      <c r="D4987" s="66" t="str">
        <v>2026-06</v>
      </c>
      <c r="E4987" s="66" t="str">
        <v>비교 반영</v>
      </c>
      <c r="F4987" s="66" t="str">
        <v>최근 비교기간</v>
      </c>
      <c r="G4987" s="68">
        <v>0</v>
      </c>
      <c r="H4987" s="79">
        <v>0</v>
      </c>
    </row>
    <row r="4988">
      <c r="A4988" s="72">
        <v>51</v>
      </c>
      <c r="B4988" s="72" t="str">
        <v>진건읍 배양리</v>
      </c>
      <c r="C4988" s="72" t="str">
        <v>다가구 매매</v>
      </c>
      <c r="D4988" s="72" t="str">
        <v>2026-07</v>
      </c>
      <c r="E4988" s="72" t="str">
        <v>집계 중</v>
      </c>
      <c r="F4988" s="72" t="str">
        <v>집계 중 월</v>
      </c>
      <c r="G4988" s="74">
        <v>0</v>
      </c>
      <c r="H4988" s="85">
        <v>0</v>
      </c>
    </row>
    <row r="4989">
      <c r="A4989" s="68">
        <v>51</v>
      </c>
      <c r="B4989" s="66" t="str">
        <v>진건읍 배양리</v>
      </c>
      <c r="C4989" s="66" t="str">
        <v>공장창고</v>
      </c>
      <c r="D4989" s="66" t="str">
        <v>2025-08</v>
      </c>
      <c r="E4989" s="66" t="str">
        <v>비교 반영</v>
      </c>
      <c r="F4989" s="66" t="str">
        <v>그 외 비교 반영월</v>
      </c>
      <c r="G4989" s="68">
        <v>0</v>
      </c>
      <c r="H4989" s="79">
        <v>0</v>
      </c>
    </row>
    <row r="4990">
      <c r="A4990" s="68">
        <v>51</v>
      </c>
      <c r="B4990" s="66" t="str">
        <v>진건읍 배양리</v>
      </c>
      <c r="C4990" s="66" t="str">
        <v>공장창고</v>
      </c>
      <c r="D4990" s="66" t="str">
        <v>2025-09</v>
      </c>
      <c r="E4990" s="66" t="str">
        <v>비교 반영</v>
      </c>
      <c r="F4990" s="66" t="str">
        <v>그 외 비교 반영월</v>
      </c>
      <c r="G4990" s="68">
        <v>0</v>
      </c>
      <c r="H4990" s="79">
        <v>0</v>
      </c>
    </row>
    <row r="4991">
      <c r="A4991" s="68">
        <v>51</v>
      </c>
      <c r="B4991" s="66" t="str">
        <v>진건읍 배양리</v>
      </c>
      <c r="C4991" s="66" t="str">
        <v>공장창고</v>
      </c>
      <c r="D4991" s="66" t="str">
        <v>2025-10</v>
      </c>
      <c r="E4991" s="66" t="str">
        <v>비교 반영</v>
      </c>
      <c r="F4991" s="66" t="str">
        <v>그 외 비교 반영월</v>
      </c>
      <c r="G4991" s="68">
        <v>1</v>
      </c>
      <c r="H4991" s="79">
        <v>0.25</v>
      </c>
    </row>
    <row r="4992">
      <c r="A4992" s="68">
        <v>51</v>
      </c>
      <c r="B4992" s="66" t="str">
        <v>진건읍 배양리</v>
      </c>
      <c r="C4992" s="66" t="str">
        <v>공장창고</v>
      </c>
      <c r="D4992" s="66" t="str">
        <v>2025-11</v>
      </c>
      <c r="E4992" s="66" t="str">
        <v>비교 반영</v>
      </c>
      <c r="F4992" s="66" t="str">
        <v>그 외 비교 반영월</v>
      </c>
      <c r="G4992" s="68">
        <v>0</v>
      </c>
      <c r="H4992" s="79">
        <v>0</v>
      </c>
    </row>
    <row r="4993">
      <c r="A4993" s="68">
        <v>51</v>
      </c>
      <c r="B4993" s="66" t="str">
        <v>진건읍 배양리</v>
      </c>
      <c r="C4993" s="66" t="str">
        <v>공장창고</v>
      </c>
      <c r="D4993" s="66" t="str">
        <v>2025-12</v>
      </c>
      <c r="E4993" s="66" t="str">
        <v>비교 반영</v>
      </c>
      <c r="F4993" s="66" t="str">
        <v>그 외 비교 반영월</v>
      </c>
      <c r="G4993" s="68">
        <v>0</v>
      </c>
      <c r="H4993" s="79">
        <v>0</v>
      </c>
    </row>
    <row r="4994">
      <c r="A4994" s="68">
        <v>51</v>
      </c>
      <c r="B4994" s="66" t="str">
        <v>진건읍 배양리</v>
      </c>
      <c r="C4994" s="66" t="str">
        <v>공장창고</v>
      </c>
      <c r="D4994" s="66" t="str">
        <v>2026-01</v>
      </c>
      <c r="E4994" s="66" t="str">
        <v>비교 반영</v>
      </c>
      <c r="F4994" s="66" t="str">
        <v>직전 비교기간</v>
      </c>
      <c r="G4994" s="68">
        <v>0</v>
      </c>
      <c r="H4994" s="79">
        <v>0</v>
      </c>
    </row>
    <row r="4995">
      <c r="A4995" s="68">
        <v>51</v>
      </c>
      <c r="B4995" s="66" t="str">
        <v>진건읍 배양리</v>
      </c>
      <c r="C4995" s="66" t="str">
        <v>공장창고</v>
      </c>
      <c r="D4995" s="66" t="str">
        <v>2026-02</v>
      </c>
      <c r="E4995" s="66" t="str">
        <v>비교 반영</v>
      </c>
      <c r="F4995" s="66" t="str">
        <v>직전 비교기간</v>
      </c>
      <c r="G4995" s="68">
        <v>0</v>
      </c>
      <c r="H4995" s="79">
        <v>0</v>
      </c>
    </row>
    <row r="4996">
      <c r="A4996" s="68">
        <v>51</v>
      </c>
      <c r="B4996" s="66" t="str">
        <v>진건읍 배양리</v>
      </c>
      <c r="C4996" s="66" t="str">
        <v>공장창고</v>
      </c>
      <c r="D4996" s="66" t="str">
        <v>2026-03</v>
      </c>
      <c r="E4996" s="66" t="str">
        <v>비교 반영</v>
      </c>
      <c r="F4996" s="66" t="str">
        <v>직전 비교기간</v>
      </c>
      <c r="G4996" s="68">
        <v>0</v>
      </c>
      <c r="H4996" s="79">
        <v>0</v>
      </c>
    </row>
    <row r="4997">
      <c r="A4997" s="68">
        <v>51</v>
      </c>
      <c r="B4997" s="66" t="str">
        <v>진건읍 배양리</v>
      </c>
      <c r="C4997" s="66" t="str">
        <v>공장창고</v>
      </c>
      <c r="D4997" s="66" t="str">
        <v>2026-04</v>
      </c>
      <c r="E4997" s="66" t="str">
        <v>비교 반영</v>
      </c>
      <c r="F4997" s="66" t="str">
        <v>최근 비교기간</v>
      </c>
      <c r="G4997" s="68">
        <v>0</v>
      </c>
      <c r="H4997" s="79">
        <v>0</v>
      </c>
    </row>
    <row r="4998">
      <c r="A4998" s="68">
        <v>51</v>
      </c>
      <c r="B4998" s="66" t="str">
        <v>진건읍 배양리</v>
      </c>
      <c r="C4998" s="66" t="str">
        <v>공장창고</v>
      </c>
      <c r="D4998" s="66" t="str">
        <v>2026-05</v>
      </c>
      <c r="E4998" s="66" t="str">
        <v>비교 반영</v>
      </c>
      <c r="F4998" s="66" t="str">
        <v>최근 비교기간</v>
      </c>
      <c r="G4998" s="68">
        <v>0</v>
      </c>
      <c r="H4998" s="79">
        <v>0</v>
      </c>
    </row>
    <row r="4999">
      <c r="A4999" s="68">
        <v>51</v>
      </c>
      <c r="B4999" s="66" t="str">
        <v>진건읍 배양리</v>
      </c>
      <c r="C4999" s="66" t="str">
        <v>공장창고</v>
      </c>
      <c r="D4999" s="66" t="str">
        <v>2026-06</v>
      </c>
      <c r="E4999" s="66" t="str">
        <v>비교 반영</v>
      </c>
      <c r="F4999" s="66" t="str">
        <v>최근 비교기간</v>
      </c>
      <c r="G4999" s="68">
        <v>0</v>
      </c>
      <c r="H4999" s="79">
        <v>0</v>
      </c>
    </row>
    <row r="5000">
      <c r="A5000" s="72">
        <v>51</v>
      </c>
      <c r="B5000" s="72" t="str">
        <v>진건읍 배양리</v>
      </c>
      <c r="C5000" s="72" t="str">
        <v>공장창고</v>
      </c>
      <c r="D5000" s="72" t="str">
        <v>2026-07</v>
      </c>
      <c r="E5000" s="72" t="str">
        <v>집계 중</v>
      </c>
      <c r="F5000" s="72" t="str">
        <v>집계 중 월</v>
      </c>
      <c r="G5000" s="74">
        <v>1</v>
      </c>
      <c r="H5000" s="85">
        <v>0.16666666666666666</v>
      </c>
    </row>
    <row r="5001">
      <c r="A5001" s="68">
        <v>51</v>
      </c>
      <c r="B5001" s="66" t="str">
        <v>진건읍 배양리</v>
      </c>
      <c r="C5001" s="66" t="str">
        <v>상가</v>
      </c>
      <c r="D5001" s="66" t="str">
        <v>2025-08</v>
      </c>
      <c r="E5001" s="66" t="str">
        <v>비교 반영</v>
      </c>
      <c r="F5001" s="66" t="str">
        <v>그 외 비교 반영월</v>
      </c>
      <c r="G5001" s="68">
        <v>0</v>
      </c>
      <c r="H5001" s="79">
        <v>0</v>
      </c>
    </row>
    <row r="5002">
      <c r="A5002" s="68">
        <v>51</v>
      </c>
      <c r="B5002" s="66" t="str">
        <v>진건읍 배양리</v>
      </c>
      <c r="C5002" s="66" t="str">
        <v>상가</v>
      </c>
      <c r="D5002" s="66" t="str">
        <v>2025-09</v>
      </c>
      <c r="E5002" s="66" t="str">
        <v>비교 반영</v>
      </c>
      <c r="F5002" s="66" t="str">
        <v>그 외 비교 반영월</v>
      </c>
      <c r="G5002" s="68">
        <v>0</v>
      </c>
      <c r="H5002" s="79">
        <v>0</v>
      </c>
    </row>
    <row r="5003">
      <c r="A5003" s="68">
        <v>51</v>
      </c>
      <c r="B5003" s="66" t="str">
        <v>진건읍 배양리</v>
      </c>
      <c r="C5003" s="66" t="str">
        <v>상가</v>
      </c>
      <c r="D5003" s="66" t="str">
        <v>2025-10</v>
      </c>
      <c r="E5003" s="66" t="str">
        <v>비교 반영</v>
      </c>
      <c r="F5003" s="66" t="str">
        <v>그 외 비교 반영월</v>
      </c>
      <c r="G5003" s="68">
        <v>0</v>
      </c>
      <c r="H5003" s="79">
        <v>0</v>
      </c>
    </row>
    <row r="5004">
      <c r="A5004" s="68">
        <v>51</v>
      </c>
      <c r="B5004" s="66" t="str">
        <v>진건읍 배양리</v>
      </c>
      <c r="C5004" s="66" t="str">
        <v>상가</v>
      </c>
      <c r="D5004" s="66" t="str">
        <v>2025-11</v>
      </c>
      <c r="E5004" s="66" t="str">
        <v>비교 반영</v>
      </c>
      <c r="F5004" s="66" t="str">
        <v>그 외 비교 반영월</v>
      </c>
      <c r="G5004" s="68">
        <v>0</v>
      </c>
      <c r="H5004" s="79">
        <v>0</v>
      </c>
    </row>
    <row r="5005">
      <c r="A5005" s="68">
        <v>51</v>
      </c>
      <c r="B5005" s="66" t="str">
        <v>진건읍 배양리</v>
      </c>
      <c r="C5005" s="66" t="str">
        <v>상가</v>
      </c>
      <c r="D5005" s="66" t="str">
        <v>2025-12</v>
      </c>
      <c r="E5005" s="66" t="str">
        <v>비교 반영</v>
      </c>
      <c r="F5005" s="66" t="str">
        <v>그 외 비교 반영월</v>
      </c>
      <c r="G5005" s="68">
        <v>0</v>
      </c>
      <c r="H5005" s="79">
        <v>0</v>
      </c>
    </row>
    <row r="5006">
      <c r="A5006" s="68">
        <v>51</v>
      </c>
      <c r="B5006" s="66" t="str">
        <v>진건읍 배양리</v>
      </c>
      <c r="C5006" s="66" t="str">
        <v>상가</v>
      </c>
      <c r="D5006" s="66" t="str">
        <v>2026-01</v>
      </c>
      <c r="E5006" s="66" t="str">
        <v>비교 반영</v>
      </c>
      <c r="F5006" s="66" t="str">
        <v>직전 비교기간</v>
      </c>
      <c r="G5006" s="68">
        <v>0</v>
      </c>
      <c r="H5006" s="79">
        <v>0</v>
      </c>
    </row>
    <row r="5007">
      <c r="A5007" s="68">
        <v>51</v>
      </c>
      <c r="B5007" s="66" t="str">
        <v>진건읍 배양리</v>
      </c>
      <c r="C5007" s="66" t="str">
        <v>상가</v>
      </c>
      <c r="D5007" s="66" t="str">
        <v>2026-02</v>
      </c>
      <c r="E5007" s="66" t="str">
        <v>비교 반영</v>
      </c>
      <c r="F5007" s="66" t="str">
        <v>직전 비교기간</v>
      </c>
      <c r="G5007" s="68">
        <v>0</v>
      </c>
      <c r="H5007" s="79">
        <v>0</v>
      </c>
    </row>
    <row r="5008">
      <c r="A5008" s="68">
        <v>51</v>
      </c>
      <c r="B5008" s="66" t="str">
        <v>진건읍 배양리</v>
      </c>
      <c r="C5008" s="66" t="str">
        <v>상가</v>
      </c>
      <c r="D5008" s="66" t="str">
        <v>2026-03</v>
      </c>
      <c r="E5008" s="66" t="str">
        <v>비교 반영</v>
      </c>
      <c r="F5008" s="66" t="str">
        <v>직전 비교기간</v>
      </c>
      <c r="G5008" s="68">
        <v>1</v>
      </c>
      <c r="H5008" s="79">
        <v>0.2</v>
      </c>
    </row>
    <row r="5009">
      <c r="A5009" s="68">
        <v>51</v>
      </c>
      <c r="B5009" s="66" t="str">
        <v>진건읍 배양리</v>
      </c>
      <c r="C5009" s="66" t="str">
        <v>상가</v>
      </c>
      <c r="D5009" s="66" t="str">
        <v>2026-04</v>
      </c>
      <c r="E5009" s="66" t="str">
        <v>비교 반영</v>
      </c>
      <c r="F5009" s="66" t="str">
        <v>최근 비교기간</v>
      </c>
      <c r="G5009" s="68">
        <v>0</v>
      </c>
      <c r="H5009" s="79">
        <v>0</v>
      </c>
    </row>
    <row r="5010">
      <c r="A5010" s="68">
        <v>51</v>
      </c>
      <c r="B5010" s="66" t="str">
        <v>진건읍 배양리</v>
      </c>
      <c r="C5010" s="66" t="str">
        <v>상가</v>
      </c>
      <c r="D5010" s="66" t="str">
        <v>2026-05</v>
      </c>
      <c r="E5010" s="66" t="str">
        <v>비교 반영</v>
      </c>
      <c r="F5010" s="66" t="str">
        <v>최근 비교기간</v>
      </c>
      <c r="G5010" s="68">
        <v>0</v>
      </c>
      <c r="H5010" s="79">
        <v>0</v>
      </c>
    </row>
    <row r="5011">
      <c r="A5011" s="68">
        <v>51</v>
      </c>
      <c r="B5011" s="66" t="str">
        <v>진건읍 배양리</v>
      </c>
      <c r="C5011" s="66" t="str">
        <v>상가</v>
      </c>
      <c r="D5011" s="66" t="str">
        <v>2026-06</v>
      </c>
      <c r="E5011" s="66" t="str">
        <v>비교 반영</v>
      </c>
      <c r="F5011" s="66" t="str">
        <v>최근 비교기간</v>
      </c>
      <c r="G5011" s="68">
        <v>0</v>
      </c>
      <c r="H5011" s="79">
        <v>0</v>
      </c>
    </row>
    <row r="5012">
      <c r="A5012" s="72">
        <v>51</v>
      </c>
      <c r="B5012" s="72" t="str">
        <v>진건읍 배양리</v>
      </c>
      <c r="C5012" s="72" t="str">
        <v>상가</v>
      </c>
      <c r="D5012" s="72" t="str">
        <v>2026-07</v>
      </c>
      <c r="E5012" s="72" t="str">
        <v>집계 중</v>
      </c>
      <c r="F5012" s="72" t="str">
        <v>집계 중 월</v>
      </c>
      <c r="G5012" s="74">
        <v>0</v>
      </c>
      <c r="H5012" s="85">
        <v>0</v>
      </c>
    </row>
    <row r="5013">
      <c r="A5013" s="68">
        <v>52</v>
      </c>
      <c r="B5013" s="66" t="str">
        <v>화도읍 구암리</v>
      </c>
      <c r="C5013" s="66" t="str">
        <v>토지</v>
      </c>
      <c r="D5013" s="66" t="str">
        <v>2025-08</v>
      </c>
      <c r="E5013" s="66" t="str">
        <v>비교 반영</v>
      </c>
      <c r="F5013" s="66" t="str">
        <v>그 외 비교 반영월</v>
      </c>
      <c r="G5013" s="68">
        <v>2</v>
      </c>
      <c r="H5013" s="79">
        <v>1</v>
      </c>
    </row>
    <row r="5014">
      <c r="A5014" s="68">
        <v>52</v>
      </c>
      <c r="B5014" s="66" t="str">
        <v>화도읍 구암리</v>
      </c>
      <c r="C5014" s="66" t="str">
        <v>토지</v>
      </c>
      <c r="D5014" s="66" t="str">
        <v>2025-09</v>
      </c>
      <c r="E5014" s="66" t="str">
        <v>비교 반영</v>
      </c>
      <c r="F5014" s="66" t="str">
        <v>그 외 비교 반영월</v>
      </c>
      <c r="G5014" s="68">
        <v>2</v>
      </c>
      <c r="H5014" s="79">
        <v>0.4</v>
      </c>
    </row>
    <row r="5015">
      <c r="A5015" s="68">
        <v>52</v>
      </c>
      <c r="B5015" s="66" t="str">
        <v>화도읍 구암리</v>
      </c>
      <c r="C5015" s="66" t="str">
        <v>토지</v>
      </c>
      <c r="D5015" s="66" t="str">
        <v>2025-10</v>
      </c>
      <c r="E5015" s="66" t="str">
        <v>비교 반영</v>
      </c>
      <c r="F5015" s="66" t="str">
        <v>그 외 비교 반영월</v>
      </c>
      <c r="G5015" s="68">
        <v>2</v>
      </c>
      <c r="H5015" s="79">
        <v>0.6666666666666666</v>
      </c>
    </row>
    <row r="5016">
      <c r="A5016" s="68">
        <v>52</v>
      </c>
      <c r="B5016" s="66" t="str">
        <v>화도읍 구암리</v>
      </c>
      <c r="C5016" s="66" t="str">
        <v>토지</v>
      </c>
      <c r="D5016" s="66" t="str">
        <v>2025-11</v>
      </c>
      <c r="E5016" s="66" t="str">
        <v>비교 반영</v>
      </c>
      <c r="F5016" s="66" t="str">
        <v>그 외 비교 반영월</v>
      </c>
      <c r="G5016" s="68">
        <v>1</v>
      </c>
      <c r="H5016" s="79">
        <v>1</v>
      </c>
    </row>
    <row r="5017">
      <c r="A5017" s="68">
        <v>52</v>
      </c>
      <c r="B5017" s="66" t="str">
        <v>화도읍 구암리</v>
      </c>
      <c r="C5017" s="66" t="str">
        <v>토지</v>
      </c>
      <c r="D5017" s="66" t="str">
        <v>2025-12</v>
      </c>
      <c r="E5017" s="66" t="str">
        <v>비교 반영</v>
      </c>
      <c r="F5017" s="66" t="str">
        <v>그 외 비교 반영월</v>
      </c>
      <c r="G5017" s="68">
        <v>1</v>
      </c>
      <c r="H5017" s="79">
        <v>1</v>
      </c>
    </row>
    <row r="5018">
      <c r="A5018" s="68">
        <v>52</v>
      </c>
      <c r="B5018" s="66" t="str">
        <v>화도읍 구암리</v>
      </c>
      <c r="C5018" s="66" t="str">
        <v>토지</v>
      </c>
      <c r="D5018" s="66" t="str">
        <v>2026-01</v>
      </c>
      <c r="E5018" s="66" t="str">
        <v>비교 반영</v>
      </c>
      <c r="F5018" s="66" t="str">
        <v>직전 비교기간</v>
      </c>
      <c r="G5018" s="68">
        <v>3</v>
      </c>
      <c r="H5018" s="79">
        <v>0.6</v>
      </c>
    </row>
    <row r="5019">
      <c r="A5019" s="68">
        <v>52</v>
      </c>
      <c r="B5019" s="66" t="str">
        <v>화도읍 구암리</v>
      </c>
      <c r="C5019" s="66" t="str">
        <v>토지</v>
      </c>
      <c r="D5019" s="66" t="str">
        <v>2026-02</v>
      </c>
      <c r="E5019" s="66" t="str">
        <v>비교 반영</v>
      </c>
      <c r="F5019" s="66" t="str">
        <v>직전 비교기간</v>
      </c>
      <c r="G5019" s="68">
        <v>1</v>
      </c>
      <c r="H5019" s="79">
        <v>1</v>
      </c>
    </row>
    <row r="5020">
      <c r="A5020" s="68">
        <v>52</v>
      </c>
      <c r="B5020" s="66" t="str">
        <v>화도읍 구암리</v>
      </c>
      <c r="C5020" s="66" t="str">
        <v>토지</v>
      </c>
      <c r="D5020" s="66" t="str">
        <v>2026-03</v>
      </c>
      <c r="E5020" s="66" t="str">
        <v>비교 반영</v>
      </c>
      <c r="F5020" s="66" t="str">
        <v>직전 비교기간</v>
      </c>
      <c r="G5020" s="68">
        <v>2</v>
      </c>
      <c r="H5020" s="79">
        <v>1</v>
      </c>
    </row>
    <row r="5021">
      <c r="A5021" s="68">
        <v>52</v>
      </c>
      <c r="B5021" s="66" t="str">
        <v>화도읍 구암리</v>
      </c>
      <c r="C5021" s="66" t="str">
        <v>토지</v>
      </c>
      <c r="D5021" s="66" t="str">
        <v>2026-04</v>
      </c>
      <c r="E5021" s="66" t="str">
        <v>비교 반영</v>
      </c>
      <c r="F5021" s="66" t="str">
        <v>최근 비교기간</v>
      </c>
      <c r="G5021" s="68">
        <v>1</v>
      </c>
      <c r="H5021" s="79">
        <v>0.5</v>
      </c>
    </row>
    <row r="5022">
      <c r="A5022" s="68">
        <v>52</v>
      </c>
      <c r="B5022" s="66" t="str">
        <v>화도읍 구암리</v>
      </c>
      <c r="C5022" s="66" t="str">
        <v>토지</v>
      </c>
      <c r="D5022" s="66" t="str">
        <v>2026-05</v>
      </c>
      <c r="E5022" s="66" t="str">
        <v>비교 반영</v>
      </c>
      <c r="F5022" s="66" t="str">
        <v>최근 비교기간</v>
      </c>
      <c r="G5022" s="68">
        <v>2</v>
      </c>
      <c r="H5022" s="79">
        <v>0.6666666666666666</v>
      </c>
    </row>
    <row r="5023">
      <c r="A5023" s="68">
        <v>52</v>
      </c>
      <c r="B5023" s="66" t="str">
        <v>화도읍 구암리</v>
      </c>
      <c r="C5023" s="66" t="str">
        <v>토지</v>
      </c>
      <c r="D5023" s="66" t="str">
        <v>2026-06</v>
      </c>
      <c r="E5023" s="66" t="str">
        <v>비교 반영</v>
      </c>
      <c r="F5023" s="66" t="str">
        <v>최근 비교기간</v>
      </c>
      <c r="G5023" s="68">
        <v>0</v>
      </c>
      <c r="H5023" s="79">
        <v>0</v>
      </c>
    </row>
    <row r="5024">
      <c r="A5024" s="72">
        <v>52</v>
      </c>
      <c r="B5024" s="72" t="str">
        <v>화도읍 구암리</v>
      </c>
      <c r="C5024" s="72" t="str">
        <v>토지</v>
      </c>
      <c r="D5024" s="72" t="str">
        <v>2026-07</v>
      </c>
      <c r="E5024" s="72" t="str">
        <v>집계 중</v>
      </c>
      <c r="F5024" s="72" t="str">
        <v>집계 중 월</v>
      </c>
      <c r="G5024" s="74">
        <v>0</v>
      </c>
      <c r="H5024" s="85">
        <v>0</v>
      </c>
    </row>
    <row r="5025">
      <c r="A5025" s="68">
        <v>52</v>
      </c>
      <c r="B5025" s="66" t="str">
        <v>화도읍 구암리</v>
      </c>
      <c r="C5025" s="66" t="str">
        <v>다가구 전월세</v>
      </c>
      <c r="D5025" s="66" t="str">
        <v>2025-08</v>
      </c>
      <c r="E5025" s="66" t="str">
        <v>비교 반영</v>
      </c>
      <c r="F5025" s="66" t="str">
        <v>그 외 비교 반영월</v>
      </c>
      <c r="G5025" s="68">
        <v>0</v>
      </c>
      <c r="H5025" s="79">
        <v>0</v>
      </c>
    </row>
    <row r="5026">
      <c r="A5026" s="68">
        <v>52</v>
      </c>
      <c r="B5026" s="66" t="str">
        <v>화도읍 구암리</v>
      </c>
      <c r="C5026" s="66" t="str">
        <v>다가구 전월세</v>
      </c>
      <c r="D5026" s="66" t="str">
        <v>2025-09</v>
      </c>
      <c r="E5026" s="66" t="str">
        <v>비교 반영</v>
      </c>
      <c r="F5026" s="66" t="str">
        <v>그 외 비교 반영월</v>
      </c>
      <c r="G5026" s="68">
        <v>2</v>
      </c>
      <c r="H5026" s="79">
        <v>0.4</v>
      </c>
    </row>
    <row r="5027">
      <c r="A5027" s="68">
        <v>52</v>
      </c>
      <c r="B5027" s="66" t="str">
        <v>화도읍 구암리</v>
      </c>
      <c r="C5027" s="66" t="str">
        <v>다가구 전월세</v>
      </c>
      <c r="D5027" s="66" t="str">
        <v>2025-10</v>
      </c>
      <c r="E5027" s="66" t="str">
        <v>비교 반영</v>
      </c>
      <c r="F5027" s="66" t="str">
        <v>그 외 비교 반영월</v>
      </c>
      <c r="G5027" s="68">
        <v>0</v>
      </c>
      <c r="H5027" s="79">
        <v>0</v>
      </c>
    </row>
    <row r="5028">
      <c r="A5028" s="68">
        <v>52</v>
      </c>
      <c r="B5028" s="66" t="str">
        <v>화도읍 구암리</v>
      </c>
      <c r="C5028" s="66" t="str">
        <v>다가구 전월세</v>
      </c>
      <c r="D5028" s="66" t="str">
        <v>2025-11</v>
      </c>
      <c r="E5028" s="66" t="str">
        <v>비교 반영</v>
      </c>
      <c r="F5028" s="66" t="str">
        <v>그 외 비교 반영월</v>
      </c>
      <c r="G5028" s="68">
        <v>0</v>
      </c>
      <c r="H5028" s="79">
        <v>0</v>
      </c>
    </row>
    <row r="5029">
      <c r="A5029" s="68">
        <v>52</v>
      </c>
      <c r="B5029" s="66" t="str">
        <v>화도읍 구암리</v>
      </c>
      <c r="C5029" s="66" t="str">
        <v>다가구 전월세</v>
      </c>
      <c r="D5029" s="66" t="str">
        <v>2025-12</v>
      </c>
      <c r="E5029" s="66" t="str">
        <v>비교 반영</v>
      </c>
      <c r="F5029" s="66" t="str">
        <v>그 외 비교 반영월</v>
      </c>
      <c r="G5029" s="68">
        <v>0</v>
      </c>
      <c r="H5029" s="79">
        <v>0</v>
      </c>
    </row>
    <row r="5030">
      <c r="A5030" s="68">
        <v>52</v>
      </c>
      <c r="B5030" s="66" t="str">
        <v>화도읍 구암리</v>
      </c>
      <c r="C5030" s="66" t="str">
        <v>다가구 전월세</v>
      </c>
      <c r="D5030" s="66" t="str">
        <v>2026-01</v>
      </c>
      <c r="E5030" s="66" t="str">
        <v>비교 반영</v>
      </c>
      <c r="F5030" s="66" t="str">
        <v>직전 비교기간</v>
      </c>
      <c r="G5030" s="68">
        <v>2</v>
      </c>
      <c r="H5030" s="79">
        <v>0.4</v>
      </c>
    </row>
    <row r="5031">
      <c r="A5031" s="68">
        <v>52</v>
      </c>
      <c r="B5031" s="66" t="str">
        <v>화도읍 구암리</v>
      </c>
      <c r="C5031" s="66" t="str">
        <v>다가구 전월세</v>
      </c>
      <c r="D5031" s="66" t="str">
        <v>2026-02</v>
      </c>
      <c r="E5031" s="66" t="str">
        <v>비교 반영</v>
      </c>
      <c r="F5031" s="66" t="str">
        <v>직전 비교기간</v>
      </c>
      <c r="G5031" s="68">
        <v>0</v>
      </c>
      <c r="H5031" s="79">
        <v>0</v>
      </c>
    </row>
    <row r="5032">
      <c r="A5032" s="68">
        <v>52</v>
      </c>
      <c r="B5032" s="66" t="str">
        <v>화도읍 구암리</v>
      </c>
      <c r="C5032" s="66" t="str">
        <v>다가구 전월세</v>
      </c>
      <c r="D5032" s="66" t="str">
        <v>2026-03</v>
      </c>
      <c r="E5032" s="66" t="str">
        <v>비교 반영</v>
      </c>
      <c r="F5032" s="66" t="str">
        <v>직전 비교기간</v>
      </c>
      <c r="G5032" s="68">
        <v>0</v>
      </c>
      <c r="H5032" s="79">
        <v>0</v>
      </c>
    </row>
    <row r="5033">
      <c r="A5033" s="68">
        <v>52</v>
      </c>
      <c r="B5033" s="66" t="str">
        <v>화도읍 구암리</v>
      </c>
      <c r="C5033" s="66" t="str">
        <v>다가구 전월세</v>
      </c>
      <c r="D5033" s="66" t="str">
        <v>2026-04</v>
      </c>
      <c r="E5033" s="66" t="str">
        <v>비교 반영</v>
      </c>
      <c r="F5033" s="66" t="str">
        <v>최근 비교기간</v>
      </c>
      <c r="G5033" s="68">
        <v>1</v>
      </c>
      <c r="H5033" s="79">
        <v>0.5</v>
      </c>
    </row>
    <row r="5034">
      <c r="A5034" s="68">
        <v>52</v>
      </c>
      <c r="B5034" s="66" t="str">
        <v>화도읍 구암리</v>
      </c>
      <c r="C5034" s="66" t="str">
        <v>다가구 전월세</v>
      </c>
      <c r="D5034" s="66" t="str">
        <v>2026-05</v>
      </c>
      <c r="E5034" s="66" t="str">
        <v>비교 반영</v>
      </c>
      <c r="F5034" s="66" t="str">
        <v>최근 비교기간</v>
      </c>
      <c r="G5034" s="68">
        <v>0</v>
      </c>
      <c r="H5034" s="79">
        <v>0</v>
      </c>
    </row>
    <row r="5035">
      <c r="A5035" s="68">
        <v>52</v>
      </c>
      <c r="B5035" s="66" t="str">
        <v>화도읍 구암리</v>
      </c>
      <c r="C5035" s="66" t="str">
        <v>다가구 전월세</v>
      </c>
      <c r="D5035" s="66" t="str">
        <v>2026-06</v>
      </c>
      <c r="E5035" s="66" t="str">
        <v>비교 반영</v>
      </c>
      <c r="F5035" s="66" t="str">
        <v>최근 비교기간</v>
      </c>
      <c r="G5035" s="68">
        <v>0</v>
      </c>
      <c r="H5035" s="79">
        <v>0</v>
      </c>
    </row>
    <row r="5036">
      <c r="A5036" s="72">
        <v>52</v>
      </c>
      <c r="B5036" s="72" t="str">
        <v>화도읍 구암리</v>
      </c>
      <c r="C5036" s="72" t="str">
        <v>다가구 전월세</v>
      </c>
      <c r="D5036" s="72" t="str">
        <v>2026-07</v>
      </c>
      <c r="E5036" s="72" t="str">
        <v>집계 중</v>
      </c>
      <c r="F5036" s="72" t="str">
        <v>집계 중 월</v>
      </c>
      <c r="G5036" s="74">
        <v>1</v>
      </c>
      <c r="H5036" s="85">
        <v>0.5</v>
      </c>
    </row>
    <row r="5037">
      <c r="A5037" s="68">
        <v>52</v>
      </c>
      <c r="B5037" s="66" t="str">
        <v>화도읍 구암리</v>
      </c>
      <c r="C5037" s="66" t="str">
        <v>다가구 매매</v>
      </c>
      <c r="D5037" s="66" t="str">
        <v>2025-08</v>
      </c>
      <c r="E5037" s="66" t="str">
        <v>비교 반영</v>
      </c>
      <c r="F5037" s="66" t="str">
        <v>그 외 비교 반영월</v>
      </c>
      <c r="G5037" s="68">
        <v>0</v>
      </c>
      <c r="H5037" s="79">
        <v>0</v>
      </c>
    </row>
    <row r="5038">
      <c r="A5038" s="68">
        <v>52</v>
      </c>
      <c r="B5038" s="66" t="str">
        <v>화도읍 구암리</v>
      </c>
      <c r="C5038" s="66" t="str">
        <v>다가구 매매</v>
      </c>
      <c r="D5038" s="66" t="str">
        <v>2025-09</v>
      </c>
      <c r="E5038" s="66" t="str">
        <v>비교 반영</v>
      </c>
      <c r="F5038" s="66" t="str">
        <v>그 외 비교 반영월</v>
      </c>
      <c r="G5038" s="68">
        <v>1</v>
      </c>
      <c r="H5038" s="79">
        <v>0.2</v>
      </c>
    </row>
    <row r="5039">
      <c r="A5039" s="68">
        <v>52</v>
      </c>
      <c r="B5039" s="66" t="str">
        <v>화도읍 구암리</v>
      </c>
      <c r="C5039" s="66" t="str">
        <v>다가구 매매</v>
      </c>
      <c r="D5039" s="66" t="str">
        <v>2025-10</v>
      </c>
      <c r="E5039" s="66" t="str">
        <v>비교 반영</v>
      </c>
      <c r="F5039" s="66" t="str">
        <v>그 외 비교 반영월</v>
      </c>
      <c r="G5039" s="68">
        <v>1</v>
      </c>
      <c r="H5039" s="79">
        <v>0.3333333333333333</v>
      </c>
    </row>
    <row r="5040">
      <c r="A5040" s="68">
        <v>52</v>
      </c>
      <c r="B5040" s="66" t="str">
        <v>화도읍 구암리</v>
      </c>
      <c r="C5040" s="66" t="str">
        <v>다가구 매매</v>
      </c>
      <c r="D5040" s="66" t="str">
        <v>2025-11</v>
      </c>
      <c r="E5040" s="66" t="str">
        <v>비교 반영</v>
      </c>
      <c r="F5040" s="66" t="str">
        <v>그 외 비교 반영월</v>
      </c>
      <c r="G5040" s="68">
        <v>0</v>
      </c>
      <c r="H5040" s="79">
        <v>0</v>
      </c>
    </row>
    <row r="5041">
      <c r="A5041" s="68">
        <v>52</v>
      </c>
      <c r="B5041" s="66" t="str">
        <v>화도읍 구암리</v>
      </c>
      <c r="C5041" s="66" t="str">
        <v>다가구 매매</v>
      </c>
      <c r="D5041" s="66" t="str">
        <v>2025-12</v>
      </c>
      <c r="E5041" s="66" t="str">
        <v>비교 반영</v>
      </c>
      <c r="F5041" s="66" t="str">
        <v>그 외 비교 반영월</v>
      </c>
      <c r="G5041" s="68">
        <v>0</v>
      </c>
      <c r="H5041" s="79">
        <v>0</v>
      </c>
    </row>
    <row r="5042">
      <c r="A5042" s="68">
        <v>52</v>
      </c>
      <c r="B5042" s="66" t="str">
        <v>화도읍 구암리</v>
      </c>
      <c r="C5042" s="66" t="str">
        <v>다가구 매매</v>
      </c>
      <c r="D5042" s="66" t="str">
        <v>2026-01</v>
      </c>
      <c r="E5042" s="66" t="str">
        <v>비교 반영</v>
      </c>
      <c r="F5042" s="66" t="str">
        <v>직전 비교기간</v>
      </c>
      <c r="G5042" s="68">
        <v>0</v>
      </c>
      <c r="H5042" s="79">
        <v>0</v>
      </c>
    </row>
    <row r="5043">
      <c r="A5043" s="68">
        <v>52</v>
      </c>
      <c r="B5043" s="66" t="str">
        <v>화도읍 구암리</v>
      </c>
      <c r="C5043" s="66" t="str">
        <v>다가구 매매</v>
      </c>
      <c r="D5043" s="66" t="str">
        <v>2026-02</v>
      </c>
      <c r="E5043" s="66" t="str">
        <v>비교 반영</v>
      </c>
      <c r="F5043" s="66" t="str">
        <v>직전 비교기간</v>
      </c>
      <c r="G5043" s="68">
        <v>0</v>
      </c>
      <c r="H5043" s="79">
        <v>0</v>
      </c>
    </row>
    <row r="5044">
      <c r="A5044" s="68">
        <v>52</v>
      </c>
      <c r="B5044" s="66" t="str">
        <v>화도읍 구암리</v>
      </c>
      <c r="C5044" s="66" t="str">
        <v>다가구 매매</v>
      </c>
      <c r="D5044" s="66" t="str">
        <v>2026-03</v>
      </c>
      <c r="E5044" s="66" t="str">
        <v>비교 반영</v>
      </c>
      <c r="F5044" s="66" t="str">
        <v>직전 비교기간</v>
      </c>
      <c r="G5044" s="68">
        <v>0</v>
      </c>
      <c r="H5044" s="79">
        <v>0</v>
      </c>
    </row>
    <row r="5045">
      <c r="A5045" s="68">
        <v>52</v>
      </c>
      <c r="B5045" s="66" t="str">
        <v>화도읍 구암리</v>
      </c>
      <c r="C5045" s="66" t="str">
        <v>다가구 매매</v>
      </c>
      <c r="D5045" s="66" t="str">
        <v>2026-04</v>
      </c>
      <c r="E5045" s="66" t="str">
        <v>비교 반영</v>
      </c>
      <c r="F5045" s="66" t="str">
        <v>최근 비교기간</v>
      </c>
      <c r="G5045" s="68">
        <v>0</v>
      </c>
      <c r="H5045" s="79">
        <v>0</v>
      </c>
    </row>
    <row r="5046">
      <c r="A5046" s="68">
        <v>52</v>
      </c>
      <c r="B5046" s="66" t="str">
        <v>화도읍 구암리</v>
      </c>
      <c r="C5046" s="66" t="str">
        <v>다가구 매매</v>
      </c>
      <c r="D5046" s="66" t="str">
        <v>2026-05</v>
      </c>
      <c r="E5046" s="66" t="str">
        <v>비교 반영</v>
      </c>
      <c r="F5046" s="66" t="str">
        <v>최근 비교기간</v>
      </c>
      <c r="G5046" s="68">
        <v>1</v>
      </c>
      <c r="H5046" s="79">
        <v>0.3333333333333333</v>
      </c>
    </row>
    <row r="5047">
      <c r="A5047" s="68">
        <v>52</v>
      </c>
      <c r="B5047" s="66" t="str">
        <v>화도읍 구암리</v>
      </c>
      <c r="C5047" s="66" t="str">
        <v>다가구 매매</v>
      </c>
      <c r="D5047" s="66" t="str">
        <v>2026-06</v>
      </c>
      <c r="E5047" s="66" t="str">
        <v>비교 반영</v>
      </c>
      <c r="F5047" s="66" t="str">
        <v>최근 비교기간</v>
      </c>
      <c r="G5047" s="68">
        <v>0</v>
      </c>
      <c r="H5047" s="79">
        <v>0</v>
      </c>
    </row>
    <row r="5048">
      <c r="A5048" s="72">
        <v>52</v>
      </c>
      <c r="B5048" s="72" t="str">
        <v>화도읍 구암리</v>
      </c>
      <c r="C5048" s="72" t="str">
        <v>다가구 매매</v>
      </c>
      <c r="D5048" s="72" t="str">
        <v>2026-07</v>
      </c>
      <c r="E5048" s="72" t="str">
        <v>집계 중</v>
      </c>
      <c r="F5048" s="72" t="str">
        <v>집계 중 월</v>
      </c>
      <c r="G5048" s="74">
        <v>0</v>
      </c>
      <c r="H5048" s="85">
        <v>0</v>
      </c>
    </row>
    <row r="5049">
      <c r="A5049" s="68">
        <v>52</v>
      </c>
      <c r="B5049" s="66" t="str">
        <v>화도읍 구암리</v>
      </c>
      <c r="C5049" s="66" t="str">
        <v>다세대 매매</v>
      </c>
      <c r="D5049" s="66" t="str">
        <v>2025-08</v>
      </c>
      <c r="E5049" s="66" t="str">
        <v>비교 반영</v>
      </c>
      <c r="F5049" s="66" t="str">
        <v>그 외 비교 반영월</v>
      </c>
      <c r="G5049" s="68">
        <v>0</v>
      </c>
      <c r="H5049" s="79">
        <v>0</v>
      </c>
    </row>
    <row r="5050">
      <c r="A5050" s="68">
        <v>52</v>
      </c>
      <c r="B5050" s="66" t="str">
        <v>화도읍 구암리</v>
      </c>
      <c r="C5050" s="66" t="str">
        <v>다세대 매매</v>
      </c>
      <c r="D5050" s="66" t="str">
        <v>2025-09</v>
      </c>
      <c r="E5050" s="66" t="str">
        <v>비교 반영</v>
      </c>
      <c r="F5050" s="66" t="str">
        <v>그 외 비교 반영월</v>
      </c>
      <c r="G5050" s="68">
        <v>0</v>
      </c>
      <c r="H5050" s="79">
        <v>0</v>
      </c>
    </row>
    <row r="5051">
      <c r="A5051" s="68">
        <v>52</v>
      </c>
      <c r="B5051" s="66" t="str">
        <v>화도읍 구암리</v>
      </c>
      <c r="C5051" s="66" t="str">
        <v>다세대 매매</v>
      </c>
      <c r="D5051" s="66" t="str">
        <v>2025-10</v>
      </c>
      <c r="E5051" s="66" t="str">
        <v>비교 반영</v>
      </c>
      <c r="F5051" s="66" t="str">
        <v>그 외 비교 반영월</v>
      </c>
      <c r="G5051" s="68">
        <v>0</v>
      </c>
      <c r="H5051" s="79">
        <v>0</v>
      </c>
    </row>
    <row r="5052">
      <c r="A5052" s="68">
        <v>52</v>
      </c>
      <c r="B5052" s="66" t="str">
        <v>화도읍 구암리</v>
      </c>
      <c r="C5052" s="66" t="str">
        <v>다세대 매매</v>
      </c>
      <c r="D5052" s="66" t="str">
        <v>2025-11</v>
      </c>
      <c r="E5052" s="66" t="str">
        <v>비교 반영</v>
      </c>
      <c r="F5052" s="66" t="str">
        <v>그 외 비교 반영월</v>
      </c>
      <c r="G5052" s="68">
        <v>0</v>
      </c>
      <c r="H5052" s="79">
        <v>0</v>
      </c>
    </row>
    <row r="5053">
      <c r="A5053" s="68">
        <v>52</v>
      </c>
      <c r="B5053" s="66" t="str">
        <v>화도읍 구암리</v>
      </c>
      <c r="C5053" s="66" t="str">
        <v>다세대 매매</v>
      </c>
      <c r="D5053" s="66" t="str">
        <v>2025-12</v>
      </c>
      <c r="E5053" s="66" t="str">
        <v>비교 반영</v>
      </c>
      <c r="F5053" s="66" t="str">
        <v>그 외 비교 반영월</v>
      </c>
      <c r="G5053" s="68">
        <v>0</v>
      </c>
      <c r="H5053" s="79">
        <v>0</v>
      </c>
    </row>
    <row r="5054">
      <c r="A5054" s="68">
        <v>52</v>
      </c>
      <c r="B5054" s="66" t="str">
        <v>화도읍 구암리</v>
      </c>
      <c r="C5054" s="66" t="str">
        <v>다세대 매매</v>
      </c>
      <c r="D5054" s="66" t="str">
        <v>2026-01</v>
      </c>
      <c r="E5054" s="66" t="str">
        <v>비교 반영</v>
      </c>
      <c r="F5054" s="66" t="str">
        <v>직전 비교기간</v>
      </c>
      <c r="G5054" s="68">
        <v>0</v>
      </c>
      <c r="H5054" s="79">
        <v>0</v>
      </c>
    </row>
    <row r="5055">
      <c r="A5055" s="68">
        <v>52</v>
      </c>
      <c r="B5055" s="66" t="str">
        <v>화도읍 구암리</v>
      </c>
      <c r="C5055" s="66" t="str">
        <v>다세대 매매</v>
      </c>
      <c r="D5055" s="66" t="str">
        <v>2026-02</v>
      </c>
      <c r="E5055" s="66" t="str">
        <v>비교 반영</v>
      </c>
      <c r="F5055" s="66" t="str">
        <v>직전 비교기간</v>
      </c>
      <c r="G5055" s="68">
        <v>0</v>
      </c>
      <c r="H5055" s="79">
        <v>0</v>
      </c>
    </row>
    <row r="5056">
      <c r="A5056" s="68">
        <v>52</v>
      </c>
      <c r="B5056" s="66" t="str">
        <v>화도읍 구암리</v>
      </c>
      <c r="C5056" s="66" t="str">
        <v>다세대 매매</v>
      </c>
      <c r="D5056" s="66" t="str">
        <v>2026-03</v>
      </c>
      <c r="E5056" s="66" t="str">
        <v>비교 반영</v>
      </c>
      <c r="F5056" s="66" t="str">
        <v>직전 비교기간</v>
      </c>
      <c r="G5056" s="68">
        <v>0</v>
      </c>
      <c r="H5056" s="79">
        <v>0</v>
      </c>
    </row>
    <row r="5057">
      <c r="A5057" s="68">
        <v>52</v>
      </c>
      <c r="B5057" s="66" t="str">
        <v>화도읍 구암리</v>
      </c>
      <c r="C5057" s="66" t="str">
        <v>다세대 매매</v>
      </c>
      <c r="D5057" s="66" t="str">
        <v>2026-04</v>
      </c>
      <c r="E5057" s="66" t="str">
        <v>비교 반영</v>
      </c>
      <c r="F5057" s="66" t="str">
        <v>최근 비교기간</v>
      </c>
      <c r="G5057" s="68">
        <v>0</v>
      </c>
      <c r="H5057" s="79">
        <v>0</v>
      </c>
    </row>
    <row r="5058">
      <c r="A5058" s="68">
        <v>52</v>
      </c>
      <c r="B5058" s="66" t="str">
        <v>화도읍 구암리</v>
      </c>
      <c r="C5058" s="66" t="str">
        <v>다세대 매매</v>
      </c>
      <c r="D5058" s="66" t="str">
        <v>2026-05</v>
      </c>
      <c r="E5058" s="66" t="str">
        <v>비교 반영</v>
      </c>
      <c r="F5058" s="66" t="str">
        <v>최근 비교기간</v>
      </c>
      <c r="G5058" s="68">
        <v>0</v>
      </c>
      <c r="H5058" s="79">
        <v>0</v>
      </c>
    </row>
    <row r="5059">
      <c r="A5059" s="68">
        <v>52</v>
      </c>
      <c r="B5059" s="66" t="str">
        <v>화도읍 구암리</v>
      </c>
      <c r="C5059" s="66" t="str">
        <v>다세대 매매</v>
      </c>
      <c r="D5059" s="66" t="str">
        <v>2026-06</v>
      </c>
      <c r="E5059" s="66" t="str">
        <v>비교 반영</v>
      </c>
      <c r="F5059" s="66" t="str">
        <v>최근 비교기간</v>
      </c>
      <c r="G5059" s="68">
        <v>0</v>
      </c>
      <c r="H5059" s="79">
        <v>0</v>
      </c>
    </row>
    <row r="5060">
      <c r="A5060" s="72">
        <v>52</v>
      </c>
      <c r="B5060" s="72" t="str">
        <v>화도읍 구암리</v>
      </c>
      <c r="C5060" s="72" t="str">
        <v>다세대 매매</v>
      </c>
      <c r="D5060" s="72" t="str">
        <v>2026-07</v>
      </c>
      <c r="E5060" s="72" t="str">
        <v>집계 중</v>
      </c>
      <c r="F5060" s="72" t="str">
        <v>집계 중 월</v>
      </c>
      <c r="G5060" s="74">
        <v>1</v>
      </c>
      <c r="H5060" s="85">
        <v>0.5</v>
      </c>
    </row>
    <row r="5061">
      <c r="A5061" s="68">
        <v>53</v>
      </c>
      <c r="B5061" s="66" t="str">
        <v>진건읍 신월리</v>
      </c>
      <c r="C5061" s="66" t="str">
        <v>아파트 매매</v>
      </c>
      <c r="D5061" s="66" t="str">
        <v>2025-08</v>
      </c>
      <c r="E5061" s="66" t="str">
        <v>비교 반영</v>
      </c>
      <c r="F5061" s="66" t="str">
        <v>그 외 비교 반영월</v>
      </c>
      <c r="G5061" s="68">
        <v>0</v>
      </c>
      <c r="H5061" s="79">
        <v>0</v>
      </c>
    </row>
    <row r="5062">
      <c r="A5062" s="68">
        <v>53</v>
      </c>
      <c r="B5062" s="66" t="str">
        <v>진건읍 신월리</v>
      </c>
      <c r="C5062" s="66" t="str">
        <v>아파트 매매</v>
      </c>
      <c r="D5062" s="66" t="str">
        <v>2025-09</v>
      </c>
      <c r="E5062" s="66" t="str">
        <v>비교 반영</v>
      </c>
      <c r="F5062" s="66" t="str">
        <v>그 외 비교 반영월</v>
      </c>
      <c r="G5062" s="68">
        <v>1</v>
      </c>
      <c r="H5062" s="79">
        <v>0.5</v>
      </c>
    </row>
    <row r="5063">
      <c r="A5063" s="68">
        <v>53</v>
      </c>
      <c r="B5063" s="66" t="str">
        <v>진건읍 신월리</v>
      </c>
      <c r="C5063" s="66" t="str">
        <v>아파트 매매</v>
      </c>
      <c r="D5063" s="66" t="str">
        <v>2025-10</v>
      </c>
      <c r="E5063" s="66" t="str">
        <v>비교 반영</v>
      </c>
      <c r="F5063" s="66" t="str">
        <v>그 외 비교 반영월</v>
      </c>
      <c r="G5063" s="68">
        <v>0</v>
      </c>
      <c r="H5063" s="79">
        <v>0</v>
      </c>
    </row>
    <row r="5064">
      <c r="A5064" s="68">
        <v>53</v>
      </c>
      <c r="B5064" s="66" t="str">
        <v>진건읍 신월리</v>
      </c>
      <c r="C5064" s="66" t="str">
        <v>아파트 매매</v>
      </c>
      <c r="D5064" s="66" t="str">
        <v>2025-11</v>
      </c>
      <c r="E5064" s="66" t="str">
        <v>비교 반영</v>
      </c>
      <c r="F5064" s="66" t="str">
        <v>그 외 비교 반영월</v>
      </c>
      <c r="G5064" s="68">
        <v>1</v>
      </c>
      <c r="H5064" s="79">
        <v>1</v>
      </c>
    </row>
    <row r="5065">
      <c r="A5065" s="68">
        <v>53</v>
      </c>
      <c r="B5065" s="66" t="str">
        <v>진건읍 신월리</v>
      </c>
      <c r="C5065" s="66" t="str">
        <v>아파트 매매</v>
      </c>
      <c r="D5065" s="66" t="str">
        <v>2025-12</v>
      </c>
      <c r="E5065" s="66" t="str">
        <v>비교 반영</v>
      </c>
      <c r="F5065" s="66" t="str">
        <v>그 외 비교 반영월</v>
      </c>
      <c r="G5065" s="68">
        <v>0</v>
      </c>
      <c r="H5065" s="79">
        <v>0</v>
      </c>
    </row>
    <row r="5066">
      <c r="A5066" s="68">
        <v>53</v>
      </c>
      <c r="B5066" s="66" t="str">
        <v>진건읍 신월리</v>
      </c>
      <c r="C5066" s="66" t="str">
        <v>아파트 매매</v>
      </c>
      <c r="D5066" s="66" t="str">
        <v>2026-01</v>
      </c>
      <c r="E5066" s="66" t="str">
        <v>비교 반영</v>
      </c>
      <c r="F5066" s="66" t="str">
        <v>직전 비교기간</v>
      </c>
      <c r="G5066" s="68">
        <v>0</v>
      </c>
      <c r="H5066" s="79">
        <v>0</v>
      </c>
    </row>
    <row r="5067">
      <c r="A5067" s="68">
        <v>53</v>
      </c>
      <c r="B5067" s="66" t="str">
        <v>진건읍 신월리</v>
      </c>
      <c r="C5067" s="66" t="str">
        <v>아파트 매매</v>
      </c>
      <c r="D5067" s="66" t="str">
        <v>2026-02</v>
      </c>
      <c r="E5067" s="66" t="str">
        <v>비교 반영</v>
      </c>
      <c r="F5067" s="66" t="str">
        <v>직전 비교기간</v>
      </c>
      <c r="G5067" s="68">
        <v>1</v>
      </c>
      <c r="H5067" s="79">
        <v>1</v>
      </c>
    </row>
    <row r="5068">
      <c r="A5068" s="68">
        <v>53</v>
      </c>
      <c r="B5068" s="66" t="str">
        <v>진건읍 신월리</v>
      </c>
      <c r="C5068" s="66" t="str">
        <v>아파트 매매</v>
      </c>
      <c r="D5068" s="66" t="str">
        <v>2026-03</v>
      </c>
      <c r="E5068" s="66" t="str">
        <v>비교 반영</v>
      </c>
      <c r="F5068" s="66" t="str">
        <v>직전 비교기간</v>
      </c>
      <c r="G5068" s="68">
        <v>1</v>
      </c>
      <c r="H5068" s="79">
        <v>1</v>
      </c>
    </row>
    <row r="5069">
      <c r="A5069" s="68">
        <v>53</v>
      </c>
      <c r="B5069" s="66" t="str">
        <v>진건읍 신월리</v>
      </c>
      <c r="C5069" s="66" t="str">
        <v>아파트 매매</v>
      </c>
      <c r="D5069" s="66" t="str">
        <v>2026-04</v>
      </c>
      <c r="E5069" s="66" t="str">
        <v>비교 반영</v>
      </c>
      <c r="F5069" s="66" t="str">
        <v>최근 비교기간</v>
      </c>
      <c r="G5069" s="68">
        <v>0</v>
      </c>
      <c r="H5069" s="79">
        <v>0</v>
      </c>
    </row>
    <row r="5070">
      <c r="A5070" s="68">
        <v>53</v>
      </c>
      <c r="B5070" s="66" t="str">
        <v>진건읍 신월리</v>
      </c>
      <c r="C5070" s="66" t="str">
        <v>아파트 매매</v>
      </c>
      <c r="D5070" s="66" t="str">
        <v>2026-05</v>
      </c>
      <c r="E5070" s="66" t="str">
        <v>비교 반영</v>
      </c>
      <c r="F5070" s="66" t="str">
        <v>최근 비교기간</v>
      </c>
      <c r="G5070" s="68">
        <v>1</v>
      </c>
      <c r="H5070" s="79">
        <v>0.3333333333333333</v>
      </c>
    </row>
    <row r="5071">
      <c r="A5071" s="68">
        <v>53</v>
      </c>
      <c r="B5071" s="66" t="str">
        <v>진건읍 신월리</v>
      </c>
      <c r="C5071" s="66" t="str">
        <v>아파트 매매</v>
      </c>
      <c r="D5071" s="66" t="str">
        <v>2026-06</v>
      </c>
      <c r="E5071" s="66" t="str">
        <v>비교 반영</v>
      </c>
      <c r="F5071" s="66" t="str">
        <v>최근 비교기간</v>
      </c>
      <c r="G5071" s="68">
        <v>1</v>
      </c>
      <c r="H5071" s="79">
        <v>1</v>
      </c>
    </row>
    <row r="5072">
      <c r="A5072" s="72">
        <v>53</v>
      </c>
      <c r="B5072" s="72" t="str">
        <v>진건읍 신월리</v>
      </c>
      <c r="C5072" s="72" t="str">
        <v>아파트 매매</v>
      </c>
      <c r="D5072" s="72" t="str">
        <v>2026-07</v>
      </c>
      <c r="E5072" s="72" t="str">
        <v>집계 중</v>
      </c>
      <c r="F5072" s="72" t="str">
        <v>집계 중 월</v>
      </c>
      <c r="G5072" s="74">
        <v>2</v>
      </c>
      <c r="H5072" s="85">
        <v>1</v>
      </c>
    </row>
    <row r="5073">
      <c r="A5073" s="68">
        <v>53</v>
      </c>
      <c r="B5073" s="66" t="str">
        <v>진건읍 신월리</v>
      </c>
      <c r="C5073" s="66" t="str">
        <v>토지</v>
      </c>
      <c r="D5073" s="66" t="str">
        <v>2025-08</v>
      </c>
      <c r="E5073" s="66" t="str">
        <v>비교 반영</v>
      </c>
      <c r="F5073" s="66" t="str">
        <v>그 외 비교 반영월</v>
      </c>
      <c r="G5073" s="68">
        <v>0</v>
      </c>
      <c r="H5073" s="79">
        <v>0</v>
      </c>
    </row>
    <row r="5074">
      <c r="A5074" s="68">
        <v>53</v>
      </c>
      <c r="B5074" s="66" t="str">
        <v>진건읍 신월리</v>
      </c>
      <c r="C5074" s="66" t="str">
        <v>토지</v>
      </c>
      <c r="D5074" s="66" t="str">
        <v>2025-09</v>
      </c>
      <c r="E5074" s="66" t="str">
        <v>비교 반영</v>
      </c>
      <c r="F5074" s="66" t="str">
        <v>그 외 비교 반영월</v>
      </c>
      <c r="G5074" s="68">
        <v>0</v>
      </c>
      <c r="H5074" s="79">
        <v>0</v>
      </c>
    </row>
    <row r="5075">
      <c r="A5075" s="68">
        <v>53</v>
      </c>
      <c r="B5075" s="66" t="str">
        <v>진건읍 신월리</v>
      </c>
      <c r="C5075" s="66" t="str">
        <v>토지</v>
      </c>
      <c r="D5075" s="66" t="str">
        <v>2025-10</v>
      </c>
      <c r="E5075" s="66" t="str">
        <v>비교 반영</v>
      </c>
      <c r="F5075" s="66" t="str">
        <v>그 외 비교 반영월</v>
      </c>
      <c r="G5075" s="68">
        <v>0</v>
      </c>
      <c r="H5075" s="79">
        <v>0</v>
      </c>
    </row>
    <row r="5076">
      <c r="A5076" s="68">
        <v>53</v>
      </c>
      <c r="B5076" s="66" t="str">
        <v>진건읍 신월리</v>
      </c>
      <c r="C5076" s="66" t="str">
        <v>토지</v>
      </c>
      <c r="D5076" s="66" t="str">
        <v>2025-11</v>
      </c>
      <c r="E5076" s="66" t="str">
        <v>비교 반영</v>
      </c>
      <c r="F5076" s="66" t="str">
        <v>그 외 비교 반영월</v>
      </c>
      <c r="G5076" s="68">
        <v>0</v>
      </c>
      <c r="H5076" s="79">
        <v>0</v>
      </c>
    </row>
    <row r="5077">
      <c r="A5077" s="68">
        <v>53</v>
      </c>
      <c r="B5077" s="66" t="str">
        <v>진건읍 신월리</v>
      </c>
      <c r="C5077" s="66" t="str">
        <v>토지</v>
      </c>
      <c r="D5077" s="66" t="str">
        <v>2025-12</v>
      </c>
      <c r="E5077" s="66" t="str">
        <v>비교 반영</v>
      </c>
      <c r="F5077" s="66" t="str">
        <v>그 외 비교 반영월</v>
      </c>
      <c r="G5077" s="68">
        <v>0</v>
      </c>
      <c r="H5077" s="79">
        <v>0</v>
      </c>
    </row>
    <row r="5078">
      <c r="A5078" s="68">
        <v>53</v>
      </c>
      <c r="B5078" s="66" t="str">
        <v>진건읍 신월리</v>
      </c>
      <c r="C5078" s="66" t="str">
        <v>토지</v>
      </c>
      <c r="D5078" s="66" t="str">
        <v>2026-01</v>
      </c>
      <c r="E5078" s="66" t="str">
        <v>비교 반영</v>
      </c>
      <c r="F5078" s="66" t="str">
        <v>직전 비교기간</v>
      </c>
      <c r="G5078" s="68">
        <v>0</v>
      </c>
      <c r="H5078" s="79">
        <v>0</v>
      </c>
    </row>
    <row r="5079">
      <c r="A5079" s="68">
        <v>53</v>
      </c>
      <c r="B5079" s="66" t="str">
        <v>진건읍 신월리</v>
      </c>
      <c r="C5079" s="66" t="str">
        <v>토지</v>
      </c>
      <c r="D5079" s="66" t="str">
        <v>2026-02</v>
      </c>
      <c r="E5079" s="66" t="str">
        <v>비교 반영</v>
      </c>
      <c r="F5079" s="66" t="str">
        <v>직전 비교기간</v>
      </c>
      <c r="G5079" s="68">
        <v>0</v>
      </c>
      <c r="H5079" s="79">
        <v>0</v>
      </c>
    </row>
    <row r="5080">
      <c r="A5080" s="68">
        <v>53</v>
      </c>
      <c r="B5080" s="66" t="str">
        <v>진건읍 신월리</v>
      </c>
      <c r="C5080" s="66" t="str">
        <v>토지</v>
      </c>
      <c r="D5080" s="66" t="str">
        <v>2026-03</v>
      </c>
      <c r="E5080" s="66" t="str">
        <v>비교 반영</v>
      </c>
      <c r="F5080" s="66" t="str">
        <v>직전 비교기간</v>
      </c>
      <c r="G5080" s="68">
        <v>0</v>
      </c>
      <c r="H5080" s="79">
        <v>0</v>
      </c>
    </row>
    <row r="5081">
      <c r="A5081" s="68">
        <v>53</v>
      </c>
      <c r="B5081" s="66" t="str">
        <v>진건읍 신월리</v>
      </c>
      <c r="C5081" s="66" t="str">
        <v>토지</v>
      </c>
      <c r="D5081" s="66" t="str">
        <v>2026-04</v>
      </c>
      <c r="E5081" s="66" t="str">
        <v>비교 반영</v>
      </c>
      <c r="F5081" s="66" t="str">
        <v>최근 비교기간</v>
      </c>
      <c r="G5081" s="68">
        <v>0</v>
      </c>
      <c r="H5081" s="79">
        <v>0</v>
      </c>
    </row>
    <row r="5082">
      <c r="A5082" s="68">
        <v>53</v>
      </c>
      <c r="B5082" s="66" t="str">
        <v>진건읍 신월리</v>
      </c>
      <c r="C5082" s="66" t="str">
        <v>토지</v>
      </c>
      <c r="D5082" s="66" t="str">
        <v>2026-05</v>
      </c>
      <c r="E5082" s="66" t="str">
        <v>비교 반영</v>
      </c>
      <c r="F5082" s="66" t="str">
        <v>최근 비교기간</v>
      </c>
      <c r="G5082" s="68">
        <v>2</v>
      </c>
      <c r="H5082" s="79">
        <v>0.6666666666666666</v>
      </c>
    </row>
    <row r="5083">
      <c r="A5083" s="68">
        <v>53</v>
      </c>
      <c r="B5083" s="66" t="str">
        <v>진건읍 신월리</v>
      </c>
      <c r="C5083" s="66" t="str">
        <v>토지</v>
      </c>
      <c r="D5083" s="66" t="str">
        <v>2026-06</v>
      </c>
      <c r="E5083" s="66" t="str">
        <v>비교 반영</v>
      </c>
      <c r="F5083" s="66" t="str">
        <v>최근 비교기간</v>
      </c>
      <c r="G5083" s="68">
        <v>0</v>
      </c>
      <c r="H5083" s="79">
        <v>0</v>
      </c>
    </row>
    <row r="5084">
      <c r="A5084" s="72">
        <v>53</v>
      </c>
      <c r="B5084" s="72" t="str">
        <v>진건읍 신월리</v>
      </c>
      <c r="C5084" s="72" t="str">
        <v>토지</v>
      </c>
      <c r="D5084" s="72" t="str">
        <v>2026-07</v>
      </c>
      <c r="E5084" s="72" t="str">
        <v>집계 중</v>
      </c>
      <c r="F5084" s="72" t="str">
        <v>집계 중 월</v>
      </c>
      <c r="G5084" s="74">
        <v>0</v>
      </c>
      <c r="H5084" s="85">
        <v>0</v>
      </c>
    </row>
    <row r="5085">
      <c r="A5085" s="68">
        <v>53</v>
      </c>
      <c r="B5085" s="66" t="str">
        <v>진건읍 신월리</v>
      </c>
      <c r="C5085" s="66" t="str">
        <v>아파트 전월세</v>
      </c>
      <c r="D5085" s="66" t="str">
        <v>2025-08</v>
      </c>
      <c r="E5085" s="66" t="str">
        <v>비교 반영</v>
      </c>
      <c r="F5085" s="66" t="str">
        <v>그 외 비교 반영월</v>
      </c>
      <c r="G5085" s="68">
        <v>3</v>
      </c>
      <c r="H5085" s="79">
        <v>1</v>
      </c>
    </row>
    <row r="5086">
      <c r="A5086" s="68">
        <v>53</v>
      </c>
      <c r="B5086" s="66" t="str">
        <v>진건읍 신월리</v>
      </c>
      <c r="C5086" s="66" t="str">
        <v>아파트 전월세</v>
      </c>
      <c r="D5086" s="66" t="str">
        <v>2025-09</v>
      </c>
      <c r="E5086" s="66" t="str">
        <v>비교 반영</v>
      </c>
      <c r="F5086" s="66" t="str">
        <v>그 외 비교 반영월</v>
      </c>
      <c r="G5086" s="68">
        <v>1</v>
      </c>
      <c r="H5086" s="79">
        <v>0.5</v>
      </c>
    </row>
    <row r="5087">
      <c r="A5087" s="68">
        <v>53</v>
      </c>
      <c r="B5087" s="66" t="str">
        <v>진건읍 신월리</v>
      </c>
      <c r="C5087" s="66" t="str">
        <v>아파트 전월세</v>
      </c>
      <c r="D5087" s="66" t="str">
        <v>2025-10</v>
      </c>
      <c r="E5087" s="66" t="str">
        <v>비교 반영</v>
      </c>
      <c r="F5087" s="66" t="str">
        <v>그 외 비교 반영월</v>
      </c>
      <c r="G5087" s="68">
        <v>1</v>
      </c>
      <c r="H5087" s="79">
        <v>1</v>
      </c>
    </row>
    <row r="5088">
      <c r="A5088" s="68">
        <v>53</v>
      </c>
      <c r="B5088" s="66" t="str">
        <v>진건읍 신월리</v>
      </c>
      <c r="C5088" s="66" t="str">
        <v>아파트 전월세</v>
      </c>
      <c r="D5088" s="66" t="str">
        <v>2025-11</v>
      </c>
      <c r="E5088" s="66" t="str">
        <v>비교 반영</v>
      </c>
      <c r="F5088" s="66" t="str">
        <v>그 외 비교 반영월</v>
      </c>
      <c r="G5088" s="68">
        <v>0</v>
      </c>
      <c r="H5088" s="79">
        <v>0</v>
      </c>
    </row>
    <row r="5089">
      <c r="A5089" s="68">
        <v>53</v>
      </c>
      <c r="B5089" s="66" t="str">
        <v>진건읍 신월리</v>
      </c>
      <c r="C5089" s="66" t="str">
        <v>아파트 전월세</v>
      </c>
      <c r="D5089" s="66" t="str">
        <v>2025-12</v>
      </c>
      <c r="E5089" s="66" t="str">
        <v>비교 반영</v>
      </c>
      <c r="F5089" s="66" t="str">
        <v>그 외 비교 반영월</v>
      </c>
      <c r="G5089" s="68">
        <v>0</v>
      </c>
      <c r="H5089" s="79">
        <v>0</v>
      </c>
    </row>
    <row r="5090">
      <c r="A5090" s="68">
        <v>53</v>
      </c>
      <c r="B5090" s="66" t="str">
        <v>진건읍 신월리</v>
      </c>
      <c r="C5090" s="66" t="str">
        <v>아파트 전월세</v>
      </c>
      <c r="D5090" s="66" t="str">
        <v>2026-01</v>
      </c>
      <c r="E5090" s="66" t="str">
        <v>비교 반영</v>
      </c>
      <c r="F5090" s="66" t="str">
        <v>직전 비교기간</v>
      </c>
      <c r="G5090" s="68">
        <v>0</v>
      </c>
      <c r="H5090" s="79">
        <v>0</v>
      </c>
    </row>
    <row r="5091">
      <c r="A5091" s="68">
        <v>53</v>
      </c>
      <c r="B5091" s="66" t="str">
        <v>진건읍 신월리</v>
      </c>
      <c r="C5091" s="66" t="str">
        <v>아파트 전월세</v>
      </c>
      <c r="D5091" s="66" t="str">
        <v>2026-02</v>
      </c>
      <c r="E5091" s="66" t="str">
        <v>비교 반영</v>
      </c>
      <c r="F5091" s="66" t="str">
        <v>직전 비교기간</v>
      </c>
      <c r="G5091" s="68">
        <v>0</v>
      </c>
      <c r="H5091" s="79">
        <v>0</v>
      </c>
    </row>
    <row r="5092">
      <c r="A5092" s="68">
        <v>53</v>
      </c>
      <c r="B5092" s="66" t="str">
        <v>진건읍 신월리</v>
      </c>
      <c r="C5092" s="66" t="str">
        <v>아파트 전월세</v>
      </c>
      <c r="D5092" s="66" t="str">
        <v>2026-03</v>
      </c>
      <c r="E5092" s="66" t="str">
        <v>비교 반영</v>
      </c>
      <c r="F5092" s="66" t="str">
        <v>직전 비교기간</v>
      </c>
      <c r="G5092" s="68">
        <v>0</v>
      </c>
      <c r="H5092" s="79">
        <v>0</v>
      </c>
    </row>
    <row r="5093">
      <c r="A5093" s="68">
        <v>53</v>
      </c>
      <c r="B5093" s="66" t="str">
        <v>진건읍 신월리</v>
      </c>
      <c r="C5093" s="66" t="str">
        <v>아파트 전월세</v>
      </c>
      <c r="D5093" s="66" t="str">
        <v>2026-04</v>
      </c>
      <c r="E5093" s="66" t="str">
        <v>비교 반영</v>
      </c>
      <c r="F5093" s="66" t="str">
        <v>최근 비교기간</v>
      </c>
      <c r="G5093" s="68">
        <v>0</v>
      </c>
      <c r="H5093" s="79">
        <v>0</v>
      </c>
    </row>
    <row r="5094">
      <c r="A5094" s="68">
        <v>53</v>
      </c>
      <c r="B5094" s="66" t="str">
        <v>진건읍 신월리</v>
      </c>
      <c r="C5094" s="66" t="str">
        <v>아파트 전월세</v>
      </c>
      <c r="D5094" s="66" t="str">
        <v>2026-05</v>
      </c>
      <c r="E5094" s="66" t="str">
        <v>비교 반영</v>
      </c>
      <c r="F5094" s="66" t="str">
        <v>최근 비교기간</v>
      </c>
      <c r="G5094" s="68">
        <v>0</v>
      </c>
      <c r="H5094" s="79">
        <v>0</v>
      </c>
    </row>
    <row r="5095">
      <c r="A5095" s="68">
        <v>53</v>
      </c>
      <c r="B5095" s="66" t="str">
        <v>진건읍 신월리</v>
      </c>
      <c r="C5095" s="66" t="str">
        <v>아파트 전월세</v>
      </c>
      <c r="D5095" s="66" t="str">
        <v>2026-06</v>
      </c>
      <c r="E5095" s="66" t="str">
        <v>비교 반영</v>
      </c>
      <c r="F5095" s="66" t="str">
        <v>최근 비교기간</v>
      </c>
      <c r="G5095" s="68">
        <v>0</v>
      </c>
      <c r="H5095" s="79">
        <v>0</v>
      </c>
    </row>
    <row r="5096">
      <c r="A5096" s="72">
        <v>53</v>
      </c>
      <c r="B5096" s="72" t="str">
        <v>진건읍 신월리</v>
      </c>
      <c r="C5096" s="72" t="str">
        <v>아파트 전월세</v>
      </c>
      <c r="D5096" s="72" t="str">
        <v>2026-07</v>
      </c>
      <c r="E5096" s="72" t="str">
        <v>집계 중</v>
      </c>
      <c r="F5096" s="72" t="str">
        <v>집계 중 월</v>
      </c>
      <c r="G5096" s="74">
        <v>0</v>
      </c>
      <c r="H5096" s="85">
        <v>0</v>
      </c>
    </row>
    <row r="5097">
      <c r="A5097" s="68">
        <v>54</v>
      </c>
      <c r="B5097" s="66" t="str">
        <v>별내면 용암리</v>
      </c>
      <c r="C5097" s="66" t="str">
        <v>토지</v>
      </c>
      <c r="D5097" s="66" t="str">
        <v>2025-08</v>
      </c>
      <c r="E5097" s="66" t="str">
        <v>비교 반영</v>
      </c>
      <c r="F5097" s="66" t="str">
        <v>그 외 비교 반영월</v>
      </c>
      <c r="G5097" s="68">
        <v>1</v>
      </c>
      <c r="H5097" s="79">
        <v>1</v>
      </c>
    </row>
    <row r="5098">
      <c r="A5098" s="68">
        <v>54</v>
      </c>
      <c r="B5098" s="66" t="str">
        <v>별내면 용암리</v>
      </c>
      <c r="C5098" s="66" t="str">
        <v>토지</v>
      </c>
      <c r="D5098" s="66" t="str">
        <v>2025-09</v>
      </c>
      <c r="E5098" s="66" t="str">
        <v>비교 반영</v>
      </c>
      <c r="F5098" s="66" t="str">
        <v>그 외 비교 반영월</v>
      </c>
      <c r="G5098" s="68">
        <v>1</v>
      </c>
      <c r="H5098" s="79">
        <v>1</v>
      </c>
    </row>
    <row r="5099">
      <c r="A5099" s="68">
        <v>54</v>
      </c>
      <c r="B5099" s="66" t="str">
        <v>별내면 용암리</v>
      </c>
      <c r="C5099" s="66" t="str">
        <v>토지</v>
      </c>
      <c r="D5099" s="66" t="str">
        <v>2025-10</v>
      </c>
      <c r="E5099" s="66" t="str">
        <v>비교 반영</v>
      </c>
      <c r="F5099" s="66" t="str">
        <v>그 외 비교 반영월</v>
      </c>
      <c r="G5099" s="68">
        <v>0</v>
      </c>
      <c r="H5099" s="79">
        <v>0</v>
      </c>
    </row>
    <row r="5100">
      <c r="A5100" s="68">
        <v>54</v>
      </c>
      <c r="B5100" s="66" t="str">
        <v>별내면 용암리</v>
      </c>
      <c r="C5100" s="66" t="str">
        <v>토지</v>
      </c>
      <c r="D5100" s="66" t="str">
        <v>2025-11</v>
      </c>
      <c r="E5100" s="66" t="str">
        <v>비교 반영</v>
      </c>
      <c r="F5100" s="66" t="str">
        <v>그 외 비교 반영월</v>
      </c>
      <c r="G5100" s="68">
        <v>0</v>
      </c>
      <c r="H5100" s="79">
        <v>0</v>
      </c>
    </row>
    <row r="5101">
      <c r="A5101" s="68">
        <v>54</v>
      </c>
      <c r="B5101" s="66" t="str">
        <v>별내면 용암리</v>
      </c>
      <c r="C5101" s="66" t="str">
        <v>토지</v>
      </c>
      <c r="D5101" s="66" t="str">
        <v>2025-12</v>
      </c>
      <c r="E5101" s="66" t="str">
        <v>비교 반영</v>
      </c>
      <c r="F5101" s="66" t="str">
        <v>그 외 비교 반영월</v>
      </c>
      <c r="G5101" s="68">
        <v>0</v>
      </c>
      <c r="H5101" s="79">
        <v>0</v>
      </c>
    </row>
    <row r="5102">
      <c r="A5102" s="68">
        <v>54</v>
      </c>
      <c r="B5102" s="66" t="str">
        <v>별내면 용암리</v>
      </c>
      <c r="C5102" s="66" t="str">
        <v>토지</v>
      </c>
      <c r="D5102" s="66" t="str">
        <v>2026-01</v>
      </c>
      <c r="E5102" s="66" t="str">
        <v>비교 반영</v>
      </c>
      <c r="F5102" s="66" t="str">
        <v>직전 비교기간</v>
      </c>
      <c r="G5102" s="68">
        <v>3</v>
      </c>
      <c r="H5102" s="79">
        <v>0.75</v>
      </c>
    </row>
    <row r="5103">
      <c r="A5103" s="68">
        <v>54</v>
      </c>
      <c r="B5103" s="66" t="str">
        <v>별내면 용암리</v>
      </c>
      <c r="C5103" s="66" t="str">
        <v>토지</v>
      </c>
      <c r="D5103" s="66" t="str">
        <v>2026-02</v>
      </c>
      <c r="E5103" s="66" t="str">
        <v>비교 반영</v>
      </c>
      <c r="F5103" s="66" t="str">
        <v>직전 비교기간</v>
      </c>
      <c r="G5103" s="68">
        <v>0</v>
      </c>
      <c r="H5103" s="79">
        <v>0</v>
      </c>
    </row>
    <row r="5104">
      <c r="A5104" s="68">
        <v>54</v>
      </c>
      <c r="B5104" s="66" t="str">
        <v>별내면 용암리</v>
      </c>
      <c r="C5104" s="66" t="str">
        <v>토지</v>
      </c>
      <c r="D5104" s="66" t="str">
        <v>2026-03</v>
      </c>
      <c r="E5104" s="66" t="str">
        <v>비교 반영</v>
      </c>
      <c r="F5104" s="66" t="str">
        <v>직전 비교기간</v>
      </c>
      <c r="G5104" s="68">
        <v>0</v>
      </c>
      <c r="H5104" s="79">
        <v>0</v>
      </c>
    </row>
    <row r="5105">
      <c r="A5105" s="68">
        <v>54</v>
      </c>
      <c r="B5105" s="66" t="str">
        <v>별내면 용암리</v>
      </c>
      <c r="C5105" s="66" t="str">
        <v>토지</v>
      </c>
      <c r="D5105" s="66" t="str">
        <v>2026-04</v>
      </c>
      <c r="E5105" s="66" t="str">
        <v>비교 반영</v>
      </c>
      <c r="F5105" s="66" t="str">
        <v>최근 비교기간</v>
      </c>
      <c r="G5105" s="68">
        <v>1</v>
      </c>
      <c r="H5105" s="79">
        <v>1</v>
      </c>
    </row>
    <row r="5106">
      <c r="A5106" s="68">
        <v>54</v>
      </c>
      <c r="B5106" s="66" t="str">
        <v>별내면 용암리</v>
      </c>
      <c r="C5106" s="66" t="str">
        <v>토지</v>
      </c>
      <c r="D5106" s="66" t="str">
        <v>2026-05</v>
      </c>
      <c r="E5106" s="66" t="str">
        <v>비교 반영</v>
      </c>
      <c r="F5106" s="66" t="str">
        <v>최근 비교기간</v>
      </c>
      <c r="G5106" s="68">
        <v>1</v>
      </c>
      <c r="H5106" s="79">
        <v>1</v>
      </c>
    </row>
    <row r="5107">
      <c r="A5107" s="68">
        <v>54</v>
      </c>
      <c r="B5107" s="66" t="str">
        <v>별내면 용암리</v>
      </c>
      <c r="C5107" s="66" t="str">
        <v>토지</v>
      </c>
      <c r="D5107" s="66" t="str">
        <v>2026-06</v>
      </c>
      <c r="E5107" s="66" t="str">
        <v>비교 반영</v>
      </c>
      <c r="F5107" s="66" t="str">
        <v>최근 비교기간</v>
      </c>
      <c r="G5107" s="68">
        <v>2</v>
      </c>
      <c r="H5107" s="79">
        <v>1</v>
      </c>
    </row>
    <row r="5108">
      <c r="A5108" s="72">
        <v>54</v>
      </c>
      <c r="B5108" s="72" t="str">
        <v>별내면 용암리</v>
      </c>
      <c r="C5108" s="72" t="str">
        <v>토지</v>
      </c>
      <c r="D5108" s="72" t="str">
        <v>2026-07</v>
      </c>
      <c r="E5108" s="72" t="str">
        <v>집계 중</v>
      </c>
      <c r="F5108" s="72" t="str">
        <v>집계 중 월</v>
      </c>
      <c r="G5108" s="74">
        <v>0</v>
      </c>
      <c r="H5108" s="85">
        <v>0</v>
      </c>
    </row>
    <row r="5109">
      <c r="A5109" s="68">
        <v>54</v>
      </c>
      <c r="B5109" s="66" t="str">
        <v>별내면 용암리</v>
      </c>
      <c r="C5109" s="66" t="str">
        <v>다가구 매매</v>
      </c>
      <c r="D5109" s="66" t="str">
        <v>2025-08</v>
      </c>
      <c r="E5109" s="66" t="str">
        <v>비교 반영</v>
      </c>
      <c r="F5109" s="66" t="str">
        <v>그 외 비교 반영월</v>
      </c>
      <c r="G5109" s="68">
        <v>0</v>
      </c>
      <c r="H5109" s="79">
        <v>0</v>
      </c>
    </row>
    <row r="5110">
      <c r="A5110" s="68">
        <v>54</v>
      </c>
      <c r="B5110" s="66" t="str">
        <v>별내면 용암리</v>
      </c>
      <c r="C5110" s="66" t="str">
        <v>다가구 매매</v>
      </c>
      <c r="D5110" s="66" t="str">
        <v>2025-09</v>
      </c>
      <c r="E5110" s="66" t="str">
        <v>비교 반영</v>
      </c>
      <c r="F5110" s="66" t="str">
        <v>그 외 비교 반영월</v>
      </c>
      <c r="G5110" s="68">
        <v>0</v>
      </c>
      <c r="H5110" s="79">
        <v>0</v>
      </c>
    </row>
    <row r="5111">
      <c r="A5111" s="68">
        <v>54</v>
      </c>
      <c r="B5111" s="66" t="str">
        <v>별내면 용암리</v>
      </c>
      <c r="C5111" s="66" t="str">
        <v>다가구 매매</v>
      </c>
      <c r="D5111" s="66" t="str">
        <v>2025-10</v>
      </c>
      <c r="E5111" s="66" t="str">
        <v>비교 반영</v>
      </c>
      <c r="F5111" s="66" t="str">
        <v>그 외 비교 반영월</v>
      </c>
      <c r="G5111" s="68">
        <v>0</v>
      </c>
      <c r="H5111" s="79">
        <v>0</v>
      </c>
    </row>
    <row r="5112">
      <c r="A5112" s="68">
        <v>54</v>
      </c>
      <c r="B5112" s="66" t="str">
        <v>별내면 용암리</v>
      </c>
      <c r="C5112" s="66" t="str">
        <v>다가구 매매</v>
      </c>
      <c r="D5112" s="66" t="str">
        <v>2025-11</v>
      </c>
      <c r="E5112" s="66" t="str">
        <v>비교 반영</v>
      </c>
      <c r="F5112" s="66" t="str">
        <v>그 외 비교 반영월</v>
      </c>
      <c r="G5112" s="68">
        <v>0</v>
      </c>
      <c r="H5112" s="79">
        <v>0</v>
      </c>
    </row>
    <row r="5113">
      <c r="A5113" s="68">
        <v>54</v>
      </c>
      <c r="B5113" s="66" t="str">
        <v>별내면 용암리</v>
      </c>
      <c r="C5113" s="66" t="str">
        <v>다가구 매매</v>
      </c>
      <c r="D5113" s="66" t="str">
        <v>2025-12</v>
      </c>
      <c r="E5113" s="66" t="str">
        <v>비교 반영</v>
      </c>
      <c r="F5113" s="66" t="str">
        <v>그 외 비교 반영월</v>
      </c>
      <c r="G5113" s="68">
        <v>0</v>
      </c>
      <c r="H5113" s="79">
        <v>0</v>
      </c>
    </row>
    <row r="5114">
      <c r="A5114" s="68">
        <v>54</v>
      </c>
      <c r="B5114" s="66" t="str">
        <v>별내면 용암리</v>
      </c>
      <c r="C5114" s="66" t="str">
        <v>다가구 매매</v>
      </c>
      <c r="D5114" s="66" t="str">
        <v>2026-01</v>
      </c>
      <c r="E5114" s="66" t="str">
        <v>비교 반영</v>
      </c>
      <c r="F5114" s="66" t="str">
        <v>직전 비교기간</v>
      </c>
      <c r="G5114" s="68">
        <v>1</v>
      </c>
      <c r="H5114" s="79">
        <v>0.25</v>
      </c>
    </row>
    <row r="5115">
      <c r="A5115" s="68">
        <v>54</v>
      </c>
      <c r="B5115" s="66" t="str">
        <v>별내면 용암리</v>
      </c>
      <c r="C5115" s="66" t="str">
        <v>다가구 매매</v>
      </c>
      <c r="D5115" s="66" t="str">
        <v>2026-02</v>
      </c>
      <c r="E5115" s="66" t="str">
        <v>비교 반영</v>
      </c>
      <c r="F5115" s="66" t="str">
        <v>직전 비교기간</v>
      </c>
      <c r="G5115" s="68">
        <v>0</v>
      </c>
      <c r="H5115" s="79">
        <v>0</v>
      </c>
    </row>
    <row r="5116">
      <c r="A5116" s="68">
        <v>54</v>
      </c>
      <c r="B5116" s="66" t="str">
        <v>별내면 용암리</v>
      </c>
      <c r="C5116" s="66" t="str">
        <v>다가구 매매</v>
      </c>
      <c r="D5116" s="66" t="str">
        <v>2026-03</v>
      </c>
      <c r="E5116" s="66" t="str">
        <v>비교 반영</v>
      </c>
      <c r="F5116" s="66" t="str">
        <v>직전 비교기간</v>
      </c>
      <c r="G5116" s="68">
        <v>0</v>
      </c>
      <c r="H5116" s="79">
        <v>0</v>
      </c>
    </row>
    <row r="5117">
      <c r="A5117" s="68">
        <v>54</v>
      </c>
      <c r="B5117" s="66" t="str">
        <v>별내면 용암리</v>
      </c>
      <c r="C5117" s="66" t="str">
        <v>다가구 매매</v>
      </c>
      <c r="D5117" s="66" t="str">
        <v>2026-04</v>
      </c>
      <c r="E5117" s="66" t="str">
        <v>비교 반영</v>
      </c>
      <c r="F5117" s="66" t="str">
        <v>최근 비교기간</v>
      </c>
      <c r="G5117" s="68">
        <v>0</v>
      </c>
      <c r="H5117" s="79">
        <v>0</v>
      </c>
    </row>
    <row r="5118">
      <c r="A5118" s="68">
        <v>54</v>
      </c>
      <c r="B5118" s="66" t="str">
        <v>별내면 용암리</v>
      </c>
      <c r="C5118" s="66" t="str">
        <v>다가구 매매</v>
      </c>
      <c r="D5118" s="66" t="str">
        <v>2026-05</v>
      </c>
      <c r="E5118" s="66" t="str">
        <v>비교 반영</v>
      </c>
      <c r="F5118" s="66" t="str">
        <v>최근 비교기간</v>
      </c>
      <c r="G5118" s="68">
        <v>0</v>
      </c>
      <c r="H5118" s="79">
        <v>0</v>
      </c>
    </row>
    <row r="5119">
      <c r="A5119" s="68">
        <v>54</v>
      </c>
      <c r="B5119" s="66" t="str">
        <v>별내면 용암리</v>
      </c>
      <c r="C5119" s="66" t="str">
        <v>다가구 매매</v>
      </c>
      <c r="D5119" s="66" t="str">
        <v>2026-06</v>
      </c>
      <c r="E5119" s="66" t="str">
        <v>비교 반영</v>
      </c>
      <c r="F5119" s="66" t="str">
        <v>최근 비교기간</v>
      </c>
      <c r="G5119" s="68">
        <v>0</v>
      </c>
      <c r="H5119" s="79">
        <v>0</v>
      </c>
    </row>
    <row r="5120">
      <c r="A5120" s="72">
        <v>54</v>
      </c>
      <c r="B5120" s="72" t="str">
        <v>별내면 용암리</v>
      </c>
      <c r="C5120" s="72" t="str">
        <v>다가구 매매</v>
      </c>
      <c r="D5120" s="72" t="str">
        <v>2026-07</v>
      </c>
      <c r="E5120" s="72" t="str">
        <v>집계 중</v>
      </c>
      <c r="F5120" s="72" t="str">
        <v>집계 중 월</v>
      </c>
      <c r="G5120" s="74">
        <v>0</v>
      </c>
      <c r="H5120" s="85">
        <v>0</v>
      </c>
    </row>
    <row r="5121">
      <c r="A5121" s="68">
        <v>54</v>
      </c>
      <c r="B5121" s="66" t="str">
        <v>별내면 용암리</v>
      </c>
      <c r="C5121" s="66" t="str">
        <v>다가구 전월세</v>
      </c>
      <c r="D5121" s="66" t="str">
        <v>2025-08</v>
      </c>
      <c r="E5121" s="66" t="str">
        <v>비교 반영</v>
      </c>
      <c r="F5121" s="66" t="str">
        <v>그 외 비교 반영월</v>
      </c>
      <c r="G5121" s="68">
        <v>0</v>
      </c>
      <c r="H5121" s="79">
        <v>0</v>
      </c>
    </row>
    <row r="5122">
      <c r="A5122" s="68">
        <v>54</v>
      </c>
      <c r="B5122" s="66" t="str">
        <v>별내면 용암리</v>
      </c>
      <c r="C5122" s="66" t="str">
        <v>다가구 전월세</v>
      </c>
      <c r="D5122" s="66" t="str">
        <v>2025-09</v>
      </c>
      <c r="E5122" s="66" t="str">
        <v>비교 반영</v>
      </c>
      <c r="F5122" s="66" t="str">
        <v>그 외 비교 반영월</v>
      </c>
      <c r="G5122" s="68">
        <v>0</v>
      </c>
      <c r="H5122" s="79">
        <v>0</v>
      </c>
    </row>
    <row r="5123">
      <c r="A5123" s="68">
        <v>54</v>
      </c>
      <c r="B5123" s="66" t="str">
        <v>별내면 용암리</v>
      </c>
      <c r="C5123" s="66" t="str">
        <v>다가구 전월세</v>
      </c>
      <c r="D5123" s="66" t="str">
        <v>2025-10</v>
      </c>
      <c r="E5123" s="66" t="str">
        <v>비교 반영</v>
      </c>
      <c r="F5123" s="66" t="str">
        <v>그 외 비교 반영월</v>
      </c>
      <c r="G5123" s="68">
        <v>0</v>
      </c>
      <c r="H5123" s="79">
        <v>0</v>
      </c>
    </row>
    <row r="5124">
      <c r="A5124" s="68">
        <v>54</v>
      </c>
      <c r="B5124" s="66" t="str">
        <v>별내면 용암리</v>
      </c>
      <c r="C5124" s="66" t="str">
        <v>다가구 전월세</v>
      </c>
      <c r="D5124" s="66" t="str">
        <v>2025-11</v>
      </c>
      <c r="E5124" s="66" t="str">
        <v>비교 반영</v>
      </c>
      <c r="F5124" s="66" t="str">
        <v>그 외 비교 반영월</v>
      </c>
      <c r="G5124" s="68">
        <v>0</v>
      </c>
      <c r="H5124" s="79">
        <v>0</v>
      </c>
    </row>
    <row r="5125">
      <c r="A5125" s="68">
        <v>54</v>
      </c>
      <c r="B5125" s="66" t="str">
        <v>별내면 용암리</v>
      </c>
      <c r="C5125" s="66" t="str">
        <v>다가구 전월세</v>
      </c>
      <c r="D5125" s="66" t="str">
        <v>2025-12</v>
      </c>
      <c r="E5125" s="66" t="str">
        <v>비교 반영</v>
      </c>
      <c r="F5125" s="66" t="str">
        <v>그 외 비교 반영월</v>
      </c>
      <c r="G5125" s="68">
        <v>0</v>
      </c>
      <c r="H5125" s="79">
        <v>0</v>
      </c>
    </row>
    <row r="5126">
      <c r="A5126" s="68">
        <v>54</v>
      </c>
      <c r="B5126" s="66" t="str">
        <v>별내면 용암리</v>
      </c>
      <c r="C5126" s="66" t="str">
        <v>다가구 전월세</v>
      </c>
      <c r="D5126" s="66" t="str">
        <v>2026-01</v>
      </c>
      <c r="E5126" s="66" t="str">
        <v>비교 반영</v>
      </c>
      <c r="F5126" s="66" t="str">
        <v>직전 비교기간</v>
      </c>
      <c r="G5126" s="68">
        <v>0</v>
      </c>
      <c r="H5126" s="79">
        <v>0</v>
      </c>
    </row>
    <row r="5127">
      <c r="A5127" s="68">
        <v>54</v>
      </c>
      <c r="B5127" s="66" t="str">
        <v>별내면 용암리</v>
      </c>
      <c r="C5127" s="66" t="str">
        <v>다가구 전월세</v>
      </c>
      <c r="D5127" s="66" t="str">
        <v>2026-02</v>
      </c>
      <c r="E5127" s="66" t="str">
        <v>비교 반영</v>
      </c>
      <c r="F5127" s="66" t="str">
        <v>직전 비교기간</v>
      </c>
      <c r="G5127" s="68">
        <v>0</v>
      </c>
      <c r="H5127" s="79">
        <v>0</v>
      </c>
    </row>
    <row r="5128">
      <c r="A5128" s="68">
        <v>54</v>
      </c>
      <c r="B5128" s="66" t="str">
        <v>별내면 용암리</v>
      </c>
      <c r="C5128" s="66" t="str">
        <v>다가구 전월세</v>
      </c>
      <c r="D5128" s="66" t="str">
        <v>2026-03</v>
      </c>
      <c r="E5128" s="66" t="str">
        <v>비교 반영</v>
      </c>
      <c r="F5128" s="66" t="str">
        <v>직전 비교기간</v>
      </c>
      <c r="G5128" s="68">
        <v>1</v>
      </c>
      <c r="H5128" s="79">
        <v>1</v>
      </c>
    </row>
    <row r="5129">
      <c r="A5129" s="68">
        <v>54</v>
      </c>
      <c r="B5129" s="66" t="str">
        <v>별내면 용암리</v>
      </c>
      <c r="C5129" s="66" t="str">
        <v>다가구 전월세</v>
      </c>
      <c r="D5129" s="66" t="str">
        <v>2026-04</v>
      </c>
      <c r="E5129" s="66" t="str">
        <v>비교 반영</v>
      </c>
      <c r="F5129" s="66" t="str">
        <v>최근 비교기간</v>
      </c>
      <c r="G5129" s="68">
        <v>0</v>
      </c>
      <c r="H5129" s="79">
        <v>0</v>
      </c>
    </row>
    <row r="5130">
      <c r="A5130" s="68">
        <v>54</v>
      </c>
      <c r="B5130" s="66" t="str">
        <v>별내면 용암리</v>
      </c>
      <c r="C5130" s="66" t="str">
        <v>다가구 전월세</v>
      </c>
      <c r="D5130" s="66" t="str">
        <v>2026-05</v>
      </c>
      <c r="E5130" s="66" t="str">
        <v>비교 반영</v>
      </c>
      <c r="F5130" s="66" t="str">
        <v>최근 비교기간</v>
      </c>
      <c r="G5130" s="68">
        <v>0</v>
      </c>
      <c r="H5130" s="79">
        <v>0</v>
      </c>
    </row>
    <row r="5131">
      <c r="A5131" s="68">
        <v>54</v>
      </c>
      <c r="B5131" s="66" t="str">
        <v>별내면 용암리</v>
      </c>
      <c r="C5131" s="66" t="str">
        <v>다가구 전월세</v>
      </c>
      <c r="D5131" s="66" t="str">
        <v>2026-06</v>
      </c>
      <c r="E5131" s="66" t="str">
        <v>비교 반영</v>
      </c>
      <c r="F5131" s="66" t="str">
        <v>최근 비교기간</v>
      </c>
      <c r="G5131" s="68">
        <v>0</v>
      </c>
      <c r="H5131" s="79">
        <v>0</v>
      </c>
    </row>
    <row r="5132">
      <c r="A5132" s="72">
        <v>54</v>
      </c>
      <c r="B5132" s="72" t="str">
        <v>별내면 용암리</v>
      </c>
      <c r="C5132" s="72" t="str">
        <v>다가구 전월세</v>
      </c>
      <c r="D5132" s="72" t="str">
        <v>2026-07</v>
      </c>
      <c r="E5132" s="72" t="str">
        <v>집계 중</v>
      </c>
      <c r="F5132" s="72" t="str">
        <v>집계 중 월</v>
      </c>
      <c r="G5132" s="74">
        <v>0</v>
      </c>
      <c r="H5132" s="85">
        <v>0</v>
      </c>
    </row>
    <row r="5133">
      <c r="A5133" s="68">
        <v>55</v>
      </c>
      <c r="B5133" s="66" t="str">
        <v>수동면 수산리</v>
      </c>
      <c r="C5133" s="66" t="str">
        <v>토지</v>
      </c>
      <c r="D5133" s="66" t="str">
        <v>2025-08</v>
      </c>
      <c r="E5133" s="66" t="str">
        <v>비교 반영</v>
      </c>
      <c r="F5133" s="66" t="str">
        <v>그 외 비교 반영월</v>
      </c>
      <c r="G5133" s="68">
        <v>1</v>
      </c>
      <c r="H5133" s="79">
        <v>0.5</v>
      </c>
    </row>
    <row r="5134">
      <c r="A5134" s="68">
        <v>55</v>
      </c>
      <c r="B5134" s="66" t="str">
        <v>수동면 수산리</v>
      </c>
      <c r="C5134" s="66" t="str">
        <v>토지</v>
      </c>
      <c r="D5134" s="66" t="str">
        <v>2025-09</v>
      </c>
      <c r="E5134" s="66" t="str">
        <v>비교 반영</v>
      </c>
      <c r="F5134" s="66" t="str">
        <v>그 외 비교 반영월</v>
      </c>
      <c r="G5134" s="68">
        <v>1</v>
      </c>
      <c r="H5134" s="79">
        <v>1</v>
      </c>
    </row>
    <row r="5135">
      <c r="A5135" s="68">
        <v>55</v>
      </c>
      <c r="B5135" s="66" t="str">
        <v>수동면 수산리</v>
      </c>
      <c r="C5135" s="66" t="str">
        <v>토지</v>
      </c>
      <c r="D5135" s="66" t="str">
        <v>2025-10</v>
      </c>
      <c r="E5135" s="66" t="str">
        <v>비교 반영</v>
      </c>
      <c r="F5135" s="66" t="str">
        <v>그 외 비교 반영월</v>
      </c>
      <c r="G5135" s="68">
        <v>4</v>
      </c>
      <c r="H5135" s="79">
        <v>1</v>
      </c>
    </row>
    <row r="5136">
      <c r="A5136" s="68">
        <v>55</v>
      </c>
      <c r="B5136" s="66" t="str">
        <v>수동면 수산리</v>
      </c>
      <c r="C5136" s="66" t="str">
        <v>토지</v>
      </c>
      <c r="D5136" s="66" t="str">
        <v>2025-11</v>
      </c>
      <c r="E5136" s="66" t="str">
        <v>비교 반영</v>
      </c>
      <c r="F5136" s="66" t="str">
        <v>그 외 비교 반영월</v>
      </c>
      <c r="G5136" s="68">
        <v>10</v>
      </c>
      <c r="H5136" s="79">
        <v>0.8333333333333334</v>
      </c>
    </row>
    <row r="5137">
      <c r="A5137" s="68">
        <v>55</v>
      </c>
      <c r="B5137" s="66" t="str">
        <v>수동면 수산리</v>
      </c>
      <c r="C5137" s="66" t="str">
        <v>토지</v>
      </c>
      <c r="D5137" s="66" t="str">
        <v>2025-12</v>
      </c>
      <c r="E5137" s="66" t="str">
        <v>비교 반영</v>
      </c>
      <c r="F5137" s="66" t="str">
        <v>그 외 비교 반영월</v>
      </c>
      <c r="G5137" s="68">
        <v>2</v>
      </c>
      <c r="H5137" s="79">
        <v>1</v>
      </c>
    </row>
    <row r="5138">
      <c r="A5138" s="68">
        <v>55</v>
      </c>
      <c r="B5138" s="66" t="str">
        <v>수동면 수산리</v>
      </c>
      <c r="C5138" s="66" t="str">
        <v>토지</v>
      </c>
      <c r="D5138" s="66" t="str">
        <v>2026-01</v>
      </c>
      <c r="E5138" s="66" t="str">
        <v>비교 반영</v>
      </c>
      <c r="F5138" s="66" t="str">
        <v>직전 비교기간</v>
      </c>
      <c r="G5138" s="68">
        <v>8</v>
      </c>
      <c r="H5138" s="79">
        <v>1</v>
      </c>
    </row>
    <row r="5139">
      <c r="A5139" s="68">
        <v>55</v>
      </c>
      <c r="B5139" s="66" t="str">
        <v>수동면 수산리</v>
      </c>
      <c r="C5139" s="66" t="str">
        <v>토지</v>
      </c>
      <c r="D5139" s="66" t="str">
        <v>2026-02</v>
      </c>
      <c r="E5139" s="66" t="str">
        <v>비교 반영</v>
      </c>
      <c r="F5139" s="66" t="str">
        <v>직전 비교기간</v>
      </c>
      <c r="G5139" s="68">
        <v>0</v>
      </c>
      <c r="H5139" s="79">
        <v>0</v>
      </c>
    </row>
    <row r="5140">
      <c r="A5140" s="68">
        <v>55</v>
      </c>
      <c r="B5140" s="66" t="str">
        <v>수동면 수산리</v>
      </c>
      <c r="C5140" s="66" t="str">
        <v>토지</v>
      </c>
      <c r="D5140" s="66" t="str">
        <v>2026-03</v>
      </c>
      <c r="E5140" s="66" t="str">
        <v>비교 반영</v>
      </c>
      <c r="F5140" s="66" t="str">
        <v>직전 비교기간</v>
      </c>
      <c r="G5140" s="68">
        <v>3</v>
      </c>
      <c r="H5140" s="79">
        <v>1</v>
      </c>
    </row>
    <row r="5141">
      <c r="A5141" s="68">
        <v>55</v>
      </c>
      <c r="B5141" s="66" t="str">
        <v>수동면 수산리</v>
      </c>
      <c r="C5141" s="66" t="str">
        <v>토지</v>
      </c>
      <c r="D5141" s="66" t="str">
        <v>2026-04</v>
      </c>
      <c r="E5141" s="66" t="str">
        <v>비교 반영</v>
      </c>
      <c r="F5141" s="66" t="str">
        <v>최근 비교기간</v>
      </c>
      <c r="G5141" s="68">
        <v>0</v>
      </c>
      <c r="H5141" s="79">
        <v>0</v>
      </c>
    </row>
    <row r="5142">
      <c r="A5142" s="68">
        <v>55</v>
      </c>
      <c r="B5142" s="66" t="str">
        <v>수동면 수산리</v>
      </c>
      <c r="C5142" s="66" t="str">
        <v>토지</v>
      </c>
      <c r="D5142" s="66" t="str">
        <v>2026-05</v>
      </c>
      <c r="E5142" s="66" t="str">
        <v>비교 반영</v>
      </c>
      <c r="F5142" s="66" t="str">
        <v>최근 비교기간</v>
      </c>
      <c r="G5142" s="68">
        <v>1</v>
      </c>
      <c r="H5142" s="79">
        <v>1</v>
      </c>
    </row>
    <row r="5143">
      <c r="A5143" s="68">
        <v>55</v>
      </c>
      <c r="B5143" s="66" t="str">
        <v>수동면 수산리</v>
      </c>
      <c r="C5143" s="66" t="str">
        <v>토지</v>
      </c>
      <c r="D5143" s="66" t="str">
        <v>2026-06</v>
      </c>
      <c r="E5143" s="66" t="str">
        <v>비교 반영</v>
      </c>
      <c r="F5143" s="66" t="str">
        <v>최근 비교기간</v>
      </c>
      <c r="G5143" s="68">
        <v>1</v>
      </c>
      <c r="H5143" s="79">
        <v>0.5</v>
      </c>
    </row>
    <row r="5144">
      <c r="A5144" s="72">
        <v>55</v>
      </c>
      <c r="B5144" s="72" t="str">
        <v>수동면 수산리</v>
      </c>
      <c r="C5144" s="72" t="str">
        <v>토지</v>
      </c>
      <c r="D5144" s="72" t="str">
        <v>2026-07</v>
      </c>
      <c r="E5144" s="72" t="str">
        <v>집계 중</v>
      </c>
      <c r="F5144" s="72" t="str">
        <v>집계 중 월</v>
      </c>
      <c r="G5144" s="74">
        <v>0</v>
      </c>
      <c r="H5144" s="85">
        <v>0</v>
      </c>
    </row>
    <row r="5145">
      <c r="A5145" s="68">
        <v>55</v>
      </c>
      <c r="B5145" s="66" t="str">
        <v>수동면 수산리</v>
      </c>
      <c r="C5145" s="66" t="str">
        <v>다가구 전월세</v>
      </c>
      <c r="D5145" s="66" t="str">
        <v>2025-08</v>
      </c>
      <c r="E5145" s="66" t="str">
        <v>비교 반영</v>
      </c>
      <c r="F5145" s="66" t="str">
        <v>그 외 비교 반영월</v>
      </c>
      <c r="G5145" s="68">
        <v>0</v>
      </c>
      <c r="H5145" s="79">
        <v>0</v>
      </c>
    </row>
    <row r="5146">
      <c r="A5146" s="68">
        <v>55</v>
      </c>
      <c r="B5146" s="66" t="str">
        <v>수동면 수산리</v>
      </c>
      <c r="C5146" s="66" t="str">
        <v>다가구 전월세</v>
      </c>
      <c r="D5146" s="66" t="str">
        <v>2025-09</v>
      </c>
      <c r="E5146" s="66" t="str">
        <v>비교 반영</v>
      </c>
      <c r="F5146" s="66" t="str">
        <v>그 외 비교 반영월</v>
      </c>
      <c r="G5146" s="68">
        <v>0</v>
      </c>
      <c r="H5146" s="79">
        <v>0</v>
      </c>
    </row>
    <row r="5147">
      <c r="A5147" s="68">
        <v>55</v>
      </c>
      <c r="B5147" s="66" t="str">
        <v>수동면 수산리</v>
      </c>
      <c r="C5147" s="66" t="str">
        <v>다가구 전월세</v>
      </c>
      <c r="D5147" s="66" t="str">
        <v>2025-10</v>
      </c>
      <c r="E5147" s="66" t="str">
        <v>비교 반영</v>
      </c>
      <c r="F5147" s="66" t="str">
        <v>그 외 비교 반영월</v>
      </c>
      <c r="G5147" s="68">
        <v>0</v>
      </c>
      <c r="H5147" s="79">
        <v>0</v>
      </c>
    </row>
    <row r="5148">
      <c r="A5148" s="68">
        <v>55</v>
      </c>
      <c r="B5148" s="66" t="str">
        <v>수동면 수산리</v>
      </c>
      <c r="C5148" s="66" t="str">
        <v>다가구 전월세</v>
      </c>
      <c r="D5148" s="66" t="str">
        <v>2025-11</v>
      </c>
      <c r="E5148" s="66" t="str">
        <v>비교 반영</v>
      </c>
      <c r="F5148" s="66" t="str">
        <v>그 외 비교 반영월</v>
      </c>
      <c r="G5148" s="68">
        <v>1</v>
      </c>
      <c r="H5148" s="79">
        <v>0.08333333333333333</v>
      </c>
    </row>
    <row r="5149">
      <c r="A5149" s="68">
        <v>55</v>
      </c>
      <c r="B5149" s="66" t="str">
        <v>수동면 수산리</v>
      </c>
      <c r="C5149" s="66" t="str">
        <v>다가구 전월세</v>
      </c>
      <c r="D5149" s="66" t="str">
        <v>2025-12</v>
      </c>
      <c r="E5149" s="66" t="str">
        <v>비교 반영</v>
      </c>
      <c r="F5149" s="66" t="str">
        <v>그 외 비교 반영월</v>
      </c>
      <c r="G5149" s="68">
        <v>0</v>
      </c>
      <c r="H5149" s="79">
        <v>0</v>
      </c>
    </row>
    <row r="5150">
      <c r="A5150" s="68">
        <v>55</v>
      </c>
      <c r="B5150" s="66" t="str">
        <v>수동면 수산리</v>
      </c>
      <c r="C5150" s="66" t="str">
        <v>다가구 전월세</v>
      </c>
      <c r="D5150" s="66" t="str">
        <v>2026-01</v>
      </c>
      <c r="E5150" s="66" t="str">
        <v>비교 반영</v>
      </c>
      <c r="F5150" s="66" t="str">
        <v>직전 비교기간</v>
      </c>
      <c r="G5150" s="68">
        <v>0</v>
      </c>
      <c r="H5150" s="79">
        <v>0</v>
      </c>
    </row>
    <row r="5151">
      <c r="A5151" s="68">
        <v>55</v>
      </c>
      <c r="B5151" s="66" t="str">
        <v>수동면 수산리</v>
      </c>
      <c r="C5151" s="66" t="str">
        <v>다가구 전월세</v>
      </c>
      <c r="D5151" s="66" t="str">
        <v>2026-02</v>
      </c>
      <c r="E5151" s="66" t="str">
        <v>비교 반영</v>
      </c>
      <c r="F5151" s="66" t="str">
        <v>직전 비교기간</v>
      </c>
      <c r="G5151" s="68">
        <v>1</v>
      </c>
      <c r="H5151" s="79">
        <v>1</v>
      </c>
    </row>
    <row r="5152">
      <c r="A5152" s="68">
        <v>55</v>
      </c>
      <c r="B5152" s="66" t="str">
        <v>수동면 수산리</v>
      </c>
      <c r="C5152" s="66" t="str">
        <v>다가구 전월세</v>
      </c>
      <c r="D5152" s="66" t="str">
        <v>2026-03</v>
      </c>
      <c r="E5152" s="66" t="str">
        <v>비교 반영</v>
      </c>
      <c r="F5152" s="66" t="str">
        <v>직전 비교기간</v>
      </c>
      <c r="G5152" s="68">
        <v>0</v>
      </c>
      <c r="H5152" s="79">
        <v>0</v>
      </c>
    </row>
    <row r="5153">
      <c r="A5153" s="68">
        <v>55</v>
      </c>
      <c r="B5153" s="66" t="str">
        <v>수동면 수산리</v>
      </c>
      <c r="C5153" s="66" t="str">
        <v>다가구 전월세</v>
      </c>
      <c r="D5153" s="66" t="str">
        <v>2026-04</v>
      </c>
      <c r="E5153" s="66" t="str">
        <v>비교 반영</v>
      </c>
      <c r="F5153" s="66" t="str">
        <v>최근 비교기간</v>
      </c>
      <c r="G5153" s="68">
        <v>0</v>
      </c>
      <c r="H5153" s="79">
        <v>0</v>
      </c>
    </row>
    <row r="5154">
      <c r="A5154" s="68">
        <v>55</v>
      </c>
      <c r="B5154" s="66" t="str">
        <v>수동면 수산리</v>
      </c>
      <c r="C5154" s="66" t="str">
        <v>다가구 전월세</v>
      </c>
      <c r="D5154" s="66" t="str">
        <v>2026-05</v>
      </c>
      <c r="E5154" s="66" t="str">
        <v>비교 반영</v>
      </c>
      <c r="F5154" s="66" t="str">
        <v>최근 비교기간</v>
      </c>
      <c r="G5154" s="68">
        <v>0</v>
      </c>
      <c r="H5154" s="79">
        <v>0</v>
      </c>
    </row>
    <row r="5155">
      <c r="A5155" s="68">
        <v>55</v>
      </c>
      <c r="B5155" s="66" t="str">
        <v>수동면 수산리</v>
      </c>
      <c r="C5155" s="66" t="str">
        <v>다가구 전월세</v>
      </c>
      <c r="D5155" s="66" t="str">
        <v>2026-06</v>
      </c>
      <c r="E5155" s="66" t="str">
        <v>비교 반영</v>
      </c>
      <c r="F5155" s="66" t="str">
        <v>최근 비교기간</v>
      </c>
      <c r="G5155" s="68">
        <v>1</v>
      </c>
      <c r="H5155" s="79">
        <v>0.5</v>
      </c>
    </row>
    <row r="5156">
      <c r="A5156" s="72">
        <v>55</v>
      </c>
      <c r="B5156" s="72" t="str">
        <v>수동면 수산리</v>
      </c>
      <c r="C5156" s="72" t="str">
        <v>다가구 전월세</v>
      </c>
      <c r="D5156" s="72" t="str">
        <v>2026-07</v>
      </c>
      <c r="E5156" s="72" t="str">
        <v>집계 중</v>
      </c>
      <c r="F5156" s="72" t="str">
        <v>집계 중 월</v>
      </c>
      <c r="G5156" s="74">
        <v>1</v>
      </c>
      <c r="H5156" s="85">
        <v>1</v>
      </c>
    </row>
    <row r="5157">
      <c r="A5157" s="68">
        <v>55</v>
      </c>
      <c r="B5157" s="66" t="str">
        <v>수동면 수산리</v>
      </c>
      <c r="C5157" s="66" t="str">
        <v>다가구 매매</v>
      </c>
      <c r="D5157" s="66" t="str">
        <v>2025-08</v>
      </c>
      <c r="E5157" s="66" t="str">
        <v>비교 반영</v>
      </c>
      <c r="F5157" s="66" t="str">
        <v>그 외 비교 반영월</v>
      </c>
      <c r="G5157" s="68">
        <v>1</v>
      </c>
      <c r="H5157" s="79">
        <v>0.5</v>
      </c>
    </row>
    <row r="5158">
      <c r="A5158" s="68">
        <v>55</v>
      </c>
      <c r="B5158" s="66" t="str">
        <v>수동면 수산리</v>
      </c>
      <c r="C5158" s="66" t="str">
        <v>다가구 매매</v>
      </c>
      <c r="D5158" s="66" t="str">
        <v>2025-09</v>
      </c>
      <c r="E5158" s="66" t="str">
        <v>비교 반영</v>
      </c>
      <c r="F5158" s="66" t="str">
        <v>그 외 비교 반영월</v>
      </c>
      <c r="G5158" s="68">
        <v>0</v>
      </c>
      <c r="H5158" s="79">
        <v>0</v>
      </c>
    </row>
    <row r="5159">
      <c r="A5159" s="68">
        <v>55</v>
      </c>
      <c r="B5159" s="66" t="str">
        <v>수동면 수산리</v>
      </c>
      <c r="C5159" s="66" t="str">
        <v>다가구 매매</v>
      </c>
      <c r="D5159" s="66" t="str">
        <v>2025-10</v>
      </c>
      <c r="E5159" s="66" t="str">
        <v>비교 반영</v>
      </c>
      <c r="F5159" s="66" t="str">
        <v>그 외 비교 반영월</v>
      </c>
      <c r="G5159" s="68">
        <v>0</v>
      </c>
      <c r="H5159" s="79">
        <v>0</v>
      </c>
    </row>
    <row r="5160">
      <c r="A5160" s="68">
        <v>55</v>
      </c>
      <c r="B5160" s="66" t="str">
        <v>수동면 수산리</v>
      </c>
      <c r="C5160" s="66" t="str">
        <v>다가구 매매</v>
      </c>
      <c r="D5160" s="66" t="str">
        <v>2025-11</v>
      </c>
      <c r="E5160" s="66" t="str">
        <v>비교 반영</v>
      </c>
      <c r="F5160" s="66" t="str">
        <v>그 외 비교 반영월</v>
      </c>
      <c r="G5160" s="68">
        <v>0</v>
      </c>
      <c r="H5160" s="79">
        <v>0</v>
      </c>
    </row>
    <row r="5161">
      <c r="A5161" s="68">
        <v>55</v>
      </c>
      <c r="B5161" s="66" t="str">
        <v>수동면 수산리</v>
      </c>
      <c r="C5161" s="66" t="str">
        <v>다가구 매매</v>
      </c>
      <c r="D5161" s="66" t="str">
        <v>2025-12</v>
      </c>
      <c r="E5161" s="66" t="str">
        <v>비교 반영</v>
      </c>
      <c r="F5161" s="66" t="str">
        <v>그 외 비교 반영월</v>
      </c>
      <c r="G5161" s="68">
        <v>0</v>
      </c>
      <c r="H5161" s="79">
        <v>0</v>
      </c>
    </row>
    <row r="5162">
      <c r="A5162" s="68">
        <v>55</v>
      </c>
      <c r="B5162" s="66" t="str">
        <v>수동면 수산리</v>
      </c>
      <c r="C5162" s="66" t="str">
        <v>다가구 매매</v>
      </c>
      <c r="D5162" s="66" t="str">
        <v>2026-01</v>
      </c>
      <c r="E5162" s="66" t="str">
        <v>비교 반영</v>
      </c>
      <c r="F5162" s="66" t="str">
        <v>직전 비교기간</v>
      </c>
      <c r="G5162" s="68">
        <v>0</v>
      </c>
      <c r="H5162" s="79">
        <v>0</v>
      </c>
    </row>
    <row r="5163">
      <c r="A5163" s="68">
        <v>55</v>
      </c>
      <c r="B5163" s="66" t="str">
        <v>수동면 수산리</v>
      </c>
      <c r="C5163" s="66" t="str">
        <v>다가구 매매</v>
      </c>
      <c r="D5163" s="66" t="str">
        <v>2026-02</v>
      </c>
      <c r="E5163" s="66" t="str">
        <v>비교 반영</v>
      </c>
      <c r="F5163" s="66" t="str">
        <v>직전 비교기간</v>
      </c>
      <c r="G5163" s="68">
        <v>0</v>
      </c>
      <c r="H5163" s="79">
        <v>0</v>
      </c>
    </row>
    <row r="5164">
      <c r="A5164" s="68">
        <v>55</v>
      </c>
      <c r="B5164" s="66" t="str">
        <v>수동면 수산리</v>
      </c>
      <c r="C5164" s="66" t="str">
        <v>다가구 매매</v>
      </c>
      <c r="D5164" s="66" t="str">
        <v>2026-03</v>
      </c>
      <c r="E5164" s="66" t="str">
        <v>비교 반영</v>
      </c>
      <c r="F5164" s="66" t="str">
        <v>직전 비교기간</v>
      </c>
      <c r="G5164" s="68">
        <v>0</v>
      </c>
      <c r="H5164" s="79">
        <v>0</v>
      </c>
    </row>
    <row r="5165">
      <c r="A5165" s="68">
        <v>55</v>
      </c>
      <c r="B5165" s="66" t="str">
        <v>수동면 수산리</v>
      </c>
      <c r="C5165" s="66" t="str">
        <v>다가구 매매</v>
      </c>
      <c r="D5165" s="66" t="str">
        <v>2026-04</v>
      </c>
      <c r="E5165" s="66" t="str">
        <v>비교 반영</v>
      </c>
      <c r="F5165" s="66" t="str">
        <v>최근 비교기간</v>
      </c>
      <c r="G5165" s="68">
        <v>0</v>
      </c>
      <c r="H5165" s="79">
        <v>0</v>
      </c>
    </row>
    <row r="5166">
      <c r="A5166" s="68">
        <v>55</v>
      </c>
      <c r="B5166" s="66" t="str">
        <v>수동면 수산리</v>
      </c>
      <c r="C5166" s="66" t="str">
        <v>다가구 매매</v>
      </c>
      <c r="D5166" s="66" t="str">
        <v>2026-05</v>
      </c>
      <c r="E5166" s="66" t="str">
        <v>비교 반영</v>
      </c>
      <c r="F5166" s="66" t="str">
        <v>최근 비교기간</v>
      </c>
      <c r="G5166" s="68">
        <v>0</v>
      </c>
      <c r="H5166" s="79">
        <v>0</v>
      </c>
    </row>
    <row r="5167">
      <c r="A5167" s="68">
        <v>55</v>
      </c>
      <c r="B5167" s="66" t="str">
        <v>수동면 수산리</v>
      </c>
      <c r="C5167" s="66" t="str">
        <v>다가구 매매</v>
      </c>
      <c r="D5167" s="66" t="str">
        <v>2026-06</v>
      </c>
      <c r="E5167" s="66" t="str">
        <v>비교 반영</v>
      </c>
      <c r="F5167" s="66" t="str">
        <v>최근 비교기간</v>
      </c>
      <c r="G5167" s="68">
        <v>0</v>
      </c>
      <c r="H5167" s="79">
        <v>0</v>
      </c>
    </row>
    <row r="5168">
      <c r="A5168" s="72">
        <v>55</v>
      </c>
      <c r="B5168" s="72" t="str">
        <v>수동면 수산리</v>
      </c>
      <c r="C5168" s="72" t="str">
        <v>다가구 매매</v>
      </c>
      <c r="D5168" s="72" t="str">
        <v>2026-07</v>
      </c>
      <c r="E5168" s="72" t="str">
        <v>집계 중</v>
      </c>
      <c r="F5168" s="72" t="str">
        <v>집계 중 월</v>
      </c>
      <c r="G5168" s="74">
        <v>0</v>
      </c>
      <c r="H5168" s="85">
        <v>0</v>
      </c>
    </row>
    <row r="5169">
      <c r="A5169" s="68">
        <v>55</v>
      </c>
      <c r="B5169" s="66" t="str">
        <v>수동면 수산리</v>
      </c>
      <c r="C5169" s="66" t="str">
        <v>다세대 전월세</v>
      </c>
      <c r="D5169" s="66" t="str">
        <v>2025-08</v>
      </c>
      <c r="E5169" s="66" t="str">
        <v>비교 반영</v>
      </c>
      <c r="F5169" s="66" t="str">
        <v>그 외 비교 반영월</v>
      </c>
      <c r="G5169" s="68">
        <v>0</v>
      </c>
      <c r="H5169" s="79">
        <v>0</v>
      </c>
    </row>
    <row r="5170">
      <c r="A5170" s="68">
        <v>55</v>
      </c>
      <c r="B5170" s="66" t="str">
        <v>수동면 수산리</v>
      </c>
      <c r="C5170" s="66" t="str">
        <v>다세대 전월세</v>
      </c>
      <c r="D5170" s="66" t="str">
        <v>2025-09</v>
      </c>
      <c r="E5170" s="66" t="str">
        <v>비교 반영</v>
      </c>
      <c r="F5170" s="66" t="str">
        <v>그 외 비교 반영월</v>
      </c>
      <c r="G5170" s="68">
        <v>0</v>
      </c>
      <c r="H5170" s="79">
        <v>0</v>
      </c>
    </row>
    <row r="5171">
      <c r="A5171" s="68">
        <v>55</v>
      </c>
      <c r="B5171" s="66" t="str">
        <v>수동면 수산리</v>
      </c>
      <c r="C5171" s="66" t="str">
        <v>다세대 전월세</v>
      </c>
      <c r="D5171" s="66" t="str">
        <v>2025-10</v>
      </c>
      <c r="E5171" s="66" t="str">
        <v>비교 반영</v>
      </c>
      <c r="F5171" s="66" t="str">
        <v>그 외 비교 반영월</v>
      </c>
      <c r="G5171" s="68">
        <v>0</v>
      </c>
      <c r="H5171" s="79">
        <v>0</v>
      </c>
    </row>
    <row r="5172">
      <c r="A5172" s="68">
        <v>55</v>
      </c>
      <c r="B5172" s="66" t="str">
        <v>수동면 수산리</v>
      </c>
      <c r="C5172" s="66" t="str">
        <v>다세대 전월세</v>
      </c>
      <c r="D5172" s="66" t="str">
        <v>2025-11</v>
      </c>
      <c r="E5172" s="66" t="str">
        <v>비교 반영</v>
      </c>
      <c r="F5172" s="66" t="str">
        <v>그 외 비교 반영월</v>
      </c>
      <c r="G5172" s="68">
        <v>1</v>
      </c>
      <c r="H5172" s="79">
        <v>0.08333333333333333</v>
      </c>
    </row>
    <row r="5173">
      <c r="A5173" s="68">
        <v>55</v>
      </c>
      <c r="B5173" s="66" t="str">
        <v>수동면 수산리</v>
      </c>
      <c r="C5173" s="66" t="str">
        <v>다세대 전월세</v>
      </c>
      <c r="D5173" s="66" t="str">
        <v>2025-12</v>
      </c>
      <c r="E5173" s="66" t="str">
        <v>비교 반영</v>
      </c>
      <c r="F5173" s="66" t="str">
        <v>그 외 비교 반영월</v>
      </c>
      <c r="G5173" s="68">
        <v>0</v>
      </c>
      <c r="H5173" s="79">
        <v>0</v>
      </c>
    </row>
    <row r="5174">
      <c r="A5174" s="68">
        <v>55</v>
      </c>
      <c r="B5174" s="66" t="str">
        <v>수동면 수산리</v>
      </c>
      <c r="C5174" s="66" t="str">
        <v>다세대 전월세</v>
      </c>
      <c r="D5174" s="66" t="str">
        <v>2026-01</v>
      </c>
      <c r="E5174" s="66" t="str">
        <v>비교 반영</v>
      </c>
      <c r="F5174" s="66" t="str">
        <v>직전 비교기간</v>
      </c>
      <c r="G5174" s="68">
        <v>0</v>
      </c>
      <c r="H5174" s="79">
        <v>0</v>
      </c>
    </row>
    <row r="5175">
      <c r="A5175" s="68">
        <v>55</v>
      </c>
      <c r="B5175" s="66" t="str">
        <v>수동면 수산리</v>
      </c>
      <c r="C5175" s="66" t="str">
        <v>다세대 전월세</v>
      </c>
      <c r="D5175" s="66" t="str">
        <v>2026-02</v>
      </c>
      <c r="E5175" s="66" t="str">
        <v>비교 반영</v>
      </c>
      <c r="F5175" s="66" t="str">
        <v>직전 비교기간</v>
      </c>
      <c r="G5175" s="68">
        <v>0</v>
      </c>
      <c r="H5175" s="79">
        <v>0</v>
      </c>
    </row>
    <row r="5176">
      <c r="A5176" s="68">
        <v>55</v>
      </c>
      <c r="B5176" s="66" t="str">
        <v>수동면 수산리</v>
      </c>
      <c r="C5176" s="66" t="str">
        <v>다세대 전월세</v>
      </c>
      <c r="D5176" s="66" t="str">
        <v>2026-03</v>
      </c>
      <c r="E5176" s="66" t="str">
        <v>비교 반영</v>
      </c>
      <c r="F5176" s="66" t="str">
        <v>직전 비교기간</v>
      </c>
      <c r="G5176" s="68">
        <v>0</v>
      </c>
      <c r="H5176" s="79">
        <v>0</v>
      </c>
    </row>
    <row r="5177">
      <c r="A5177" s="68">
        <v>55</v>
      </c>
      <c r="B5177" s="66" t="str">
        <v>수동면 수산리</v>
      </c>
      <c r="C5177" s="66" t="str">
        <v>다세대 전월세</v>
      </c>
      <c r="D5177" s="66" t="str">
        <v>2026-04</v>
      </c>
      <c r="E5177" s="66" t="str">
        <v>비교 반영</v>
      </c>
      <c r="F5177" s="66" t="str">
        <v>최근 비교기간</v>
      </c>
      <c r="G5177" s="68">
        <v>0</v>
      </c>
      <c r="H5177" s="79">
        <v>0</v>
      </c>
    </row>
    <row r="5178">
      <c r="A5178" s="68">
        <v>55</v>
      </c>
      <c r="B5178" s="66" t="str">
        <v>수동면 수산리</v>
      </c>
      <c r="C5178" s="66" t="str">
        <v>다세대 전월세</v>
      </c>
      <c r="D5178" s="66" t="str">
        <v>2026-05</v>
      </c>
      <c r="E5178" s="66" t="str">
        <v>비교 반영</v>
      </c>
      <c r="F5178" s="66" t="str">
        <v>최근 비교기간</v>
      </c>
      <c r="G5178" s="68">
        <v>0</v>
      </c>
      <c r="H5178" s="79">
        <v>0</v>
      </c>
    </row>
    <row r="5179">
      <c r="A5179" s="68">
        <v>55</v>
      </c>
      <c r="B5179" s="66" t="str">
        <v>수동면 수산리</v>
      </c>
      <c r="C5179" s="66" t="str">
        <v>다세대 전월세</v>
      </c>
      <c r="D5179" s="66" t="str">
        <v>2026-06</v>
      </c>
      <c r="E5179" s="66" t="str">
        <v>비교 반영</v>
      </c>
      <c r="F5179" s="66" t="str">
        <v>최근 비교기간</v>
      </c>
      <c r="G5179" s="68">
        <v>0</v>
      </c>
      <c r="H5179" s="79">
        <v>0</v>
      </c>
    </row>
    <row r="5180">
      <c r="A5180" s="72">
        <v>55</v>
      </c>
      <c r="B5180" s="72" t="str">
        <v>수동면 수산리</v>
      </c>
      <c r="C5180" s="72" t="str">
        <v>다세대 전월세</v>
      </c>
      <c r="D5180" s="72" t="str">
        <v>2026-07</v>
      </c>
      <c r="E5180" s="72" t="str">
        <v>집계 중</v>
      </c>
      <c r="F5180" s="72" t="str">
        <v>집계 중 월</v>
      </c>
      <c r="G5180" s="74">
        <v>0</v>
      </c>
      <c r="H5180" s="85">
        <v>0</v>
      </c>
    </row>
    <row r="5181">
      <c r="A5181" s="68">
        <v>56</v>
      </c>
      <c r="B5181" s="66" t="str">
        <v>조안면 진중리</v>
      </c>
      <c r="C5181" s="66" t="str">
        <v>다가구 전월세</v>
      </c>
      <c r="D5181" s="66" t="str">
        <v>2025-08</v>
      </c>
      <c r="E5181" s="66" t="str">
        <v>비교 반영</v>
      </c>
      <c r="F5181" s="66" t="str">
        <v>그 외 비교 반영월</v>
      </c>
      <c r="G5181" s="68">
        <v>0</v>
      </c>
      <c r="H5181" s="79">
        <v>0</v>
      </c>
    </row>
    <row r="5182">
      <c r="A5182" s="68">
        <v>56</v>
      </c>
      <c r="B5182" s="66" t="str">
        <v>조안면 진중리</v>
      </c>
      <c r="C5182" s="66" t="str">
        <v>다가구 전월세</v>
      </c>
      <c r="D5182" s="66" t="str">
        <v>2025-09</v>
      </c>
      <c r="E5182" s="66" t="str">
        <v>비교 반영</v>
      </c>
      <c r="F5182" s="66" t="str">
        <v>그 외 비교 반영월</v>
      </c>
      <c r="G5182" s="68">
        <v>0</v>
      </c>
      <c r="H5182" s="79">
        <v>0</v>
      </c>
    </row>
    <row r="5183">
      <c r="A5183" s="68">
        <v>56</v>
      </c>
      <c r="B5183" s="66" t="str">
        <v>조안면 진중리</v>
      </c>
      <c r="C5183" s="66" t="str">
        <v>다가구 전월세</v>
      </c>
      <c r="D5183" s="66" t="str">
        <v>2025-10</v>
      </c>
      <c r="E5183" s="66" t="str">
        <v>비교 반영</v>
      </c>
      <c r="F5183" s="66" t="str">
        <v>그 외 비교 반영월</v>
      </c>
      <c r="G5183" s="68">
        <v>0</v>
      </c>
      <c r="H5183" s="79">
        <v>0</v>
      </c>
    </row>
    <row r="5184">
      <c r="A5184" s="68">
        <v>56</v>
      </c>
      <c r="B5184" s="66" t="str">
        <v>조안면 진중리</v>
      </c>
      <c r="C5184" s="66" t="str">
        <v>다가구 전월세</v>
      </c>
      <c r="D5184" s="66" t="str">
        <v>2025-11</v>
      </c>
      <c r="E5184" s="66" t="str">
        <v>비교 반영</v>
      </c>
      <c r="F5184" s="66" t="str">
        <v>그 외 비교 반영월</v>
      </c>
      <c r="G5184" s="68">
        <v>0</v>
      </c>
      <c r="H5184" s="79">
        <v>0</v>
      </c>
    </row>
    <row r="5185">
      <c r="A5185" s="68">
        <v>56</v>
      </c>
      <c r="B5185" s="66" t="str">
        <v>조안면 진중리</v>
      </c>
      <c r="C5185" s="66" t="str">
        <v>다가구 전월세</v>
      </c>
      <c r="D5185" s="66" t="str">
        <v>2025-12</v>
      </c>
      <c r="E5185" s="66" t="str">
        <v>비교 반영</v>
      </c>
      <c r="F5185" s="66" t="str">
        <v>그 외 비교 반영월</v>
      </c>
      <c r="G5185" s="68">
        <v>0</v>
      </c>
      <c r="H5185" s="79">
        <v>0</v>
      </c>
    </row>
    <row r="5186">
      <c r="A5186" s="68">
        <v>56</v>
      </c>
      <c r="B5186" s="66" t="str">
        <v>조안면 진중리</v>
      </c>
      <c r="C5186" s="66" t="str">
        <v>다가구 전월세</v>
      </c>
      <c r="D5186" s="66" t="str">
        <v>2026-01</v>
      </c>
      <c r="E5186" s="66" t="str">
        <v>비교 반영</v>
      </c>
      <c r="F5186" s="66" t="str">
        <v>직전 비교기간</v>
      </c>
      <c r="G5186" s="68">
        <v>0</v>
      </c>
      <c r="H5186" s="79">
        <v>0</v>
      </c>
    </row>
    <row r="5187">
      <c r="A5187" s="68">
        <v>56</v>
      </c>
      <c r="B5187" s="66" t="str">
        <v>조안면 진중리</v>
      </c>
      <c r="C5187" s="66" t="str">
        <v>다가구 전월세</v>
      </c>
      <c r="D5187" s="66" t="str">
        <v>2026-02</v>
      </c>
      <c r="E5187" s="66" t="str">
        <v>비교 반영</v>
      </c>
      <c r="F5187" s="66" t="str">
        <v>직전 비교기간</v>
      </c>
      <c r="G5187" s="68">
        <v>0</v>
      </c>
      <c r="H5187" s="79">
        <v>0</v>
      </c>
    </row>
    <row r="5188">
      <c r="A5188" s="68">
        <v>56</v>
      </c>
      <c r="B5188" s="66" t="str">
        <v>조안면 진중리</v>
      </c>
      <c r="C5188" s="66" t="str">
        <v>다가구 전월세</v>
      </c>
      <c r="D5188" s="66" t="str">
        <v>2026-03</v>
      </c>
      <c r="E5188" s="66" t="str">
        <v>비교 반영</v>
      </c>
      <c r="F5188" s="66" t="str">
        <v>직전 비교기간</v>
      </c>
      <c r="G5188" s="68">
        <v>2</v>
      </c>
      <c r="H5188" s="79">
        <v>1</v>
      </c>
    </row>
    <row r="5189">
      <c r="A5189" s="68">
        <v>56</v>
      </c>
      <c r="B5189" s="66" t="str">
        <v>조안면 진중리</v>
      </c>
      <c r="C5189" s="66" t="str">
        <v>다가구 전월세</v>
      </c>
      <c r="D5189" s="66" t="str">
        <v>2026-04</v>
      </c>
      <c r="E5189" s="66" t="str">
        <v>비교 반영</v>
      </c>
      <c r="F5189" s="66" t="str">
        <v>최근 비교기간</v>
      </c>
      <c r="G5189" s="68">
        <v>0</v>
      </c>
      <c r="H5189" s="79">
        <v>0</v>
      </c>
    </row>
    <row r="5190">
      <c r="A5190" s="68">
        <v>56</v>
      </c>
      <c r="B5190" s="66" t="str">
        <v>조안면 진중리</v>
      </c>
      <c r="C5190" s="66" t="str">
        <v>다가구 전월세</v>
      </c>
      <c r="D5190" s="66" t="str">
        <v>2026-05</v>
      </c>
      <c r="E5190" s="66" t="str">
        <v>비교 반영</v>
      </c>
      <c r="F5190" s="66" t="str">
        <v>최근 비교기간</v>
      </c>
      <c r="G5190" s="68">
        <v>2</v>
      </c>
      <c r="H5190" s="79">
        <v>1</v>
      </c>
    </row>
    <row r="5191">
      <c r="A5191" s="68">
        <v>56</v>
      </c>
      <c r="B5191" s="66" t="str">
        <v>조안면 진중리</v>
      </c>
      <c r="C5191" s="66" t="str">
        <v>다가구 전월세</v>
      </c>
      <c r="D5191" s="66" t="str">
        <v>2026-06</v>
      </c>
      <c r="E5191" s="66" t="str">
        <v>비교 반영</v>
      </c>
      <c r="F5191" s="66" t="str">
        <v>최근 비교기간</v>
      </c>
      <c r="G5191" s="68">
        <v>1</v>
      </c>
      <c r="H5191" s="79">
        <v>1</v>
      </c>
    </row>
    <row r="5192">
      <c r="A5192" s="72">
        <v>56</v>
      </c>
      <c r="B5192" s="72" t="str">
        <v>조안면 진중리</v>
      </c>
      <c r="C5192" s="72" t="str">
        <v>다가구 전월세</v>
      </c>
      <c r="D5192" s="72" t="str">
        <v>2026-07</v>
      </c>
      <c r="E5192" s="72" t="str">
        <v>집계 중</v>
      </c>
      <c r="F5192" s="72" t="str">
        <v>집계 중 월</v>
      </c>
      <c r="G5192" s="74">
        <v>0</v>
      </c>
      <c r="H5192" s="85">
        <v>0</v>
      </c>
    </row>
    <row r="5193">
      <c r="A5193" s="68">
        <v>56</v>
      </c>
      <c r="B5193" s="66" t="str">
        <v>조안면 진중리</v>
      </c>
      <c r="C5193" s="66" t="str">
        <v>토지</v>
      </c>
      <c r="D5193" s="66" t="str">
        <v>2025-08</v>
      </c>
      <c r="E5193" s="66" t="str">
        <v>비교 반영</v>
      </c>
      <c r="F5193" s="66" t="str">
        <v>그 외 비교 반영월</v>
      </c>
      <c r="G5193" s="68">
        <v>0</v>
      </c>
      <c r="H5193" s="79">
        <v>0</v>
      </c>
    </row>
    <row r="5194">
      <c r="A5194" s="68">
        <v>56</v>
      </c>
      <c r="B5194" s="66" t="str">
        <v>조안면 진중리</v>
      </c>
      <c r="C5194" s="66" t="str">
        <v>토지</v>
      </c>
      <c r="D5194" s="66" t="str">
        <v>2025-09</v>
      </c>
      <c r="E5194" s="66" t="str">
        <v>비교 반영</v>
      </c>
      <c r="F5194" s="66" t="str">
        <v>그 외 비교 반영월</v>
      </c>
      <c r="G5194" s="68">
        <v>5</v>
      </c>
      <c r="H5194" s="79">
        <v>1</v>
      </c>
    </row>
    <row r="5195">
      <c r="A5195" s="68">
        <v>56</v>
      </c>
      <c r="B5195" s="66" t="str">
        <v>조안면 진중리</v>
      </c>
      <c r="C5195" s="66" t="str">
        <v>토지</v>
      </c>
      <c r="D5195" s="66" t="str">
        <v>2025-10</v>
      </c>
      <c r="E5195" s="66" t="str">
        <v>비교 반영</v>
      </c>
      <c r="F5195" s="66" t="str">
        <v>그 외 비교 반영월</v>
      </c>
      <c r="G5195" s="68">
        <v>0</v>
      </c>
      <c r="H5195" s="79">
        <v>0</v>
      </c>
    </row>
    <row r="5196">
      <c r="A5196" s="68">
        <v>56</v>
      </c>
      <c r="B5196" s="66" t="str">
        <v>조안면 진중리</v>
      </c>
      <c r="C5196" s="66" t="str">
        <v>토지</v>
      </c>
      <c r="D5196" s="66" t="str">
        <v>2025-11</v>
      </c>
      <c r="E5196" s="66" t="str">
        <v>비교 반영</v>
      </c>
      <c r="F5196" s="66" t="str">
        <v>그 외 비교 반영월</v>
      </c>
      <c r="G5196" s="68">
        <v>2</v>
      </c>
      <c r="H5196" s="79">
        <v>1</v>
      </c>
    </row>
    <row r="5197">
      <c r="A5197" s="68">
        <v>56</v>
      </c>
      <c r="B5197" s="66" t="str">
        <v>조안면 진중리</v>
      </c>
      <c r="C5197" s="66" t="str">
        <v>토지</v>
      </c>
      <c r="D5197" s="66" t="str">
        <v>2025-12</v>
      </c>
      <c r="E5197" s="66" t="str">
        <v>비교 반영</v>
      </c>
      <c r="F5197" s="66" t="str">
        <v>그 외 비교 반영월</v>
      </c>
      <c r="G5197" s="68">
        <v>4</v>
      </c>
      <c r="H5197" s="79">
        <v>1</v>
      </c>
    </row>
    <row r="5198">
      <c r="A5198" s="68">
        <v>56</v>
      </c>
      <c r="B5198" s="66" t="str">
        <v>조안면 진중리</v>
      </c>
      <c r="C5198" s="66" t="str">
        <v>토지</v>
      </c>
      <c r="D5198" s="66" t="str">
        <v>2026-01</v>
      </c>
      <c r="E5198" s="66" t="str">
        <v>비교 반영</v>
      </c>
      <c r="F5198" s="66" t="str">
        <v>직전 비교기간</v>
      </c>
      <c r="G5198" s="68">
        <v>3</v>
      </c>
      <c r="H5198" s="79">
        <v>0.75</v>
      </c>
    </row>
    <row r="5199">
      <c r="A5199" s="68">
        <v>56</v>
      </c>
      <c r="B5199" s="66" t="str">
        <v>조안면 진중리</v>
      </c>
      <c r="C5199" s="66" t="str">
        <v>토지</v>
      </c>
      <c r="D5199" s="66" t="str">
        <v>2026-02</v>
      </c>
      <c r="E5199" s="66" t="str">
        <v>비교 반영</v>
      </c>
      <c r="F5199" s="66" t="str">
        <v>직전 비교기간</v>
      </c>
      <c r="G5199" s="68">
        <v>1</v>
      </c>
      <c r="H5199" s="79">
        <v>1</v>
      </c>
    </row>
    <row r="5200">
      <c r="A5200" s="68">
        <v>56</v>
      </c>
      <c r="B5200" s="66" t="str">
        <v>조안면 진중리</v>
      </c>
      <c r="C5200" s="66" t="str">
        <v>토지</v>
      </c>
      <c r="D5200" s="66" t="str">
        <v>2026-03</v>
      </c>
      <c r="E5200" s="66" t="str">
        <v>비교 반영</v>
      </c>
      <c r="F5200" s="66" t="str">
        <v>직전 비교기간</v>
      </c>
      <c r="G5200" s="68">
        <v>0</v>
      </c>
      <c r="H5200" s="79">
        <v>0</v>
      </c>
    </row>
    <row r="5201">
      <c r="A5201" s="68">
        <v>56</v>
      </c>
      <c r="B5201" s="66" t="str">
        <v>조안면 진중리</v>
      </c>
      <c r="C5201" s="66" t="str">
        <v>토지</v>
      </c>
      <c r="D5201" s="66" t="str">
        <v>2026-04</v>
      </c>
      <c r="E5201" s="66" t="str">
        <v>비교 반영</v>
      </c>
      <c r="F5201" s="66" t="str">
        <v>최근 비교기간</v>
      </c>
      <c r="G5201" s="68">
        <v>0</v>
      </c>
      <c r="H5201" s="79">
        <v>0</v>
      </c>
    </row>
    <row r="5202">
      <c r="A5202" s="68">
        <v>56</v>
      </c>
      <c r="B5202" s="66" t="str">
        <v>조안면 진중리</v>
      </c>
      <c r="C5202" s="66" t="str">
        <v>토지</v>
      </c>
      <c r="D5202" s="66" t="str">
        <v>2026-05</v>
      </c>
      <c r="E5202" s="66" t="str">
        <v>비교 반영</v>
      </c>
      <c r="F5202" s="66" t="str">
        <v>최근 비교기간</v>
      </c>
      <c r="G5202" s="68">
        <v>0</v>
      </c>
      <c r="H5202" s="79">
        <v>0</v>
      </c>
    </row>
    <row r="5203">
      <c r="A5203" s="68">
        <v>56</v>
      </c>
      <c r="B5203" s="66" t="str">
        <v>조안면 진중리</v>
      </c>
      <c r="C5203" s="66" t="str">
        <v>토지</v>
      </c>
      <c r="D5203" s="66" t="str">
        <v>2026-06</v>
      </c>
      <c r="E5203" s="66" t="str">
        <v>비교 반영</v>
      </c>
      <c r="F5203" s="66" t="str">
        <v>최근 비교기간</v>
      </c>
      <c r="G5203" s="68">
        <v>0</v>
      </c>
      <c r="H5203" s="79">
        <v>0</v>
      </c>
    </row>
    <row r="5204">
      <c r="A5204" s="72">
        <v>56</v>
      </c>
      <c r="B5204" s="72" t="str">
        <v>조안면 진중리</v>
      </c>
      <c r="C5204" s="72" t="str">
        <v>토지</v>
      </c>
      <c r="D5204" s="72" t="str">
        <v>2026-07</v>
      </c>
      <c r="E5204" s="72" t="str">
        <v>집계 중</v>
      </c>
      <c r="F5204" s="72" t="str">
        <v>집계 중 월</v>
      </c>
      <c r="G5204" s="74">
        <v>2</v>
      </c>
      <c r="H5204" s="85">
        <v>1</v>
      </c>
    </row>
    <row r="5205">
      <c r="A5205" s="68">
        <v>56</v>
      </c>
      <c r="B5205" s="66" t="str">
        <v>조안면 진중리</v>
      </c>
      <c r="C5205" s="66" t="str">
        <v>다가구 매매</v>
      </c>
      <c r="D5205" s="66" t="str">
        <v>2025-08</v>
      </c>
      <c r="E5205" s="66" t="str">
        <v>비교 반영</v>
      </c>
      <c r="F5205" s="66" t="str">
        <v>그 외 비교 반영월</v>
      </c>
      <c r="G5205" s="68">
        <v>0</v>
      </c>
      <c r="H5205" s="79">
        <v>0</v>
      </c>
    </row>
    <row r="5206">
      <c r="A5206" s="68">
        <v>56</v>
      </c>
      <c r="B5206" s="66" t="str">
        <v>조안면 진중리</v>
      </c>
      <c r="C5206" s="66" t="str">
        <v>다가구 매매</v>
      </c>
      <c r="D5206" s="66" t="str">
        <v>2025-09</v>
      </c>
      <c r="E5206" s="66" t="str">
        <v>비교 반영</v>
      </c>
      <c r="F5206" s="66" t="str">
        <v>그 외 비교 반영월</v>
      </c>
      <c r="G5206" s="68">
        <v>0</v>
      </c>
      <c r="H5206" s="79">
        <v>0</v>
      </c>
    </row>
    <row r="5207">
      <c r="A5207" s="68">
        <v>56</v>
      </c>
      <c r="B5207" s="66" t="str">
        <v>조안면 진중리</v>
      </c>
      <c r="C5207" s="66" t="str">
        <v>다가구 매매</v>
      </c>
      <c r="D5207" s="66" t="str">
        <v>2025-10</v>
      </c>
      <c r="E5207" s="66" t="str">
        <v>비교 반영</v>
      </c>
      <c r="F5207" s="66" t="str">
        <v>그 외 비교 반영월</v>
      </c>
      <c r="G5207" s="68">
        <v>0</v>
      </c>
      <c r="H5207" s="79">
        <v>0</v>
      </c>
    </row>
    <row r="5208">
      <c r="A5208" s="68">
        <v>56</v>
      </c>
      <c r="B5208" s="66" t="str">
        <v>조안면 진중리</v>
      </c>
      <c r="C5208" s="66" t="str">
        <v>다가구 매매</v>
      </c>
      <c r="D5208" s="66" t="str">
        <v>2025-11</v>
      </c>
      <c r="E5208" s="66" t="str">
        <v>비교 반영</v>
      </c>
      <c r="F5208" s="66" t="str">
        <v>그 외 비교 반영월</v>
      </c>
      <c r="G5208" s="68">
        <v>0</v>
      </c>
      <c r="H5208" s="79">
        <v>0</v>
      </c>
    </row>
    <row r="5209">
      <c r="A5209" s="68">
        <v>56</v>
      </c>
      <c r="B5209" s="66" t="str">
        <v>조안면 진중리</v>
      </c>
      <c r="C5209" s="66" t="str">
        <v>다가구 매매</v>
      </c>
      <c r="D5209" s="66" t="str">
        <v>2025-12</v>
      </c>
      <c r="E5209" s="66" t="str">
        <v>비교 반영</v>
      </c>
      <c r="F5209" s="66" t="str">
        <v>그 외 비교 반영월</v>
      </c>
      <c r="G5209" s="68">
        <v>0</v>
      </c>
      <c r="H5209" s="79">
        <v>0</v>
      </c>
    </row>
    <row r="5210">
      <c r="A5210" s="68">
        <v>56</v>
      </c>
      <c r="B5210" s="66" t="str">
        <v>조안면 진중리</v>
      </c>
      <c r="C5210" s="66" t="str">
        <v>다가구 매매</v>
      </c>
      <c r="D5210" s="66" t="str">
        <v>2026-01</v>
      </c>
      <c r="E5210" s="66" t="str">
        <v>비교 반영</v>
      </c>
      <c r="F5210" s="66" t="str">
        <v>직전 비교기간</v>
      </c>
      <c r="G5210" s="68">
        <v>1</v>
      </c>
      <c r="H5210" s="79">
        <v>0.25</v>
      </c>
    </row>
    <row r="5211">
      <c r="A5211" s="68">
        <v>56</v>
      </c>
      <c r="B5211" s="66" t="str">
        <v>조안면 진중리</v>
      </c>
      <c r="C5211" s="66" t="str">
        <v>다가구 매매</v>
      </c>
      <c r="D5211" s="66" t="str">
        <v>2026-02</v>
      </c>
      <c r="E5211" s="66" t="str">
        <v>비교 반영</v>
      </c>
      <c r="F5211" s="66" t="str">
        <v>직전 비교기간</v>
      </c>
      <c r="G5211" s="68">
        <v>0</v>
      </c>
      <c r="H5211" s="79">
        <v>0</v>
      </c>
    </row>
    <row r="5212">
      <c r="A5212" s="68">
        <v>56</v>
      </c>
      <c r="B5212" s="66" t="str">
        <v>조안면 진중리</v>
      </c>
      <c r="C5212" s="66" t="str">
        <v>다가구 매매</v>
      </c>
      <c r="D5212" s="66" t="str">
        <v>2026-03</v>
      </c>
      <c r="E5212" s="66" t="str">
        <v>비교 반영</v>
      </c>
      <c r="F5212" s="66" t="str">
        <v>직전 비교기간</v>
      </c>
      <c r="G5212" s="68">
        <v>0</v>
      </c>
      <c r="H5212" s="79">
        <v>0</v>
      </c>
    </row>
    <row r="5213">
      <c r="A5213" s="68">
        <v>56</v>
      </c>
      <c r="B5213" s="66" t="str">
        <v>조안면 진중리</v>
      </c>
      <c r="C5213" s="66" t="str">
        <v>다가구 매매</v>
      </c>
      <c r="D5213" s="66" t="str">
        <v>2026-04</v>
      </c>
      <c r="E5213" s="66" t="str">
        <v>비교 반영</v>
      </c>
      <c r="F5213" s="66" t="str">
        <v>최근 비교기간</v>
      </c>
      <c r="G5213" s="68">
        <v>0</v>
      </c>
      <c r="H5213" s="79">
        <v>0</v>
      </c>
    </row>
    <row r="5214">
      <c r="A5214" s="68">
        <v>56</v>
      </c>
      <c r="B5214" s="66" t="str">
        <v>조안면 진중리</v>
      </c>
      <c r="C5214" s="66" t="str">
        <v>다가구 매매</v>
      </c>
      <c r="D5214" s="66" t="str">
        <v>2026-05</v>
      </c>
      <c r="E5214" s="66" t="str">
        <v>비교 반영</v>
      </c>
      <c r="F5214" s="66" t="str">
        <v>최근 비교기간</v>
      </c>
      <c r="G5214" s="68">
        <v>0</v>
      </c>
      <c r="H5214" s="79">
        <v>0</v>
      </c>
    </row>
    <row r="5215">
      <c r="A5215" s="68">
        <v>56</v>
      </c>
      <c r="B5215" s="66" t="str">
        <v>조안면 진중리</v>
      </c>
      <c r="C5215" s="66" t="str">
        <v>다가구 매매</v>
      </c>
      <c r="D5215" s="66" t="str">
        <v>2026-06</v>
      </c>
      <c r="E5215" s="66" t="str">
        <v>비교 반영</v>
      </c>
      <c r="F5215" s="66" t="str">
        <v>최근 비교기간</v>
      </c>
      <c r="G5215" s="68">
        <v>0</v>
      </c>
      <c r="H5215" s="79">
        <v>0</v>
      </c>
    </row>
    <row r="5216">
      <c r="A5216" s="72">
        <v>56</v>
      </c>
      <c r="B5216" s="72" t="str">
        <v>조안면 진중리</v>
      </c>
      <c r="C5216" s="72" t="str">
        <v>다가구 매매</v>
      </c>
      <c r="D5216" s="72" t="str">
        <v>2026-07</v>
      </c>
      <c r="E5216" s="72" t="str">
        <v>집계 중</v>
      </c>
      <c r="F5216" s="72" t="str">
        <v>집계 중 월</v>
      </c>
      <c r="G5216" s="74">
        <v>0</v>
      </c>
      <c r="H5216" s="85">
        <v>0</v>
      </c>
    </row>
    <row r="5217">
      <c r="A5217" s="68">
        <v>57</v>
      </c>
      <c r="B5217" s="66" t="str">
        <v>조안면 조안리</v>
      </c>
      <c r="C5217" s="66" t="str">
        <v>토지</v>
      </c>
      <c r="D5217" s="66" t="str">
        <v>2025-08</v>
      </c>
      <c r="E5217" s="66" t="str">
        <v>비교 반영</v>
      </c>
      <c r="F5217" s="66" t="str">
        <v>그 외 비교 반영월</v>
      </c>
      <c r="G5217" s="68">
        <v>1</v>
      </c>
      <c r="H5217" s="79">
        <v>0.5</v>
      </c>
    </row>
    <row r="5218">
      <c r="A5218" s="68">
        <v>57</v>
      </c>
      <c r="B5218" s="66" t="str">
        <v>조안면 조안리</v>
      </c>
      <c r="C5218" s="66" t="str">
        <v>토지</v>
      </c>
      <c r="D5218" s="66" t="str">
        <v>2025-09</v>
      </c>
      <c r="E5218" s="66" t="str">
        <v>비교 반영</v>
      </c>
      <c r="F5218" s="66" t="str">
        <v>그 외 비교 반영월</v>
      </c>
      <c r="G5218" s="68">
        <v>3</v>
      </c>
      <c r="H5218" s="79">
        <v>1</v>
      </c>
    </row>
    <row r="5219">
      <c r="A5219" s="68">
        <v>57</v>
      </c>
      <c r="B5219" s="66" t="str">
        <v>조안면 조안리</v>
      </c>
      <c r="C5219" s="66" t="str">
        <v>토지</v>
      </c>
      <c r="D5219" s="66" t="str">
        <v>2025-10</v>
      </c>
      <c r="E5219" s="66" t="str">
        <v>비교 반영</v>
      </c>
      <c r="F5219" s="66" t="str">
        <v>그 외 비교 반영월</v>
      </c>
      <c r="G5219" s="68">
        <v>4</v>
      </c>
      <c r="H5219" s="79">
        <v>1</v>
      </c>
    </row>
    <row r="5220">
      <c r="A5220" s="68">
        <v>57</v>
      </c>
      <c r="B5220" s="66" t="str">
        <v>조안면 조안리</v>
      </c>
      <c r="C5220" s="66" t="str">
        <v>토지</v>
      </c>
      <c r="D5220" s="66" t="str">
        <v>2025-11</v>
      </c>
      <c r="E5220" s="66" t="str">
        <v>비교 반영</v>
      </c>
      <c r="F5220" s="66" t="str">
        <v>그 외 비교 반영월</v>
      </c>
      <c r="G5220" s="68">
        <v>0</v>
      </c>
      <c r="H5220" s="79">
        <v>0</v>
      </c>
    </row>
    <row r="5221">
      <c r="A5221" s="68">
        <v>57</v>
      </c>
      <c r="B5221" s="66" t="str">
        <v>조안면 조안리</v>
      </c>
      <c r="C5221" s="66" t="str">
        <v>토지</v>
      </c>
      <c r="D5221" s="66" t="str">
        <v>2025-12</v>
      </c>
      <c r="E5221" s="66" t="str">
        <v>비교 반영</v>
      </c>
      <c r="F5221" s="66" t="str">
        <v>그 외 비교 반영월</v>
      </c>
      <c r="G5221" s="68">
        <v>0</v>
      </c>
      <c r="H5221" s="79">
        <v>0</v>
      </c>
    </row>
    <row r="5222">
      <c r="A5222" s="68">
        <v>57</v>
      </c>
      <c r="B5222" s="66" t="str">
        <v>조안면 조안리</v>
      </c>
      <c r="C5222" s="66" t="str">
        <v>토지</v>
      </c>
      <c r="D5222" s="66" t="str">
        <v>2026-01</v>
      </c>
      <c r="E5222" s="66" t="str">
        <v>비교 반영</v>
      </c>
      <c r="F5222" s="66" t="str">
        <v>직전 비교기간</v>
      </c>
      <c r="G5222" s="68">
        <v>0</v>
      </c>
      <c r="H5222" s="79">
        <v>0</v>
      </c>
    </row>
    <row r="5223">
      <c r="A5223" s="68">
        <v>57</v>
      </c>
      <c r="B5223" s="66" t="str">
        <v>조안면 조안리</v>
      </c>
      <c r="C5223" s="66" t="str">
        <v>토지</v>
      </c>
      <c r="D5223" s="66" t="str">
        <v>2026-02</v>
      </c>
      <c r="E5223" s="66" t="str">
        <v>비교 반영</v>
      </c>
      <c r="F5223" s="66" t="str">
        <v>직전 비교기간</v>
      </c>
      <c r="G5223" s="68">
        <v>0</v>
      </c>
      <c r="H5223" s="79">
        <v>0</v>
      </c>
    </row>
    <row r="5224">
      <c r="A5224" s="68">
        <v>57</v>
      </c>
      <c r="B5224" s="66" t="str">
        <v>조안면 조안리</v>
      </c>
      <c r="C5224" s="66" t="str">
        <v>토지</v>
      </c>
      <c r="D5224" s="66" t="str">
        <v>2026-03</v>
      </c>
      <c r="E5224" s="66" t="str">
        <v>비교 반영</v>
      </c>
      <c r="F5224" s="66" t="str">
        <v>직전 비교기간</v>
      </c>
      <c r="G5224" s="68">
        <v>1</v>
      </c>
      <c r="H5224" s="79">
        <v>0.2</v>
      </c>
    </row>
    <row r="5225">
      <c r="A5225" s="68">
        <v>57</v>
      </c>
      <c r="B5225" s="66" t="str">
        <v>조안면 조안리</v>
      </c>
      <c r="C5225" s="66" t="str">
        <v>토지</v>
      </c>
      <c r="D5225" s="66" t="str">
        <v>2026-04</v>
      </c>
      <c r="E5225" s="66" t="str">
        <v>비교 반영</v>
      </c>
      <c r="F5225" s="66" t="str">
        <v>최근 비교기간</v>
      </c>
      <c r="G5225" s="68">
        <v>2</v>
      </c>
      <c r="H5225" s="79">
        <v>1</v>
      </c>
    </row>
    <row r="5226">
      <c r="A5226" s="68">
        <v>57</v>
      </c>
      <c r="B5226" s="66" t="str">
        <v>조안면 조안리</v>
      </c>
      <c r="C5226" s="66" t="str">
        <v>토지</v>
      </c>
      <c r="D5226" s="66" t="str">
        <v>2026-05</v>
      </c>
      <c r="E5226" s="66" t="str">
        <v>비교 반영</v>
      </c>
      <c r="F5226" s="66" t="str">
        <v>최근 비교기간</v>
      </c>
      <c r="G5226" s="68">
        <v>0</v>
      </c>
      <c r="H5226" s="79">
        <v>0</v>
      </c>
    </row>
    <row r="5227">
      <c r="A5227" s="68">
        <v>57</v>
      </c>
      <c r="B5227" s="66" t="str">
        <v>조안면 조안리</v>
      </c>
      <c r="C5227" s="66" t="str">
        <v>토지</v>
      </c>
      <c r="D5227" s="66" t="str">
        <v>2026-06</v>
      </c>
      <c r="E5227" s="66" t="str">
        <v>비교 반영</v>
      </c>
      <c r="F5227" s="66" t="str">
        <v>최근 비교기간</v>
      </c>
      <c r="G5227" s="68">
        <v>0</v>
      </c>
      <c r="H5227" s="79">
        <v>0</v>
      </c>
    </row>
    <row r="5228">
      <c r="A5228" s="72">
        <v>57</v>
      </c>
      <c r="B5228" s="72" t="str">
        <v>조안면 조안리</v>
      </c>
      <c r="C5228" s="72" t="str">
        <v>토지</v>
      </c>
      <c r="D5228" s="72" t="str">
        <v>2026-07</v>
      </c>
      <c r="E5228" s="72" t="str">
        <v>집계 중</v>
      </c>
      <c r="F5228" s="72" t="str">
        <v>집계 중 월</v>
      </c>
      <c r="G5228" s="74">
        <v>2</v>
      </c>
      <c r="H5228" s="85">
        <v>1</v>
      </c>
    </row>
    <row r="5229">
      <c r="A5229" s="68">
        <v>57</v>
      </c>
      <c r="B5229" s="66" t="str">
        <v>조안면 조안리</v>
      </c>
      <c r="C5229" s="66" t="str">
        <v>다가구 전월세</v>
      </c>
      <c r="D5229" s="66" t="str">
        <v>2025-08</v>
      </c>
      <c r="E5229" s="66" t="str">
        <v>비교 반영</v>
      </c>
      <c r="F5229" s="66" t="str">
        <v>그 외 비교 반영월</v>
      </c>
      <c r="G5229" s="68">
        <v>1</v>
      </c>
      <c r="H5229" s="79">
        <v>0.5</v>
      </c>
    </row>
    <row r="5230">
      <c r="A5230" s="68">
        <v>57</v>
      </c>
      <c r="B5230" s="66" t="str">
        <v>조안면 조안리</v>
      </c>
      <c r="C5230" s="66" t="str">
        <v>다가구 전월세</v>
      </c>
      <c r="D5230" s="66" t="str">
        <v>2025-09</v>
      </c>
      <c r="E5230" s="66" t="str">
        <v>비교 반영</v>
      </c>
      <c r="F5230" s="66" t="str">
        <v>그 외 비교 반영월</v>
      </c>
      <c r="G5230" s="68">
        <v>0</v>
      </c>
      <c r="H5230" s="79">
        <v>0</v>
      </c>
    </row>
    <row r="5231">
      <c r="A5231" s="68">
        <v>57</v>
      </c>
      <c r="B5231" s="66" t="str">
        <v>조안면 조안리</v>
      </c>
      <c r="C5231" s="66" t="str">
        <v>다가구 전월세</v>
      </c>
      <c r="D5231" s="66" t="str">
        <v>2025-10</v>
      </c>
      <c r="E5231" s="66" t="str">
        <v>비교 반영</v>
      </c>
      <c r="F5231" s="66" t="str">
        <v>그 외 비교 반영월</v>
      </c>
      <c r="G5231" s="68">
        <v>0</v>
      </c>
      <c r="H5231" s="79">
        <v>0</v>
      </c>
    </row>
    <row r="5232">
      <c r="A5232" s="68">
        <v>57</v>
      </c>
      <c r="B5232" s="66" t="str">
        <v>조안면 조안리</v>
      </c>
      <c r="C5232" s="66" t="str">
        <v>다가구 전월세</v>
      </c>
      <c r="D5232" s="66" t="str">
        <v>2025-11</v>
      </c>
      <c r="E5232" s="66" t="str">
        <v>비교 반영</v>
      </c>
      <c r="F5232" s="66" t="str">
        <v>그 외 비교 반영월</v>
      </c>
      <c r="G5232" s="68">
        <v>0</v>
      </c>
      <c r="H5232" s="79">
        <v>0</v>
      </c>
    </row>
    <row r="5233">
      <c r="A5233" s="68">
        <v>57</v>
      </c>
      <c r="B5233" s="66" t="str">
        <v>조안면 조안리</v>
      </c>
      <c r="C5233" s="66" t="str">
        <v>다가구 전월세</v>
      </c>
      <c r="D5233" s="66" t="str">
        <v>2025-12</v>
      </c>
      <c r="E5233" s="66" t="str">
        <v>비교 반영</v>
      </c>
      <c r="F5233" s="66" t="str">
        <v>그 외 비교 반영월</v>
      </c>
      <c r="G5233" s="68">
        <v>0</v>
      </c>
      <c r="H5233" s="79">
        <v>0</v>
      </c>
    </row>
    <row r="5234">
      <c r="A5234" s="68">
        <v>57</v>
      </c>
      <c r="B5234" s="66" t="str">
        <v>조안면 조안리</v>
      </c>
      <c r="C5234" s="66" t="str">
        <v>다가구 전월세</v>
      </c>
      <c r="D5234" s="66" t="str">
        <v>2026-01</v>
      </c>
      <c r="E5234" s="66" t="str">
        <v>비교 반영</v>
      </c>
      <c r="F5234" s="66" t="str">
        <v>직전 비교기간</v>
      </c>
      <c r="G5234" s="68">
        <v>0</v>
      </c>
      <c r="H5234" s="79">
        <v>0</v>
      </c>
    </row>
    <row r="5235">
      <c r="A5235" s="68">
        <v>57</v>
      </c>
      <c r="B5235" s="66" t="str">
        <v>조안면 조안리</v>
      </c>
      <c r="C5235" s="66" t="str">
        <v>다가구 전월세</v>
      </c>
      <c r="D5235" s="66" t="str">
        <v>2026-02</v>
      </c>
      <c r="E5235" s="66" t="str">
        <v>비교 반영</v>
      </c>
      <c r="F5235" s="66" t="str">
        <v>직전 비교기간</v>
      </c>
      <c r="G5235" s="68">
        <v>0</v>
      </c>
      <c r="H5235" s="79">
        <v>0</v>
      </c>
    </row>
    <row r="5236">
      <c r="A5236" s="68">
        <v>57</v>
      </c>
      <c r="B5236" s="66" t="str">
        <v>조안면 조안리</v>
      </c>
      <c r="C5236" s="66" t="str">
        <v>다가구 전월세</v>
      </c>
      <c r="D5236" s="66" t="str">
        <v>2026-03</v>
      </c>
      <c r="E5236" s="66" t="str">
        <v>비교 반영</v>
      </c>
      <c r="F5236" s="66" t="str">
        <v>직전 비교기간</v>
      </c>
      <c r="G5236" s="68">
        <v>4</v>
      </c>
      <c r="H5236" s="79">
        <v>0.8</v>
      </c>
    </row>
    <row r="5237">
      <c r="A5237" s="68">
        <v>57</v>
      </c>
      <c r="B5237" s="66" t="str">
        <v>조안면 조안리</v>
      </c>
      <c r="C5237" s="66" t="str">
        <v>다가구 전월세</v>
      </c>
      <c r="D5237" s="66" t="str">
        <v>2026-04</v>
      </c>
      <c r="E5237" s="66" t="str">
        <v>비교 반영</v>
      </c>
      <c r="F5237" s="66" t="str">
        <v>최근 비교기간</v>
      </c>
      <c r="G5237" s="68">
        <v>0</v>
      </c>
      <c r="H5237" s="79">
        <v>0</v>
      </c>
    </row>
    <row r="5238">
      <c r="A5238" s="68">
        <v>57</v>
      </c>
      <c r="B5238" s="66" t="str">
        <v>조안면 조안리</v>
      </c>
      <c r="C5238" s="66" t="str">
        <v>다가구 전월세</v>
      </c>
      <c r="D5238" s="66" t="str">
        <v>2026-05</v>
      </c>
      <c r="E5238" s="66" t="str">
        <v>비교 반영</v>
      </c>
      <c r="F5238" s="66" t="str">
        <v>최근 비교기간</v>
      </c>
      <c r="G5238" s="68">
        <v>0</v>
      </c>
      <c r="H5238" s="79">
        <v>0</v>
      </c>
    </row>
    <row r="5239">
      <c r="A5239" s="68">
        <v>57</v>
      </c>
      <c r="B5239" s="66" t="str">
        <v>조안면 조안리</v>
      </c>
      <c r="C5239" s="66" t="str">
        <v>다가구 전월세</v>
      </c>
      <c r="D5239" s="66" t="str">
        <v>2026-06</v>
      </c>
      <c r="E5239" s="66" t="str">
        <v>비교 반영</v>
      </c>
      <c r="F5239" s="66" t="str">
        <v>최근 비교기간</v>
      </c>
      <c r="G5239" s="68">
        <v>0</v>
      </c>
      <c r="H5239" s="79">
        <v>0</v>
      </c>
    </row>
    <row r="5240">
      <c r="A5240" s="72">
        <v>57</v>
      </c>
      <c r="B5240" s="72" t="str">
        <v>조안면 조안리</v>
      </c>
      <c r="C5240" s="72" t="str">
        <v>다가구 전월세</v>
      </c>
      <c r="D5240" s="72" t="str">
        <v>2026-07</v>
      </c>
      <c r="E5240" s="72" t="str">
        <v>집계 중</v>
      </c>
      <c r="F5240" s="72" t="str">
        <v>집계 중 월</v>
      </c>
      <c r="G5240" s="74">
        <v>0</v>
      </c>
      <c r="H5240" s="85">
        <v>0</v>
      </c>
    </row>
    <row r="5241">
      <c r="A5241" s="68">
        <v>58</v>
      </c>
      <c r="B5241" s="66" t="str">
        <v>조안면 송촌리</v>
      </c>
      <c r="C5241" s="66" t="str">
        <v>토지</v>
      </c>
      <c r="D5241" s="66" t="str">
        <v>2025-08</v>
      </c>
      <c r="E5241" s="66" t="str">
        <v>비교 반영</v>
      </c>
      <c r="F5241" s="66" t="str">
        <v>그 외 비교 반영월</v>
      </c>
      <c r="G5241" s="68">
        <v>5</v>
      </c>
      <c r="H5241" s="79">
        <v>1</v>
      </c>
    </row>
    <row r="5242">
      <c r="A5242" s="68">
        <v>58</v>
      </c>
      <c r="B5242" s="66" t="str">
        <v>조안면 송촌리</v>
      </c>
      <c r="C5242" s="66" t="str">
        <v>토지</v>
      </c>
      <c r="D5242" s="66" t="str">
        <v>2025-09</v>
      </c>
      <c r="E5242" s="66" t="str">
        <v>비교 반영</v>
      </c>
      <c r="F5242" s="66" t="str">
        <v>그 외 비교 반영월</v>
      </c>
      <c r="G5242" s="68">
        <v>4</v>
      </c>
      <c r="H5242" s="79">
        <v>1</v>
      </c>
    </row>
    <row r="5243">
      <c r="A5243" s="68">
        <v>58</v>
      </c>
      <c r="B5243" s="66" t="str">
        <v>조안면 송촌리</v>
      </c>
      <c r="C5243" s="66" t="str">
        <v>토지</v>
      </c>
      <c r="D5243" s="66" t="str">
        <v>2025-10</v>
      </c>
      <c r="E5243" s="66" t="str">
        <v>비교 반영</v>
      </c>
      <c r="F5243" s="66" t="str">
        <v>그 외 비교 반영월</v>
      </c>
      <c r="G5243" s="68">
        <v>3</v>
      </c>
      <c r="H5243" s="79">
        <v>0.6</v>
      </c>
    </row>
    <row r="5244">
      <c r="A5244" s="68">
        <v>58</v>
      </c>
      <c r="B5244" s="66" t="str">
        <v>조안면 송촌리</v>
      </c>
      <c r="C5244" s="66" t="str">
        <v>토지</v>
      </c>
      <c r="D5244" s="66" t="str">
        <v>2025-11</v>
      </c>
      <c r="E5244" s="66" t="str">
        <v>비교 반영</v>
      </c>
      <c r="F5244" s="66" t="str">
        <v>그 외 비교 반영월</v>
      </c>
      <c r="G5244" s="68">
        <v>4</v>
      </c>
      <c r="H5244" s="79">
        <v>0.6666666666666666</v>
      </c>
    </row>
    <row r="5245">
      <c r="A5245" s="68">
        <v>58</v>
      </c>
      <c r="B5245" s="66" t="str">
        <v>조안면 송촌리</v>
      </c>
      <c r="C5245" s="66" t="str">
        <v>토지</v>
      </c>
      <c r="D5245" s="66" t="str">
        <v>2025-12</v>
      </c>
      <c r="E5245" s="66" t="str">
        <v>비교 반영</v>
      </c>
      <c r="F5245" s="66" t="str">
        <v>그 외 비교 반영월</v>
      </c>
      <c r="G5245" s="68">
        <v>1</v>
      </c>
      <c r="H5245" s="79">
        <v>1</v>
      </c>
    </row>
    <row r="5246">
      <c r="A5246" s="68">
        <v>58</v>
      </c>
      <c r="B5246" s="66" t="str">
        <v>조안면 송촌리</v>
      </c>
      <c r="C5246" s="66" t="str">
        <v>토지</v>
      </c>
      <c r="D5246" s="66" t="str">
        <v>2026-01</v>
      </c>
      <c r="E5246" s="66" t="str">
        <v>비교 반영</v>
      </c>
      <c r="F5246" s="66" t="str">
        <v>직전 비교기간</v>
      </c>
      <c r="G5246" s="68">
        <v>0</v>
      </c>
      <c r="H5246" s="79">
        <v>0</v>
      </c>
    </row>
    <row r="5247">
      <c r="A5247" s="68">
        <v>58</v>
      </c>
      <c r="B5247" s="66" t="str">
        <v>조안면 송촌리</v>
      </c>
      <c r="C5247" s="66" t="str">
        <v>토지</v>
      </c>
      <c r="D5247" s="66" t="str">
        <v>2026-02</v>
      </c>
      <c r="E5247" s="66" t="str">
        <v>비교 반영</v>
      </c>
      <c r="F5247" s="66" t="str">
        <v>직전 비교기간</v>
      </c>
      <c r="G5247" s="68">
        <v>1</v>
      </c>
      <c r="H5247" s="79">
        <v>1</v>
      </c>
    </row>
    <row r="5248">
      <c r="A5248" s="68">
        <v>58</v>
      </c>
      <c r="B5248" s="66" t="str">
        <v>조안면 송촌리</v>
      </c>
      <c r="C5248" s="66" t="str">
        <v>토지</v>
      </c>
      <c r="D5248" s="66" t="str">
        <v>2026-03</v>
      </c>
      <c r="E5248" s="66" t="str">
        <v>비교 반영</v>
      </c>
      <c r="F5248" s="66" t="str">
        <v>직전 비교기간</v>
      </c>
      <c r="G5248" s="68">
        <v>0</v>
      </c>
      <c r="H5248" s="79">
        <v>0</v>
      </c>
    </row>
    <row r="5249">
      <c r="A5249" s="68">
        <v>58</v>
      </c>
      <c r="B5249" s="66" t="str">
        <v>조안면 송촌리</v>
      </c>
      <c r="C5249" s="66" t="str">
        <v>토지</v>
      </c>
      <c r="D5249" s="66" t="str">
        <v>2026-04</v>
      </c>
      <c r="E5249" s="66" t="str">
        <v>비교 반영</v>
      </c>
      <c r="F5249" s="66" t="str">
        <v>최근 비교기간</v>
      </c>
      <c r="G5249" s="68">
        <v>1</v>
      </c>
      <c r="H5249" s="79">
        <v>1</v>
      </c>
    </row>
    <row r="5250">
      <c r="A5250" s="68">
        <v>58</v>
      </c>
      <c r="B5250" s="66" t="str">
        <v>조안면 송촌리</v>
      </c>
      <c r="C5250" s="66" t="str">
        <v>토지</v>
      </c>
      <c r="D5250" s="66" t="str">
        <v>2026-05</v>
      </c>
      <c r="E5250" s="66" t="str">
        <v>비교 반영</v>
      </c>
      <c r="F5250" s="66" t="str">
        <v>최근 비교기간</v>
      </c>
      <c r="G5250" s="68">
        <v>0</v>
      </c>
      <c r="H5250" s="79">
        <v>0</v>
      </c>
    </row>
    <row r="5251">
      <c r="A5251" s="68">
        <v>58</v>
      </c>
      <c r="B5251" s="66" t="str">
        <v>조안면 송촌리</v>
      </c>
      <c r="C5251" s="66" t="str">
        <v>토지</v>
      </c>
      <c r="D5251" s="66" t="str">
        <v>2026-06</v>
      </c>
      <c r="E5251" s="66" t="str">
        <v>비교 반영</v>
      </c>
      <c r="F5251" s="66" t="str">
        <v>최근 비교기간</v>
      </c>
      <c r="G5251" s="68">
        <v>0</v>
      </c>
      <c r="H5251" s="79">
        <v>0</v>
      </c>
    </row>
    <row r="5252">
      <c r="A5252" s="72">
        <v>58</v>
      </c>
      <c r="B5252" s="72" t="str">
        <v>조안면 송촌리</v>
      </c>
      <c r="C5252" s="72" t="str">
        <v>토지</v>
      </c>
      <c r="D5252" s="72" t="str">
        <v>2026-07</v>
      </c>
      <c r="E5252" s="72" t="str">
        <v>집계 중</v>
      </c>
      <c r="F5252" s="72" t="str">
        <v>집계 중 월</v>
      </c>
      <c r="G5252" s="74">
        <v>0</v>
      </c>
      <c r="H5252" s="85">
        <v>0</v>
      </c>
    </row>
    <row r="5253">
      <c r="A5253" s="68">
        <v>58</v>
      </c>
      <c r="B5253" s="66" t="str">
        <v>조안면 송촌리</v>
      </c>
      <c r="C5253" s="66" t="str">
        <v>다가구 전월세</v>
      </c>
      <c r="D5253" s="66" t="str">
        <v>2025-08</v>
      </c>
      <c r="E5253" s="66" t="str">
        <v>비교 반영</v>
      </c>
      <c r="F5253" s="66" t="str">
        <v>그 외 비교 반영월</v>
      </c>
      <c r="G5253" s="68">
        <v>0</v>
      </c>
      <c r="H5253" s="79">
        <v>0</v>
      </c>
    </row>
    <row r="5254">
      <c r="A5254" s="68">
        <v>58</v>
      </c>
      <c r="B5254" s="66" t="str">
        <v>조안면 송촌리</v>
      </c>
      <c r="C5254" s="66" t="str">
        <v>다가구 전월세</v>
      </c>
      <c r="D5254" s="66" t="str">
        <v>2025-09</v>
      </c>
      <c r="E5254" s="66" t="str">
        <v>비교 반영</v>
      </c>
      <c r="F5254" s="66" t="str">
        <v>그 외 비교 반영월</v>
      </c>
      <c r="G5254" s="68">
        <v>0</v>
      </c>
      <c r="H5254" s="79">
        <v>0</v>
      </c>
    </row>
    <row r="5255">
      <c r="A5255" s="68">
        <v>58</v>
      </c>
      <c r="B5255" s="66" t="str">
        <v>조안면 송촌리</v>
      </c>
      <c r="C5255" s="66" t="str">
        <v>다가구 전월세</v>
      </c>
      <c r="D5255" s="66" t="str">
        <v>2025-10</v>
      </c>
      <c r="E5255" s="66" t="str">
        <v>비교 반영</v>
      </c>
      <c r="F5255" s="66" t="str">
        <v>그 외 비교 반영월</v>
      </c>
      <c r="G5255" s="68">
        <v>2</v>
      </c>
      <c r="H5255" s="79">
        <v>0.4</v>
      </c>
    </row>
    <row r="5256">
      <c r="A5256" s="68">
        <v>58</v>
      </c>
      <c r="B5256" s="66" t="str">
        <v>조안면 송촌리</v>
      </c>
      <c r="C5256" s="66" t="str">
        <v>다가구 전월세</v>
      </c>
      <c r="D5256" s="66" t="str">
        <v>2025-11</v>
      </c>
      <c r="E5256" s="66" t="str">
        <v>비교 반영</v>
      </c>
      <c r="F5256" s="66" t="str">
        <v>그 외 비교 반영월</v>
      </c>
      <c r="G5256" s="68">
        <v>2</v>
      </c>
      <c r="H5256" s="79">
        <v>0.3333333333333333</v>
      </c>
    </row>
    <row r="5257">
      <c r="A5257" s="68">
        <v>58</v>
      </c>
      <c r="B5257" s="66" t="str">
        <v>조안면 송촌리</v>
      </c>
      <c r="C5257" s="66" t="str">
        <v>다가구 전월세</v>
      </c>
      <c r="D5257" s="66" t="str">
        <v>2025-12</v>
      </c>
      <c r="E5257" s="66" t="str">
        <v>비교 반영</v>
      </c>
      <c r="F5257" s="66" t="str">
        <v>그 외 비교 반영월</v>
      </c>
      <c r="G5257" s="68">
        <v>0</v>
      </c>
      <c r="H5257" s="79">
        <v>0</v>
      </c>
    </row>
    <row r="5258">
      <c r="A5258" s="68">
        <v>58</v>
      </c>
      <c r="B5258" s="66" t="str">
        <v>조안면 송촌리</v>
      </c>
      <c r="C5258" s="66" t="str">
        <v>다가구 전월세</v>
      </c>
      <c r="D5258" s="66" t="str">
        <v>2026-01</v>
      </c>
      <c r="E5258" s="66" t="str">
        <v>비교 반영</v>
      </c>
      <c r="F5258" s="66" t="str">
        <v>직전 비교기간</v>
      </c>
      <c r="G5258" s="68">
        <v>1</v>
      </c>
      <c r="H5258" s="79">
        <v>1</v>
      </c>
    </row>
    <row r="5259">
      <c r="A5259" s="68">
        <v>58</v>
      </c>
      <c r="B5259" s="66" t="str">
        <v>조안면 송촌리</v>
      </c>
      <c r="C5259" s="66" t="str">
        <v>다가구 전월세</v>
      </c>
      <c r="D5259" s="66" t="str">
        <v>2026-02</v>
      </c>
      <c r="E5259" s="66" t="str">
        <v>비교 반영</v>
      </c>
      <c r="F5259" s="66" t="str">
        <v>직전 비교기간</v>
      </c>
      <c r="G5259" s="68">
        <v>0</v>
      </c>
      <c r="H5259" s="79">
        <v>0</v>
      </c>
    </row>
    <row r="5260">
      <c r="A5260" s="68">
        <v>58</v>
      </c>
      <c r="B5260" s="66" t="str">
        <v>조안면 송촌리</v>
      </c>
      <c r="C5260" s="66" t="str">
        <v>다가구 전월세</v>
      </c>
      <c r="D5260" s="66" t="str">
        <v>2026-03</v>
      </c>
      <c r="E5260" s="66" t="str">
        <v>비교 반영</v>
      </c>
      <c r="F5260" s="66" t="str">
        <v>직전 비교기간</v>
      </c>
      <c r="G5260" s="68">
        <v>0</v>
      </c>
      <c r="H5260" s="79">
        <v>0</v>
      </c>
    </row>
    <row r="5261">
      <c r="A5261" s="68">
        <v>58</v>
      </c>
      <c r="B5261" s="66" t="str">
        <v>조안면 송촌리</v>
      </c>
      <c r="C5261" s="66" t="str">
        <v>다가구 전월세</v>
      </c>
      <c r="D5261" s="66" t="str">
        <v>2026-04</v>
      </c>
      <c r="E5261" s="66" t="str">
        <v>비교 반영</v>
      </c>
      <c r="F5261" s="66" t="str">
        <v>최근 비교기간</v>
      </c>
      <c r="G5261" s="68">
        <v>0</v>
      </c>
      <c r="H5261" s="79">
        <v>0</v>
      </c>
    </row>
    <row r="5262">
      <c r="A5262" s="68">
        <v>58</v>
      </c>
      <c r="B5262" s="66" t="str">
        <v>조안면 송촌리</v>
      </c>
      <c r="C5262" s="66" t="str">
        <v>다가구 전월세</v>
      </c>
      <c r="D5262" s="66" t="str">
        <v>2026-05</v>
      </c>
      <c r="E5262" s="66" t="str">
        <v>비교 반영</v>
      </c>
      <c r="F5262" s="66" t="str">
        <v>최근 비교기간</v>
      </c>
      <c r="G5262" s="68">
        <v>0</v>
      </c>
      <c r="H5262" s="79">
        <v>0</v>
      </c>
    </row>
    <row r="5263">
      <c r="A5263" s="68">
        <v>58</v>
      </c>
      <c r="B5263" s="66" t="str">
        <v>조안면 송촌리</v>
      </c>
      <c r="C5263" s="66" t="str">
        <v>다가구 전월세</v>
      </c>
      <c r="D5263" s="66" t="str">
        <v>2026-06</v>
      </c>
      <c r="E5263" s="66" t="str">
        <v>비교 반영</v>
      </c>
      <c r="F5263" s="66" t="str">
        <v>최근 비교기간</v>
      </c>
      <c r="G5263" s="68">
        <v>0</v>
      </c>
      <c r="H5263" s="79">
        <v>0</v>
      </c>
    </row>
    <row r="5264">
      <c r="A5264" s="72">
        <v>58</v>
      </c>
      <c r="B5264" s="72" t="str">
        <v>조안면 송촌리</v>
      </c>
      <c r="C5264" s="72" t="str">
        <v>다가구 전월세</v>
      </c>
      <c r="D5264" s="72" t="str">
        <v>2026-07</v>
      </c>
      <c r="E5264" s="72" t="str">
        <v>집계 중</v>
      </c>
      <c r="F5264" s="72" t="str">
        <v>집계 중 월</v>
      </c>
      <c r="G5264" s="74">
        <v>1</v>
      </c>
      <c r="H5264" s="85">
        <v>1</v>
      </c>
    </row>
    <row r="5265">
      <c r="A5265" s="68">
        <v>59</v>
      </c>
      <c r="B5265" s="66" t="str">
        <v>지금동</v>
      </c>
      <c r="C5265" s="66" t="str">
        <v>토지</v>
      </c>
      <c r="D5265" s="66" t="str">
        <v>2025-08</v>
      </c>
      <c r="E5265" s="66" t="str">
        <v>비교 반영</v>
      </c>
      <c r="F5265" s="66" t="str">
        <v>그 외 비교 반영월</v>
      </c>
      <c r="G5265" s="68">
        <v>2</v>
      </c>
      <c r="H5265" s="79">
        <v>1</v>
      </c>
    </row>
    <row r="5266">
      <c r="A5266" s="68">
        <v>59</v>
      </c>
      <c r="B5266" s="66" t="str">
        <v>지금동</v>
      </c>
      <c r="C5266" s="66" t="str">
        <v>토지</v>
      </c>
      <c r="D5266" s="66" t="str">
        <v>2025-09</v>
      </c>
      <c r="E5266" s="66" t="str">
        <v>비교 반영</v>
      </c>
      <c r="F5266" s="66" t="str">
        <v>그 외 비교 반영월</v>
      </c>
      <c r="G5266" s="68">
        <v>0</v>
      </c>
      <c r="H5266" s="79">
        <v>0</v>
      </c>
    </row>
    <row r="5267">
      <c r="A5267" s="68">
        <v>59</v>
      </c>
      <c r="B5267" s="66" t="str">
        <v>지금동</v>
      </c>
      <c r="C5267" s="66" t="str">
        <v>토지</v>
      </c>
      <c r="D5267" s="66" t="str">
        <v>2025-10</v>
      </c>
      <c r="E5267" s="66" t="str">
        <v>비교 반영</v>
      </c>
      <c r="F5267" s="66" t="str">
        <v>그 외 비교 반영월</v>
      </c>
      <c r="G5267" s="68">
        <v>0</v>
      </c>
      <c r="H5267" s="79">
        <v>0</v>
      </c>
    </row>
    <row r="5268">
      <c r="A5268" s="68">
        <v>59</v>
      </c>
      <c r="B5268" s="66" t="str">
        <v>지금동</v>
      </c>
      <c r="C5268" s="66" t="str">
        <v>토지</v>
      </c>
      <c r="D5268" s="66" t="str">
        <v>2025-11</v>
      </c>
      <c r="E5268" s="66" t="str">
        <v>비교 반영</v>
      </c>
      <c r="F5268" s="66" t="str">
        <v>그 외 비교 반영월</v>
      </c>
      <c r="G5268" s="68">
        <v>0</v>
      </c>
      <c r="H5268" s="79">
        <v>0</v>
      </c>
    </row>
    <row r="5269">
      <c r="A5269" s="68">
        <v>59</v>
      </c>
      <c r="B5269" s="66" t="str">
        <v>지금동</v>
      </c>
      <c r="C5269" s="66" t="str">
        <v>토지</v>
      </c>
      <c r="D5269" s="66" t="str">
        <v>2025-12</v>
      </c>
      <c r="E5269" s="66" t="str">
        <v>비교 반영</v>
      </c>
      <c r="F5269" s="66" t="str">
        <v>그 외 비교 반영월</v>
      </c>
      <c r="G5269" s="68">
        <v>0</v>
      </c>
      <c r="H5269" s="79">
        <v>0</v>
      </c>
    </row>
    <row r="5270">
      <c r="A5270" s="68">
        <v>59</v>
      </c>
      <c r="B5270" s="66" t="str">
        <v>지금동</v>
      </c>
      <c r="C5270" s="66" t="str">
        <v>토지</v>
      </c>
      <c r="D5270" s="66" t="str">
        <v>2026-01</v>
      </c>
      <c r="E5270" s="66" t="str">
        <v>비교 반영</v>
      </c>
      <c r="F5270" s="66" t="str">
        <v>직전 비교기간</v>
      </c>
      <c r="G5270" s="68">
        <v>0</v>
      </c>
      <c r="H5270" s="79">
        <v>0</v>
      </c>
    </row>
    <row r="5271">
      <c r="A5271" s="68">
        <v>59</v>
      </c>
      <c r="B5271" s="66" t="str">
        <v>지금동</v>
      </c>
      <c r="C5271" s="66" t="str">
        <v>토지</v>
      </c>
      <c r="D5271" s="66" t="str">
        <v>2026-02</v>
      </c>
      <c r="E5271" s="66" t="str">
        <v>비교 반영</v>
      </c>
      <c r="F5271" s="66" t="str">
        <v>직전 비교기간</v>
      </c>
      <c r="G5271" s="68">
        <v>1</v>
      </c>
      <c r="H5271" s="79">
        <v>1</v>
      </c>
    </row>
    <row r="5272">
      <c r="A5272" s="68">
        <v>59</v>
      </c>
      <c r="B5272" s="66" t="str">
        <v>지금동</v>
      </c>
      <c r="C5272" s="66" t="str">
        <v>토지</v>
      </c>
      <c r="D5272" s="66" t="str">
        <v>2026-03</v>
      </c>
      <c r="E5272" s="66" t="str">
        <v>비교 반영</v>
      </c>
      <c r="F5272" s="66" t="str">
        <v>직전 비교기간</v>
      </c>
      <c r="G5272" s="68">
        <v>0</v>
      </c>
      <c r="H5272" s="79">
        <v>0</v>
      </c>
    </row>
    <row r="5273">
      <c r="A5273" s="68">
        <v>59</v>
      </c>
      <c r="B5273" s="66" t="str">
        <v>지금동</v>
      </c>
      <c r="C5273" s="66" t="str">
        <v>토지</v>
      </c>
      <c r="D5273" s="66" t="str">
        <v>2026-04</v>
      </c>
      <c r="E5273" s="66" t="str">
        <v>비교 반영</v>
      </c>
      <c r="F5273" s="66" t="str">
        <v>최근 비교기간</v>
      </c>
      <c r="G5273" s="68">
        <v>1</v>
      </c>
      <c r="H5273" s="79">
        <v>1</v>
      </c>
    </row>
    <row r="5274">
      <c r="A5274" s="68">
        <v>59</v>
      </c>
      <c r="B5274" s="66" t="str">
        <v>지금동</v>
      </c>
      <c r="C5274" s="66" t="str">
        <v>토지</v>
      </c>
      <c r="D5274" s="66" t="str">
        <v>2026-05</v>
      </c>
      <c r="E5274" s="66" t="str">
        <v>비교 반영</v>
      </c>
      <c r="F5274" s="66" t="str">
        <v>최근 비교기간</v>
      </c>
      <c r="G5274" s="68">
        <v>0</v>
      </c>
      <c r="H5274" s="79">
        <v>0</v>
      </c>
    </row>
    <row r="5275">
      <c r="A5275" s="68">
        <v>59</v>
      </c>
      <c r="B5275" s="66" t="str">
        <v>지금동</v>
      </c>
      <c r="C5275" s="66" t="str">
        <v>토지</v>
      </c>
      <c r="D5275" s="66" t="str">
        <v>2026-06</v>
      </c>
      <c r="E5275" s="66" t="str">
        <v>비교 반영</v>
      </c>
      <c r="F5275" s="66" t="str">
        <v>최근 비교기간</v>
      </c>
      <c r="G5275" s="68">
        <v>0</v>
      </c>
      <c r="H5275" s="79">
        <v>0</v>
      </c>
    </row>
    <row r="5276">
      <c r="A5276" s="72">
        <v>59</v>
      </c>
      <c r="B5276" s="72" t="str">
        <v>지금동</v>
      </c>
      <c r="C5276" s="72" t="str">
        <v>토지</v>
      </c>
      <c r="D5276" s="72" t="str">
        <v>2026-07</v>
      </c>
      <c r="E5276" s="72" t="str">
        <v>집계 중</v>
      </c>
      <c r="F5276" s="72" t="str">
        <v>집계 중 월</v>
      </c>
      <c r="G5276" s="74">
        <v>0</v>
      </c>
      <c r="H5276" s="85">
        <v>0</v>
      </c>
    </row>
    <row r="5277">
      <c r="A5277" s="68">
        <v>60</v>
      </c>
      <c r="B5277" s="66" t="str">
        <v>도농동</v>
      </c>
      <c r="C5277" s="66" t="str">
        <v>다가구 전월세</v>
      </c>
      <c r="D5277" s="66" t="str">
        <v>2025-08</v>
      </c>
      <c r="E5277" s="66" t="str">
        <v>비교 반영</v>
      </c>
      <c r="F5277" s="66" t="str">
        <v>그 외 비교 반영월</v>
      </c>
      <c r="G5277" s="68">
        <v>0</v>
      </c>
      <c r="H5277" s="79">
        <v>0</v>
      </c>
    </row>
    <row r="5278">
      <c r="A5278" s="68">
        <v>60</v>
      </c>
      <c r="B5278" s="66" t="str">
        <v>도농동</v>
      </c>
      <c r="C5278" s="66" t="str">
        <v>다가구 전월세</v>
      </c>
      <c r="D5278" s="66" t="str">
        <v>2025-09</v>
      </c>
      <c r="E5278" s="66" t="str">
        <v>비교 반영</v>
      </c>
      <c r="F5278" s="66" t="str">
        <v>그 외 비교 반영월</v>
      </c>
      <c r="G5278" s="68">
        <v>2</v>
      </c>
      <c r="H5278" s="79">
        <v>1</v>
      </c>
    </row>
    <row r="5279">
      <c r="A5279" s="68">
        <v>60</v>
      </c>
      <c r="B5279" s="66" t="str">
        <v>도농동</v>
      </c>
      <c r="C5279" s="66" t="str">
        <v>다가구 전월세</v>
      </c>
      <c r="D5279" s="66" t="str">
        <v>2025-10</v>
      </c>
      <c r="E5279" s="66" t="str">
        <v>비교 반영</v>
      </c>
      <c r="F5279" s="66" t="str">
        <v>그 외 비교 반영월</v>
      </c>
      <c r="G5279" s="68">
        <v>0</v>
      </c>
      <c r="H5279" s="79">
        <v>0</v>
      </c>
    </row>
    <row r="5280">
      <c r="A5280" s="68">
        <v>60</v>
      </c>
      <c r="B5280" s="66" t="str">
        <v>도농동</v>
      </c>
      <c r="C5280" s="66" t="str">
        <v>다가구 전월세</v>
      </c>
      <c r="D5280" s="66" t="str">
        <v>2025-11</v>
      </c>
      <c r="E5280" s="66" t="str">
        <v>비교 반영</v>
      </c>
      <c r="F5280" s="66" t="str">
        <v>그 외 비교 반영월</v>
      </c>
      <c r="G5280" s="68">
        <v>0</v>
      </c>
      <c r="H5280" s="79">
        <v>0</v>
      </c>
    </row>
    <row r="5281">
      <c r="A5281" s="68">
        <v>60</v>
      </c>
      <c r="B5281" s="66" t="str">
        <v>도농동</v>
      </c>
      <c r="C5281" s="66" t="str">
        <v>다가구 전월세</v>
      </c>
      <c r="D5281" s="66" t="str">
        <v>2025-12</v>
      </c>
      <c r="E5281" s="66" t="str">
        <v>비교 반영</v>
      </c>
      <c r="F5281" s="66" t="str">
        <v>그 외 비교 반영월</v>
      </c>
      <c r="G5281" s="68">
        <v>0</v>
      </c>
      <c r="H5281" s="79">
        <v>0</v>
      </c>
    </row>
    <row r="5282">
      <c r="A5282" s="68">
        <v>60</v>
      </c>
      <c r="B5282" s="66" t="str">
        <v>도농동</v>
      </c>
      <c r="C5282" s="66" t="str">
        <v>다가구 전월세</v>
      </c>
      <c r="D5282" s="66" t="str">
        <v>2026-01</v>
      </c>
      <c r="E5282" s="66" t="str">
        <v>비교 반영</v>
      </c>
      <c r="F5282" s="66" t="str">
        <v>직전 비교기간</v>
      </c>
      <c r="G5282" s="68">
        <v>0</v>
      </c>
      <c r="H5282" s="79">
        <v>0</v>
      </c>
    </row>
    <row r="5283">
      <c r="A5283" s="68">
        <v>60</v>
      </c>
      <c r="B5283" s="66" t="str">
        <v>도농동</v>
      </c>
      <c r="C5283" s="66" t="str">
        <v>다가구 전월세</v>
      </c>
      <c r="D5283" s="66" t="str">
        <v>2026-02</v>
      </c>
      <c r="E5283" s="66" t="str">
        <v>비교 반영</v>
      </c>
      <c r="F5283" s="66" t="str">
        <v>직전 비교기간</v>
      </c>
      <c r="G5283" s="68">
        <v>0</v>
      </c>
      <c r="H5283" s="79">
        <v>0</v>
      </c>
    </row>
    <row r="5284">
      <c r="A5284" s="68">
        <v>60</v>
      </c>
      <c r="B5284" s="66" t="str">
        <v>도농동</v>
      </c>
      <c r="C5284" s="66" t="str">
        <v>다가구 전월세</v>
      </c>
      <c r="D5284" s="66" t="str">
        <v>2026-03</v>
      </c>
      <c r="E5284" s="66" t="str">
        <v>비교 반영</v>
      </c>
      <c r="F5284" s="66" t="str">
        <v>직전 비교기간</v>
      </c>
      <c r="G5284" s="68">
        <v>0</v>
      </c>
      <c r="H5284" s="79">
        <v>0</v>
      </c>
    </row>
    <row r="5285">
      <c r="A5285" s="68">
        <v>60</v>
      </c>
      <c r="B5285" s="66" t="str">
        <v>도농동</v>
      </c>
      <c r="C5285" s="66" t="str">
        <v>다가구 전월세</v>
      </c>
      <c r="D5285" s="66" t="str">
        <v>2026-04</v>
      </c>
      <c r="E5285" s="66" t="str">
        <v>비교 반영</v>
      </c>
      <c r="F5285" s="66" t="str">
        <v>최근 비교기간</v>
      </c>
      <c r="G5285" s="68">
        <v>1</v>
      </c>
      <c r="H5285" s="79">
        <v>1</v>
      </c>
    </row>
    <row r="5286">
      <c r="A5286" s="68">
        <v>60</v>
      </c>
      <c r="B5286" s="66" t="str">
        <v>도농동</v>
      </c>
      <c r="C5286" s="66" t="str">
        <v>다가구 전월세</v>
      </c>
      <c r="D5286" s="66" t="str">
        <v>2026-05</v>
      </c>
      <c r="E5286" s="66" t="str">
        <v>비교 반영</v>
      </c>
      <c r="F5286" s="66" t="str">
        <v>최근 비교기간</v>
      </c>
      <c r="G5286" s="68">
        <v>0</v>
      </c>
      <c r="H5286" s="79">
        <v>0</v>
      </c>
    </row>
    <row r="5287">
      <c r="A5287" s="68">
        <v>60</v>
      </c>
      <c r="B5287" s="66" t="str">
        <v>도농동</v>
      </c>
      <c r="C5287" s="66" t="str">
        <v>다가구 전월세</v>
      </c>
      <c r="D5287" s="66" t="str">
        <v>2026-06</v>
      </c>
      <c r="E5287" s="66" t="str">
        <v>비교 반영</v>
      </c>
      <c r="F5287" s="66" t="str">
        <v>최근 비교기간</v>
      </c>
      <c r="G5287" s="68">
        <v>0</v>
      </c>
      <c r="H5287" s="79">
        <v>0</v>
      </c>
    </row>
    <row r="5288">
      <c r="A5288" s="72">
        <v>60</v>
      </c>
      <c r="B5288" s="72" t="str">
        <v>도농동</v>
      </c>
      <c r="C5288" s="72" t="str">
        <v>다가구 전월세</v>
      </c>
      <c r="D5288" s="72" t="str">
        <v>2026-07</v>
      </c>
      <c r="E5288" s="72" t="str">
        <v>집계 중</v>
      </c>
      <c r="F5288" s="72" t="str">
        <v>집계 중 월</v>
      </c>
      <c r="G5288" s="74">
        <v>0</v>
      </c>
      <c r="H5288" s="85">
        <v>0</v>
      </c>
    </row>
  </sheetData>
  <autoFilter ref="A6:L412"/>
  <mergeCells count="5">
    <mergeCell ref="A1:L1"/>
    <mergeCell ref="A2:L2"/>
    <mergeCell ref="A3:L3"/>
    <mergeCell ref="A4:L4"/>
    <mergeCell ref="A415:H415"/>
  </mergeCells>
  <pageMargins bottom="0.5" footer="0.3" header="0.3" left="0.4" right="0.4" top="0.5"/>
  <ignoredErrors>
    <ignoredError numberStoredAsText="1" sqref="A1:L5288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N725"/>
  <sheetViews>
    <sheetView workbookViewId="0"/>
  </sheetViews>
  <cols>
    <col min="1" max="1" width="10.83203125" customWidth="1"/>
    <col min="2" max="2" width="18.83203125" customWidth="1"/>
    <col min="3" max="3" width="16.83203125" customWidth="1"/>
    <col min="4" max="4" width="16.83203125" customWidth="1"/>
    <col min="5" max="5" width="15.83203125" customWidth="1"/>
    <col min="6" max="6" width="15.83203125" customWidth="1"/>
    <col min="7" max="7" width="15.83203125" customWidth="1"/>
    <col min="8" max="8" width="17.83203125" customWidth="1"/>
    <col min="9" max="9" width="17.83203125" customWidth="1"/>
    <col min="10" max="10" width="17.83203125" customWidth="1"/>
    <col min="11" max="11" width="19.83203125" customWidth="1"/>
    <col min="12" max="12" width="19.83203125" customWidth="1"/>
    <col min="13" max="13" width="17.83203125" customWidth="1"/>
    <col min="14" max="14" width="32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  <c r="M1" s="46" t="str">
        <v/>
      </c>
      <c r="N1" s="46" t="str">
        <v/>
      </c>
    </row>
    <row r="2" ht="24" customHeight="1">
      <c r="A2" s="48" t="str">
        <v>전체 하위지역의 매매·전월세 전환을 최근 비교기간 3개월 (2026-04~2026-06)과 직전 비교기간 3개월 (2026-01~2026-03)의 거래건수 합산 비중으로 비교합니다. PPT는 전국 선택 시 전체 시도, 그 외 선택 시 상위 10개 지역을 표시합니다.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  <c r="M2" s="48" t="str">
        <v/>
      </c>
      <c r="N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  <c r="M3" s="50" t="str">
        <v/>
      </c>
      <c r="N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  <c r="M4" s="50" t="str">
        <v/>
      </c>
      <c r="N4" s="50" t="str">
        <v/>
      </c>
    </row>
    <row r="5" ht="8" customHeight="1"/>
    <row r="6" ht="28" customHeight="1">
      <c r="A6" s="61" t="str">
        <v>지역순위</v>
      </c>
      <c r="B6" s="61" t="str">
        <v>지역명</v>
      </c>
      <c r="C6" s="61" t="str">
        <v>최근비교기간건수</v>
      </c>
      <c r="D6" s="61" t="str">
        <v>직전비교기간건수</v>
      </c>
      <c r="E6" s="61" t="str">
        <v>최근매매비중</v>
      </c>
      <c r="F6" s="61" t="str">
        <v>직전매매비중</v>
      </c>
      <c r="G6" s="61" t="str">
        <v>매매변화(%p)</v>
      </c>
      <c r="H6" s="61" t="str">
        <v>최근전월세비중</v>
      </c>
      <c r="I6" s="61" t="str">
        <v>직전전월세비중</v>
      </c>
      <c r="J6" s="61" t="str">
        <v>전월세변화(%p)</v>
      </c>
      <c r="K6" s="61" t="str">
        <v>최근전월세내월세</v>
      </c>
      <c r="L6" s="61" t="str">
        <v>직전전월세내월세</v>
      </c>
      <c r="M6" s="61" t="str">
        <v>월세화변화(%p)</v>
      </c>
      <c r="N6" s="61" t="str">
        <v>변화판정</v>
      </c>
    </row>
    <row r="7">
      <c r="A7" s="68">
        <v>1</v>
      </c>
      <c r="B7" s="66" t="str">
        <v>다산동</v>
      </c>
      <c r="C7" s="68">
        <v>5116</v>
      </c>
      <c r="D7" s="68">
        <v>3244</v>
      </c>
      <c r="E7" s="79">
        <v>0.16106333072713058</v>
      </c>
      <c r="F7" s="79">
        <v>0.26140567200986436</v>
      </c>
      <c r="G7" s="80">
        <v>-10.03423412827338</v>
      </c>
      <c r="H7" s="79">
        <v>0.8389366692728695</v>
      </c>
      <c r="I7" s="79">
        <v>0.7385943279901356</v>
      </c>
      <c r="J7" s="83">
        <v>10.03423412827339</v>
      </c>
      <c r="K7" s="79">
        <v>0.8119757688723206</v>
      </c>
      <c r="L7" s="79">
        <v>0.5446577629382304</v>
      </c>
      <c r="M7" s="83">
        <v>26.731800593409016</v>
      </c>
      <c r="N7" s="66" t="str">
        <v>임대 비중 확대·월세화</v>
      </c>
    </row>
    <row r="8">
      <c r="A8" s="68">
        <v>2</v>
      </c>
      <c r="B8" s="66" t="str">
        <v>별내동</v>
      </c>
      <c r="C8" s="68">
        <v>1915</v>
      </c>
      <c r="D8" s="68">
        <v>1580</v>
      </c>
      <c r="E8" s="79">
        <v>0.19738903394255874</v>
      </c>
      <c r="F8" s="79">
        <v>0.18164556962025316</v>
      </c>
      <c r="G8" s="83">
        <v>1.5743464322305583</v>
      </c>
      <c r="H8" s="79">
        <v>0.8026109660574412</v>
      </c>
      <c r="I8" s="79">
        <v>0.8183544303797469</v>
      </c>
      <c r="J8" s="80">
        <v>-1.5743464322305667</v>
      </c>
      <c r="K8" s="79">
        <v>0.7143786597267404</v>
      </c>
      <c r="L8" s="79">
        <v>0.5676720804331014</v>
      </c>
      <c r="M8" s="83">
        <v>14.670657929363905</v>
      </c>
      <c r="N8" s="66" t="str">
        <v>매매 비중 회복 속 임대 월세화</v>
      </c>
    </row>
    <row r="9">
      <c r="A9" s="68">
        <v>3</v>
      </c>
      <c r="B9" s="66" t="str">
        <v>호평동</v>
      </c>
      <c r="C9" s="68">
        <v>669</v>
      </c>
      <c r="D9" s="68">
        <v>704</v>
      </c>
      <c r="E9" s="79">
        <v>0.31390134529147984</v>
      </c>
      <c r="F9" s="79">
        <v>0.2911931818181818</v>
      </c>
      <c r="G9" s="83">
        <v>2.2708163473298013</v>
      </c>
      <c r="H9" s="79">
        <v>0.6860986547085202</v>
      </c>
      <c r="I9" s="79">
        <v>0.7088068181818182</v>
      </c>
      <c r="J9" s="80">
        <v>-2.270816347329807</v>
      </c>
      <c r="K9" s="79">
        <v>0.5642701525054467</v>
      </c>
      <c r="L9" s="79">
        <v>0.501002004008016</v>
      </c>
      <c r="M9" s="83">
        <v>6.326814849743068</v>
      </c>
      <c r="N9" s="66" t="str">
        <v>매매 비중 회복 속 임대 월세화</v>
      </c>
    </row>
    <row r="10">
      <c r="A10" s="68">
        <v>4</v>
      </c>
      <c r="B10" s="66" t="str">
        <v>평내동</v>
      </c>
      <c r="C10" s="68">
        <v>521</v>
      </c>
      <c r="D10" s="68">
        <v>446</v>
      </c>
      <c r="E10" s="79">
        <v>0.39923224568138194</v>
      </c>
      <c r="F10" s="79">
        <v>0.36995515695067266</v>
      </c>
      <c r="G10" s="83">
        <v>2.9277088730709275</v>
      </c>
      <c r="H10" s="79">
        <v>0.6007677543186181</v>
      </c>
      <c r="I10" s="79">
        <v>0.6300448430493274</v>
      </c>
      <c r="J10" s="80">
        <v>-2.9277088730709333</v>
      </c>
      <c r="K10" s="79">
        <v>0.4440894568690096</v>
      </c>
      <c r="L10" s="79">
        <v>0.501779359430605</v>
      </c>
      <c r="M10" s="80">
        <v>-5.768990256159546</v>
      </c>
      <c r="N10" s="66" t="str">
        <v>매매 비중 확대·전세 비중 회복</v>
      </c>
    </row>
    <row r="11">
      <c r="A11" s="68">
        <v>5</v>
      </c>
      <c r="B11" s="66" t="str">
        <v>진접읍 금곡리</v>
      </c>
      <c r="C11" s="68">
        <v>514</v>
      </c>
      <c r="D11" s="68">
        <v>442</v>
      </c>
      <c r="E11" s="79">
        <v>0.26848249027237353</v>
      </c>
      <c r="F11" s="79">
        <v>0.2692307692307692</v>
      </c>
      <c r="G11" s="80">
        <v>-0.07482789583956873</v>
      </c>
      <c r="H11" s="79">
        <v>0.7315175097276264</v>
      </c>
      <c r="I11" s="79">
        <v>0.7307692307692307</v>
      </c>
      <c r="J11" s="83">
        <v>0.07482789583956873</v>
      </c>
      <c r="K11" s="79">
        <v>0.723404255319149</v>
      </c>
      <c r="L11" s="79">
        <v>0.5634674922600619</v>
      </c>
      <c r="M11" s="83">
        <v>15.99367630590871</v>
      </c>
      <c r="N11" s="66" t="str">
        <v>전체 비중은 보합, 임대 내 월세화</v>
      </c>
    </row>
    <row r="12">
      <c r="A12" s="68">
        <v>6</v>
      </c>
      <c r="B12" s="66" t="str">
        <v>와부읍 덕소리</v>
      </c>
      <c r="C12" s="68">
        <v>465</v>
      </c>
      <c r="D12" s="68">
        <v>516</v>
      </c>
      <c r="E12" s="79">
        <v>0.46881720430107526</v>
      </c>
      <c r="F12" s="79">
        <v>0.42054263565891475</v>
      </c>
      <c r="G12" s="83">
        <v>4.827456864216051</v>
      </c>
      <c r="H12" s="79">
        <v>0.5311827956989247</v>
      </c>
      <c r="I12" s="79">
        <v>0.5794573643410853</v>
      </c>
      <c r="J12" s="80">
        <v>-4.827456864216062</v>
      </c>
      <c r="K12" s="79">
        <v>0.38866396761133604</v>
      </c>
      <c r="L12" s="79">
        <v>0.2809364548494983</v>
      </c>
      <c r="M12" s="83">
        <v>10.772751276183772</v>
      </c>
      <c r="N12" s="66" t="str">
        <v>매매 비중 회복 속 임대 월세화</v>
      </c>
    </row>
    <row r="13">
      <c r="A13" s="68">
        <v>7</v>
      </c>
      <c r="B13" s="66" t="str">
        <v>오남읍 오남리</v>
      </c>
      <c r="C13" s="68">
        <v>442</v>
      </c>
      <c r="D13" s="68">
        <v>402</v>
      </c>
      <c r="E13" s="79">
        <v>0.41855203619909503</v>
      </c>
      <c r="F13" s="79">
        <v>0.31840796019900497</v>
      </c>
      <c r="G13" s="83">
        <v>10.014407600009006</v>
      </c>
      <c r="H13" s="79">
        <v>0.581447963800905</v>
      </c>
      <c r="I13" s="79">
        <v>0.681592039800995</v>
      </c>
      <c r="J13" s="80">
        <v>-10.014407600009001</v>
      </c>
      <c r="K13" s="79">
        <v>0.5758754863813229</v>
      </c>
      <c r="L13" s="79">
        <v>0.5948905109489051</v>
      </c>
      <c r="M13" s="80">
        <v>-1.9015024567582195</v>
      </c>
      <c r="N13" s="66" t="str">
        <v>매매 비중 확대·전세 비중 회복</v>
      </c>
    </row>
    <row r="14">
      <c r="A14" s="68">
        <v>8</v>
      </c>
      <c r="B14" s="66" t="str">
        <v>화도읍 묵현리</v>
      </c>
      <c r="C14" s="68">
        <v>419</v>
      </c>
      <c r="D14" s="68">
        <v>403</v>
      </c>
      <c r="E14" s="79">
        <v>0.37708830548926014</v>
      </c>
      <c r="F14" s="79">
        <v>0.4044665012406948</v>
      </c>
      <c r="G14" s="80">
        <v>-2.737819575143463</v>
      </c>
      <c r="H14" s="79">
        <v>0.6229116945107399</v>
      </c>
      <c r="I14" s="79">
        <v>0.5955334987593052</v>
      </c>
      <c r="J14" s="83">
        <v>2.737819575143474</v>
      </c>
      <c r="K14" s="79">
        <v>0.5172413793103449</v>
      </c>
      <c r="L14" s="79">
        <v>0.6041666666666666</v>
      </c>
      <c r="M14" s="80">
        <v>-8.692528735632177</v>
      </c>
      <c r="N14" s="66" t="str">
        <v>임대 비중 확대·전세 중심</v>
      </c>
    </row>
    <row r="15">
      <c r="A15" s="68">
        <v>9</v>
      </c>
      <c r="B15" s="66" t="str">
        <v>화도읍 마석우리</v>
      </c>
      <c r="C15" s="68">
        <v>376</v>
      </c>
      <c r="D15" s="68">
        <v>336</v>
      </c>
      <c r="E15" s="79">
        <v>0.3191489361702128</v>
      </c>
      <c r="F15" s="79">
        <v>0.21726190476190477</v>
      </c>
      <c r="G15" s="83">
        <v>10.188703140830802</v>
      </c>
      <c r="H15" s="79">
        <v>0.6808510638297872</v>
      </c>
      <c r="I15" s="79">
        <v>0.7827380952380952</v>
      </c>
      <c r="J15" s="80">
        <v>-10.188703140830802</v>
      </c>
      <c r="K15" s="79">
        <v>0.734375</v>
      </c>
      <c r="L15" s="79">
        <v>0.6844106463878327</v>
      </c>
      <c r="M15" s="83">
        <v>4.996435361216733</v>
      </c>
      <c r="N15" s="66" t="str">
        <v>매매 비중 회복 속 임대 월세화</v>
      </c>
    </row>
    <row r="16">
      <c r="A16" s="68">
        <v>10</v>
      </c>
      <c r="B16" s="66" t="str">
        <v>진접읍 장현리</v>
      </c>
      <c r="C16" s="68">
        <v>334</v>
      </c>
      <c r="D16" s="68">
        <v>316</v>
      </c>
      <c r="E16" s="79">
        <v>0.36227544910179643</v>
      </c>
      <c r="F16" s="79">
        <v>0.4050632911392405</v>
      </c>
      <c r="G16" s="80">
        <v>-4.278784203744407</v>
      </c>
      <c r="H16" s="79">
        <v>0.6377245508982036</v>
      </c>
      <c r="I16" s="79">
        <v>0.5949367088607594</v>
      </c>
      <c r="J16" s="83">
        <v>4.278784203744412</v>
      </c>
      <c r="K16" s="79">
        <v>0.6431924882629108</v>
      </c>
      <c r="L16" s="79">
        <v>0.5904255319148937</v>
      </c>
      <c r="M16" s="83">
        <v>5.276695634801709</v>
      </c>
      <c r="N16" s="66" t="str">
        <v>임대 비중 확대·월세화</v>
      </c>
    </row>
    <row r="17">
      <c r="A17" s="68">
        <v>11</v>
      </c>
      <c r="B17" s="66" t="str">
        <v>퇴계원읍 퇴계원리</v>
      </c>
      <c r="C17" s="68">
        <v>291</v>
      </c>
      <c r="D17" s="68">
        <v>299</v>
      </c>
      <c r="E17" s="79">
        <v>0.3951890034364261</v>
      </c>
      <c r="F17" s="79">
        <v>0.36789297658862874</v>
      </c>
      <c r="G17" s="83">
        <v>2.729602684779736</v>
      </c>
      <c r="H17" s="79">
        <v>0.6048109965635738</v>
      </c>
      <c r="I17" s="79">
        <v>0.6321070234113713</v>
      </c>
      <c r="J17" s="80">
        <v>-2.7296026847797417</v>
      </c>
      <c r="K17" s="79">
        <v>0.4772727272727273</v>
      </c>
      <c r="L17" s="79">
        <v>0.47619047619047616</v>
      </c>
      <c r="M17" s="83">
        <v>0.10822510822511289</v>
      </c>
      <c r="N17" s="66" t="str">
        <v>임대에서 매매로 비중 이동</v>
      </c>
    </row>
    <row r="18">
      <c r="A18" s="68">
        <v>12</v>
      </c>
      <c r="B18" s="66" t="str">
        <v>오남읍 양지리</v>
      </c>
      <c r="C18" s="68">
        <v>287</v>
      </c>
      <c r="D18" s="68">
        <v>273</v>
      </c>
      <c r="E18" s="79">
        <v>0.4146341463414634</v>
      </c>
      <c r="F18" s="79">
        <v>0.46886446886446886</v>
      </c>
      <c r="G18" s="80">
        <v>-5.423032252300547</v>
      </c>
      <c r="H18" s="79">
        <v>0.5853658536585366</v>
      </c>
      <c r="I18" s="79">
        <v>0.5311355311355311</v>
      </c>
      <c r="J18" s="83">
        <v>5.423032252300541</v>
      </c>
      <c r="K18" s="79">
        <v>0.4880952380952381</v>
      </c>
      <c r="L18" s="79">
        <v>0.42758620689655175</v>
      </c>
      <c r="M18" s="83">
        <v>6.050903119868634</v>
      </c>
      <c r="N18" s="66" t="str">
        <v>임대 비중 확대·월세화</v>
      </c>
    </row>
    <row r="19">
      <c r="A19" s="68">
        <v>13</v>
      </c>
      <c r="B19" s="66" t="str">
        <v>와부읍 도곡리</v>
      </c>
      <c r="C19" s="68">
        <v>261</v>
      </c>
      <c r="D19" s="68">
        <v>274</v>
      </c>
      <c r="E19" s="79">
        <v>0.5019157088122606</v>
      </c>
      <c r="F19" s="79">
        <v>0.5291970802919708</v>
      </c>
      <c r="G19" s="80">
        <v>-2.7281371479710215</v>
      </c>
      <c r="H19" s="79">
        <v>0.49808429118773945</v>
      </c>
      <c r="I19" s="79">
        <v>0.4708029197080292</v>
      </c>
      <c r="J19" s="83">
        <v>2.728137147971027</v>
      </c>
      <c r="K19" s="79">
        <v>0.3923076923076923</v>
      </c>
      <c r="L19" s="79">
        <v>0.35658914728682173</v>
      </c>
      <c r="M19" s="83">
        <v>3.5718545020870573</v>
      </c>
      <c r="N19" s="66" t="str">
        <v>임대 비중 확대·월세화</v>
      </c>
    </row>
    <row r="20">
      <c r="A20" s="68">
        <v>14</v>
      </c>
      <c r="B20" s="66" t="str">
        <v>진접읍 부평리</v>
      </c>
      <c r="C20" s="68">
        <v>220</v>
      </c>
      <c r="D20" s="68">
        <v>262</v>
      </c>
      <c r="E20" s="79">
        <v>0.4863636363636364</v>
      </c>
      <c r="F20" s="79">
        <v>0.38549618320610685</v>
      </c>
      <c r="G20" s="83">
        <v>10.086745315752953</v>
      </c>
      <c r="H20" s="79">
        <v>0.5136363636363637</v>
      </c>
      <c r="I20" s="79">
        <v>0.6145038167938931</v>
      </c>
      <c r="J20" s="80">
        <v>-10.086745315752943</v>
      </c>
      <c r="K20" s="79">
        <v>0.4336283185840708</v>
      </c>
      <c r="L20" s="79">
        <v>0.3105590062111801</v>
      </c>
      <c r="M20" s="83">
        <v>12.30693123728907</v>
      </c>
      <c r="N20" s="66" t="str">
        <v>매매 비중 회복 속 임대 월세화</v>
      </c>
    </row>
    <row r="21">
      <c r="A21" s="68">
        <v>15</v>
      </c>
      <c r="B21" s="66" t="str">
        <v>진건읍 용정리</v>
      </c>
      <c r="C21" s="68">
        <v>201</v>
      </c>
      <c r="D21" s="68">
        <v>159</v>
      </c>
      <c r="E21" s="79">
        <v>0.7313432835820896</v>
      </c>
      <c r="F21" s="79">
        <v>0.49056603773584906</v>
      </c>
      <c r="G21" s="83">
        <v>24.07772458462405</v>
      </c>
      <c r="H21" s="79">
        <v>0.26865671641791045</v>
      </c>
      <c r="I21" s="79">
        <v>0.5094339622641509</v>
      </c>
      <c r="J21" s="80">
        <v>-24.07772458462405</v>
      </c>
      <c r="K21" s="79">
        <v>0.5740740740740741</v>
      </c>
      <c r="L21" s="79">
        <v>0.5679012345679012</v>
      </c>
      <c r="M21" s="83">
        <v>0.6172839506172867</v>
      </c>
      <c r="N21" s="66" t="str">
        <v>매매 비중 회복 속 임대 월세화</v>
      </c>
    </row>
    <row r="22">
      <c r="A22" s="68">
        <v>16</v>
      </c>
      <c r="B22" s="66" t="str">
        <v>화도읍 월산리</v>
      </c>
      <c r="C22" s="68">
        <v>199</v>
      </c>
      <c r="D22" s="68">
        <v>267</v>
      </c>
      <c r="E22" s="79">
        <v>0.07035175879396985</v>
      </c>
      <c r="F22" s="79">
        <v>0.11610486891385768</v>
      </c>
      <c r="G22" s="80">
        <v>-4.575311011988783</v>
      </c>
      <c r="H22" s="79">
        <v>0.9296482412060302</v>
      </c>
      <c r="I22" s="79">
        <v>0.8838951310861424</v>
      </c>
      <c r="J22" s="83">
        <v>4.575311011988781</v>
      </c>
      <c r="K22" s="79">
        <v>0.05945945945945946</v>
      </c>
      <c r="L22" s="79">
        <v>0.0635593220338983</v>
      </c>
      <c r="M22" s="80">
        <v>-0.40998625744388395</v>
      </c>
      <c r="N22" s="66" t="str">
        <v>임대 비중 확대·전세 중심</v>
      </c>
    </row>
    <row r="23">
      <c r="A23" s="68">
        <v>17</v>
      </c>
      <c r="B23" s="66" t="str">
        <v>금곡동</v>
      </c>
      <c r="C23" s="68">
        <v>193</v>
      </c>
      <c r="D23" s="68">
        <v>193</v>
      </c>
      <c r="E23" s="79">
        <v>0.39378238341968913</v>
      </c>
      <c r="F23" s="79">
        <v>0.39378238341968913</v>
      </c>
      <c r="G23" s="86">
        <v>0</v>
      </c>
      <c r="H23" s="79">
        <v>0.6062176165803109</v>
      </c>
      <c r="I23" s="79">
        <v>0.6062176165803109</v>
      </c>
      <c r="J23" s="86">
        <v>0</v>
      </c>
      <c r="K23" s="79">
        <v>0.6153846153846154</v>
      </c>
      <c r="L23" s="79">
        <v>0.6239316239316239</v>
      </c>
      <c r="M23" s="80">
        <v>-0.8547008547008517</v>
      </c>
      <c r="N23" s="66" t="str">
        <v>전체 비중은 보합, 임대 내 전세 비중 회복</v>
      </c>
    </row>
    <row r="24">
      <c r="A24" s="68">
        <v>18</v>
      </c>
      <c r="B24" s="66" t="str">
        <v>별내면 청학리</v>
      </c>
      <c r="C24" s="68">
        <v>178</v>
      </c>
      <c r="D24" s="68">
        <v>190</v>
      </c>
      <c r="E24" s="79">
        <v>0.38764044943820225</v>
      </c>
      <c r="F24" s="79">
        <v>0.38421052631578945</v>
      </c>
      <c r="G24" s="83">
        <v>0.34299231224128035</v>
      </c>
      <c r="H24" s="79">
        <v>0.6123595505617978</v>
      </c>
      <c r="I24" s="79">
        <v>0.6157894736842106</v>
      </c>
      <c r="J24" s="80">
        <v>-0.3429923122412748</v>
      </c>
      <c r="K24" s="79">
        <v>0.6513761467889908</v>
      </c>
      <c r="L24" s="79">
        <v>0.717948717948718</v>
      </c>
      <c r="M24" s="80">
        <v>-6.6572571159727145</v>
      </c>
      <c r="N24" s="66" t="str">
        <v>매매 비중 확대·전세 비중 회복</v>
      </c>
    </row>
    <row r="25">
      <c r="A25" s="68">
        <v>19</v>
      </c>
      <c r="B25" s="66" t="str">
        <v>화도읍 창현리</v>
      </c>
      <c r="C25" s="68">
        <v>174</v>
      </c>
      <c r="D25" s="68">
        <v>185</v>
      </c>
      <c r="E25" s="79">
        <v>0.4425287356321839</v>
      </c>
      <c r="F25" s="79">
        <v>0.2756756756756757</v>
      </c>
      <c r="G25" s="83">
        <v>16.685305995650822</v>
      </c>
      <c r="H25" s="79">
        <v>0.5574712643678161</v>
      </c>
      <c r="I25" s="79">
        <v>0.7243243243243244</v>
      </c>
      <c r="J25" s="80">
        <v>-16.685305995650822</v>
      </c>
      <c r="K25" s="79">
        <v>0.6185567010309279</v>
      </c>
      <c r="L25" s="79">
        <v>0.5522388059701493</v>
      </c>
      <c r="M25" s="83">
        <v>6.6317895060778564</v>
      </c>
      <c r="N25" s="66" t="str">
        <v>매매 비중 회복 속 임대 월세화</v>
      </c>
    </row>
    <row r="26">
      <c r="A26" s="68">
        <v>20</v>
      </c>
      <c r="B26" s="66" t="str">
        <v>화도읍 녹촌리</v>
      </c>
      <c r="C26" s="68">
        <v>112</v>
      </c>
      <c r="D26" s="68">
        <v>128</v>
      </c>
      <c r="E26" s="79">
        <v>0.375</v>
      </c>
      <c r="F26" s="79">
        <v>0.375</v>
      </c>
      <c r="G26" s="86">
        <v>0</v>
      </c>
      <c r="H26" s="79">
        <v>0.625</v>
      </c>
      <c r="I26" s="79">
        <v>0.625</v>
      </c>
      <c r="J26" s="86">
        <v>0</v>
      </c>
      <c r="K26" s="79">
        <v>0.3142857142857143</v>
      </c>
      <c r="L26" s="79">
        <v>0.4</v>
      </c>
      <c r="M26" s="80">
        <v>-8.571428571428575</v>
      </c>
      <c r="N26" s="66" t="str">
        <v>전체 비중은 보합, 임대 내 전세 비중 회복</v>
      </c>
    </row>
    <row r="27">
      <c r="A27" s="68">
        <v>21</v>
      </c>
      <c r="B27" s="66" t="str">
        <v>진접읍 내각리</v>
      </c>
      <c r="C27" s="68">
        <v>99</v>
      </c>
      <c r="D27" s="68">
        <v>82</v>
      </c>
      <c r="E27" s="79">
        <v>0.5454545454545454</v>
      </c>
      <c r="F27" s="79">
        <v>0.45121951219512196</v>
      </c>
      <c r="G27" s="83">
        <v>9.423503325942345</v>
      </c>
      <c r="H27" s="79">
        <v>0.45454545454545453</v>
      </c>
      <c r="I27" s="79">
        <v>0.5487804878048781</v>
      </c>
      <c r="J27" s="80">
        <v>-9.423503325942356</v>
      </c>
      <c r="K27" s="79">
        <v>0.7333333333333333</v>
      </c>
      <c r="L27" s="79">
        <v>0.7111111111111111</v>
      </c>
      <c r="M27" s="83">
        <v>2.2222222222222143</v>
      </c>
      <c r="N27" s="66" t="str">
        <v>매매 비중 회복 속 임대 월세화</v>
      </c>
    </row>
    <row r="28">
      <c r="A28" s="68">
        <v>22</v>
      </c>
      <c r="B28" s="66" t="str">
        <v>화도읍 답내리</v>
      </c>
      <c r="C28" s="68">
        <v>89</v>
      </c>
      <c r="D28" s="68">
        <v>108</v>
      </c>
      <c r="E28" s="79">
        <v>0.10112359550561797</v>
      </c>
      <c r="F28" s="79">
        <v>0.14814814814814814</v>
      </c>
      <c r="G28" s="80">
        <v>-4.702455264253016</v>
      </c>
      <c r="H28" s="79">
        <v>0.898876404494382</v>
      </c>
      <c r="I28" s="79">
        <v>0.8518518518518519</v>
      </c>
      <c r="J28" s="83">
        <v>4.702455264253014</v>
      </c>
      <c r="K28" s="79">
        <v>0.075</v>
      </c>
      <c r="L28" s="79">
        <v>0.08695652173913043</v>
      </c>
      <c r="M28" s="80">
        <v>-1.1956521739130435</v>
      </c>
      <c r="N28" s="66" t="str">
        <v>임대 비중 확대·전세 중심</v>
      </c>
    </row>
    <row r="29">
      <c r="A29" s="68">
        <v>23</v>
      </c>
      <c r="B29" s="66" t="str">
        <v>진접읍 연평리</v>
      </c>
      <c r="C29" s="68">
        <v>79</v>
      </c>
      <c r="D29" s="68">
        <v>34</v>
      </c>
      <c r="E29" s="79">
        <v>0.7721518987341772</v>
      </c>
      <c r="F29" s="79">
        <v>0.38235294117647056</v>
      </c>
      <c r="G29" s="83">
        <v>38.97989575577066</v>
      </c>
      <c r="H29" s="79">
        <v>0.22784810126582278</v>
      </c>
      <c r="I29" s="79">
        <v>0.6176470588235294</v>
      </c>
      <c r="J29" s="80">
        <v>-38.97989575577066</v>
      </c>
      <c r="K29" s="79">
        <v>0.7222222222222222</v>
      </c>
      <c r="L29" s="79">
        <v>0.6666666666666666</v>
      </c>
      <c r="M29" s="83">
        <v>5.555555555555558</v>
      </c>
      <c r="N29" s="66" t="str">
        <v>매매 비중 회복 속 임대 월세화</v>
      </c>
    </row>
    <row r="30">
      <c r="A30" s="68">
        <v>24</v>
      </c>
      <c r="B30" s="66" t="str">
        <v>화도읍 가곡리</v>
      </c>
      <c r="C30" s="68">
        <v>65</v>
      </c>
      <c r="D30" s="68">
        <v>80</v>
      </c>
      <c r="E30" s="79">
        <v>0.6</v>
      </c>
      <c r="F30" s="79">
        <v>0.5375</v>
      </c>
      <c r="G30" s="83">
        <v>6.25</v>
      </c>
      <c r="H30" s="79">
        <v>0.4</v>
      </c>
      <c r="I30" s="79">
        <v>0.4625</v>
      </c>
      <c r="J30" s="80">
        <v>-6.25</v>
      </c>
      <c r="K30" s="79">
        <v>0.9230769230769231</v>
      </c>
      <c r="L30" s="79">
        <v>0.6756756756756757</v>
      </c>
      <c r="M30" s="83">
        <v>24.74012474012475</v>
      </c>
      <c r="N30" s="66" t="str">
        <v>매매 비중 회복 속 임대 월세화</v>
      </c>
    </row>
    <row r="31">
      <c r="A31" s="68">
        <v>25</v>
      </c>
      <c r="B31" s="66" t="str">
        <v>화도읍 차산리</v>
      </c>
      <c r="C31" s="68">
        <v>58</v>
      </c>
      <c r="D31" s="68">
        <v>68</v>
      </c>
      <c r="E31" s="79">
        <v>0.7241379310344828</v>
      </c>
      <c r="F31" s="79">
        <v>0.6911764705882353</v>
      </c>
      <c r="G31" s="83">
        <v>3.296146044624748</v>
      </c>
      <c r="H31" s="79">
        <v>0.27586206896551724</v>
      </c>
      <c r="I31" s="79">
        <v>0.3088235294117647</v>
      </c>
      <c r="J31" s="80">
        <v>-3.296146044624748</v>
      </c>
      <c r="K31" s="79">
        <v>0.625</v>
      </c>
      <c r="L31" s="79">
        <v>0.6666666666666666</v>
      </c>
      <c r="M31" s="80">
        <v>-4.1666666666666625</v>
      </c>
      <c r="N31" s="66" t="str">
        <v>매매 비중 확대·전세 비중 회복</v>
      </c>
    </row>
    <row r="32">
      <c r="A32" s="68">
        <v>26</v>
      </c>
      <c r="B32" s="66" t="str">
        <v>와부읍 율석리</v>
      </c>
      <c r="C32" s="68">
        <v>0</v>
      </c>
      <c r="D32" s="68">
        <v>19</v>
      </c>
      <c r="E32" s="79">
        <v>0</v>
      </c>
      <c r="F32" s="79">
        <v>0.631578947368421</v>
      </c>
      <c r="G32" s="86">
        <v>0</v>
      </c>
      <c r="H32" s="79">
        <v>0</v>
      </c>
      <c r="I32" s="79">
        <v>0.3684210526315789</v>
      </c>
      <c r="J32" s="86">
        <v>0</v>
      </c>
      <c r="K32" s="79">
        <v>0</v>
      </c>
      <c r="L32" s="79">
        <v>0.2857142857142857</v>
      </c>
      <c r="M32" s="86">
        <v>0</v>
      </c>
      <c r="N32" s="66" t="str">
        <v>매매·임대·월세 비중 보합</v>
      </c>
    </row>
    <row r="33">
      <c r="A33" s="68">
        <v>27</v>
      </c>
      <c r="B33" s="66" t="str">
        <v>진접읍 팔야리</v>
      </c>
      <c r="C33" s="68">
        <v>49</v>
      </c>
      <c r="D33" s="68">
        <v>35</v>
      </c>
      <c r="E33" s="79">
        <v>0.4897959183673469</v>
      </c>
      <c r="F33" s="79">
        <v>0.7428571428571429</v>
      </c>
      <c r="G33" s="80">
        <v>-25.306122448979597</v>
      </c>
      <c r="H33" s="79">
        <v>0.5102040816326531</v>
      </c>
      <c r="I33" s="79">
        <v>0.2571428571428571</v>
      </c>
      <c r="J33" s="83">
        <v>25.306122448979597</v>
      </c>
      <c r="K33" s="79">
        <v>0.88</v>
      </c>
      <c r="L33" s="79">
        <v>1</v>
      </c>
      <c r="M33" s="80">
        <v>-12</v>
      </c>
      <c r="N33" s="66" t="str">
        <v>임대 비중 확대·전세 중심</v>
      </c>
    </row>
    <row r="34">
      <c r="A34" s="68">
        <v>28</v>
      </c>
      <c r="B34" s="66" t="str">
        <v>진건읍 사능리</v>
      </c>
      <c r="C34" s="68">
        <v>45</v>
      </c>
      <c r="D34" s="68">
        <v>60</v>
      </c>
      <c r="E34" s="79">
        <v>0.6444444444444445</v>
      </c>
      <c r="F34" s="79">
        <v>0.7666666666666667</v>
      </c>
      <c r="G34" s="80">
        <v>-12.222222222222223</v>
      </c>
      <c r="H34" s="79">
        <v>0.35555555555555557</v>
      </c>
      <c r="I34" s="79">
        <v>0.23333333333333334</v>
      </c>
      <c r="J34" s="83">
        <v>12.222222222222223</v>
      </c>
      <c r="K34" s="79">
        <v>0.6875</v>
      </c>
      <c r="L34" s="79">
        <v>0.6428571428571429</v>
      </c>
      <c r="M34" s="83">
        <v>4.46428571428571</v>
      </c>
      <c r="N34" s="66" t="str">
        <v>임대 비중 확대·월세화</v>
      </c>
    </row>
    <row r="35">
      <c r="A35" s="68">
        <v>29</v>
      </c>
      <c r="B35" s="66" t="str">
        <v>조안면 삼봉리</v>
      </c>
      <c r="C35" s="68">
        <v>43</v>
      </c>
      <c r="D35" s="68">
        <v>10</v>
      </c>
      <c r="E35" s="79">
        <v>0.9069767441860465</v>
      </c>
      <c r="F35" s="79">
        <v>0.7</v>
      </c>
      <c r="G35" s="83">
        <v>20.69767441860465</v>
      </c>
      <c r="H35" s="79">
        <v>0.09302325581395349</v>
      </c>
      <c r="I35" s="79">
        <v>0.3</v>
      </c>
      <c r="J35" s="80">
        <v>-20.69767441860465</v>
      </c>
      <c r="K35" s="79">
        <v>0.5</v>
      </c>
      <c r="L35" s="79">
        <v>0.3333333333333333</v>
      </c>
      <c r="M35" s="83">
        <v>16.666666666666668</v>
      </c>
      <c r="N35" s="66" t="str">
        <v>매매 비중 회복 속 임대 월세화</v>
      </c>
    </row>
    <row r="36">
      <c r="A36" s="68">
        <v>30</v>
      </c>
      <c r="B36" s="66" t="str">
        <v>진접읍 진벌리</v>
      </c>
      <c r="C36" s="68">
        <v>33</v>
      </c>
      <c r="D36" s="68">
        <v>24</v>
      </c>
      <c r="E36" s="79">
        <v>0.5151515151515151</v>
      </c>
      <c r="F36" s="79">
        <v>0.4583333333333333</v>
      </c>
      <c r="G36" s="83">
        <v>5.6818181818181825</v>
      </c>
      <c r="H36" s="79">
        <v>0.48484848484848486</v>
      </c>
      <c r="I36" s="79">
        <v>0.5416666666666666</v>
      </c>
      <c r="J36" s="80">
        <v>-5.681818181818176</v>
      </c>
      <c r="K36" s="79">
        <v>0.5</v>
      </c>
      <c r="L36" s="79">
        <v>0.5384615384615384</v>
      </c>
      <c r="M36" s="80">
        <v>-3.8461538461538436</v>
      </c>
      <c r="N36" s="66" t="str">
        <v>매매 비중 확대·전세 비중 회복</v>
      </c>
    </row>
    <row r="37">
      <c r="A37" s="68">
        <v>31</v>
      </c>
      <c r="B37" s="66" t="str">
        <v>일패동</v>
      </c>
      <c r="C37" s="68">
        <v>27</v>
      </c>
      <c r="D37" s="68">
        <v>67</v>
      </c>
      <c r="E37" s="79">
        <v>0.8518518518518519</v>
      </c>
      <c r="F37" s="79">
        <v>0.9552238805970149</v>
      </c>
      <c r="G37" s="80">
        <v>-10.337202874516304</v>
      </c>
      <c r="H37" s="79">
        <v>0.14814814814814814</v>
      </c>
      <c r="I37" s="79">
        <v>0.04477611940298507</v>
      </c>
      <c r="J37" s="83">
        <v>10.337202874516308</v>
      </c>
      <c r="K37" s="79">
        <v>0.75</v>
      </c>
      <c r="L37" s="79">
        <v>1</v>
      </c>
      <c r="M37" s="80">
        <v>-25</v>
      </c>
      <c r="N37" s="66" t="str">
        <v>임대 비중 확대·전세 중심</v>
      </c>
    </row>
    <row r="38">
      <c r="A38" s="68">
        <v>32</v>
      </c>
      <c r="B38" s="66" t="str">
        <v>수동면 운수리</v>
      </c>
      <c r="C38" s="68">
        <v>25</v>
      </c>
      <c r="D38" s="68">
        <v>18</v>
      </c>
      <c r="E38" s="79">
        <v>0.32</v>
      </c>
      <c r="F38" s="79">
        <v>0.3888888888888889</v>
      </c>
      <c r="G38" s="80">
        <v>-6.888888888888889</v>
      </c>
      <c r="H38" s="79">
        <v>0.68</v>
      </c>
      <c r="I38" s="79">
        <v>0.6111111111111112</v>
      </c>
      <c r="J38" s="83">
        <v>6.888888888888889</v>
      </c>
      <c r="K38" s="79">
        <v>0.5882352941176471</v>
      </c>
      <c r="L38" s="79">
        <v>0.8181818181818182</v>
      </c>
      <c r="M38" s="80">
        <v>-22.994652406417117</v>
      </c>
      <c r="N38" s="66" t="str">
        <v>임대 비중 확대·전세 중심</v>
      </c>
    </row>
    <row r="39">
      <c r="A39" s="68">
        <v>33</v>
      </c>
      <c r="B39" s="66" t="str">
        <v>수동면 송천리</v>
      </c>
      <c r="C39" s="68">
        <v>25</v>
      </c>
      <c r="D39" s="68">
        <v>30</v>
      </c>
      <c r="E39" s="79">
        <v>0.76</v>
      </c>
      <c r="F39" s="79">
        <v>0.9</v>
      </c>
      <c r="G39" s="80">
        <v>-14.000000000000002</v>
      </c>
      <c r="H39" s="79">
        <v>0.24</v>
      </c>
      <c r="I39" s="79">
        <v>0.1</v>
      </c>
      <c r="J39" s="83">
        <v>13.999999999999998</v>
      </c>
      <c r="K39" s="79">
        <v>1</v>
      </c>
      <c r="L39" s="79">
        <v>1</v>
      </c>
      <c r="M39" s="86">
        <v>0</v>
      </c>
      <c r="N39" s="66" t="str">
        <v>매매에서 임대로 비중 이동</v>
      </c>
    </row>
    <row r="40">
      <c r="A40" s="68">
        <v>34</v>
      </c>
      <c r="B40" s="66" t="str">
        <v>진건읍 송능리</v>
      </c>
      <c r="C40" s="68">
        <v>19</v>
      </c>
      <c r="D40" s="68">
        <v>21</v>
      </c>
      <c r="E40" s="79">
        <v>0.631578947368421</v>
      </c>
      <c r="F40" s="79">
        <v>0.6666666666666666</v>
      </c>
      <c r="G40" s="80">
        <v>-3.508771929824561</v>
      </c>
      <c r="H40" s="79">
        <v>0.3684210526315789</v>
      </c>
      <c r="I40" s="79">
        <v>0.3333333333333333</v>
      </c>
      <c r="J40" s="83">
        <v>3.508771929824561</v>
      </c>
      <c r="K40" s="79">
        <v>0.5714285714285714</v>
      </c>
      <c r="L40" s="79">
        <v>1</v>
      </c>
      <c r="M40" s="80">
        <v>-42.85714285714286</v>
      </c>
      <c r="N40" s="66" t="str">
        <v>임대 비중 확대·전세 중심</v>
      </c>
    </row>
    <row r="41">
      <c r="A41" s="68">
        <v>35</v>
      </c>
      <c r="B41" s="66" t="str">
        <v>와부읍 월문리</v>
      </c>
      <c r="C41" s="68">
        <v>19</v>
      </c>
      <c r="D41" s="68">
        <v>20</v>
      </c>
      <c r="E41" s="79">
        <v>0.6842105263157895</v>
      </c>
      <c r="F41" s="79">
        <v>0.95</v>
      </c>
      <c r="G41" s="80">
        <v>-26.578947368421048</v>
      </c>
      <c r="H41" s="79">
        <v>0.3157894736842105</v>
      </c>
      <c r="I41" s="79">
        <v>0.05</v>
      </c>
      <c r="J41" s="83">
        <v>26.57894736842105</v>
      </c>
      <c r="K41" s="79">
        <v>0.6666666666666666</v>
      </c>
      <c r="L41" s="79">
        <v>0</v>
      </c>
      <c r="M41" s="83">
        <v>66.66666666666666</v>
      </c>
      <c r="N41" s="66" t="str">
        <v>임대 비중 확대·월세화</v>
      </c>
    </row>
    <row r="42">
      <c r="A42" s="68">
        <v>36</v>
      </c>
      <c r="B42" s="66" t="str">
        <v>이패동</v>
      </c>
      <c r="C42" s="68">
        <v>19</v>
      </c>
      <c r="D42" s="68">
        <v>25</v>
      </c>
      <c r="E42" s="79">
        <v>0.8947368421052632</v>
      </c>
      <c r="F42" s="79">
        <v>1</v>
      </c>
      <c r="G42" s="80">
        <v>-10.526315789473683</v>
      </c>
      <c r="H42" s="79">
        <v>0.10526315789473684</v>
      </c>
      <c r="I42" s="79">
        <v>0</v>
      </c>
      <c r="J42" s="83">
        <v>10.526315789473683</v>
      </c>
      <c r="K42" s="79">
        <v>0.5</v>
      </c>
      <c r="L42" s="79">
        <v>0</v>
      </c>
      <c r="M42" s="86">
        <v>0</v>
      </c>
      <c r="N42" s="66" t="str">
        <v>매매에서 임대로 비중 이동</v>
      </c>
    </row>
    <row r="43">
      <c r="A43" s="68">
        <v>37</v>
      </c>
      <c r="B43" s="66" t="str">
        <v>삼패동</v>
      </c>
      <c r="C43" s="68">
        <v>0</v>
      </c>
      <c r="D43" s="68">
        <v>16</v>
      </c>
      <c r="E43" s="79">
        <v>0</v>
      </c>
      <c r="F43" s="79">
        <v>0.875</v>
      </c>
      <c r="G43" s="86">
        <v>0</v>
      </c>
      <c r="H43" s="79">
        <v>0</v>
      </c>
      <c r="I43" s="79">
        <v>0.125</v>
      </c>
      <c r="J43" s="86">
        <v>0</v>
      </c>
      <c r="K43" s="79">
        <v>0</v>
      </c>
      <c r="L43" s="79">
        <v>0</v>
      </c>
      <c r="M43" s="86">
        <v>0</v>
      </c>
      <c r="N43" s="66" t="str">
        <v>매매·임대·월세 비중 보합</v>
      </c>
    </row>
    <row r="44">
      <c r="A44" s="68">
        <v>38</v>
      </c>
      <c r="B44" s="66" t="str">
        <v>수동면 외방리</v>
      </c>
      <c r="C44" s="68">
        <v>18</v>
      </c>
      <c r="D44" s="68">
        <v>25</v>
      </c>
      <c r="E44" s="79">
        <v>0.6666666666666666</v>
      </c>
      <c r="F44" s="79">
        <v>0.8</v>
      </c>
      <c r="G44" s="80">
        <v>-13.333333333333341</v>
      </c>
      <c r="H44" s="79">
        <v>0.3333333333333333</v>
      </c>
      <c r="I44" s="79">
        <v>0.2</v>
      </c>
      <c r="J44" s="83">
        <v>13.33333333333333</v>
      </c>
      <c r="K44" s="79">
        <v>1</v>
      </c>
      <c r="L44" s="79">
        <v>1</v>
      </c>
      <c r="M44" s="86">
        <v>0</v>
      </c>
      <c r="N44" s="66" t="str">
        <v>매매에서 임대로 비중 이동</v>
      </c>
    </row>
    <row r="45">
      <c r="A45" s="68">
        <v>39</v>
      </c>
      <c r="B45" s="66" t="str">
        <v>수동면 입석리</v>
      </c>
      <c r="C45" s="68">
        <v>17</v>
      </c>
      <c r="D45" s="68">
        <v>29</v>
      </c>
      <c r="E45" s="79">
        <v>0.5882352941176471</v>
      </c>
      <c r="F45" s="79">
        <v>0.7586206896551724</v>
      </c>
      <c r="G45" s="80">
        <v>-17.03853955375253</v>
      </c>
      <c r="H45" s="79">
        <v>0.4117647058823529</v>
      </c>
      <c r="I45" s="79">
        <v>0.2413793103448276</v>
      </c>
      <c r="J45" s="83">
        <v>17.038539553752532</v>
      </c>
      <c r="K45" s="79">
        <v>0.8571428571428571</v>
      </c>
      <c r="L45" s="79">
        <v>0.8571428571428571</v>
      </c>
      <c r="M45" s="86">
        <v>0</v>
      </c>
      <c r="N45" s="66" t="str">
        <v>매매에서 임대로 비중 이동</v>
      </c>
    </row>
    <row r="46">
      <c r="A46" s="68">
        <v>40</v>
      </c>
      <c r="B46" s="66" t="str">
        <v>조안면 시우리</v>
      </c>
      <c r="C46" s="68">
        <v>0</v>
      </c>
      <c r="D46" s="68">
        <v>8</v>
      </c>
      <c r="E46" s="79">
        <v>0</v>
      </c>
      <c r="F46" s="79">
        <v>0.625</v>
      </c>
      <c r="G46" s="86">
        <v>0</v>
      </c>
      <c r="H46" s="79">
        <v>0</v>
      </c>
      <c r="I46" s="79">
        <v>0.375</v>
      </c>
      <c r="J46" s="86">
        <v>0</v>
      </c>
      <c r="K46" s="79">
        <v>0</v>
      </c>
      <c r="L46" s="79">
        <v>0.6666666666666666</v>
      </c>
      <c r="M46" s="86">
        <v>0</v>
      </c>
      <c r="N46" s="66" t="str">
        <v>매매·임대·월세 비중 보합</v>
      </c>
    </row>
    <row r="47">
      <c r="A47" s="68">
        <v>41</v>
      </c>
      <c r="B47" s="66" t="str">
        <v>조안면 능내리</v>
      </c>
      <c r="C47" s="68">
        <v>13</v>
      </c>
      <c r="D47" s="68">
        <v>0</v>
      </c>
      <c r="E47" s="79">
        <v>0.6923076923076923</v>
      </c>
      <c r="F47" s="79">
        <v>0</v>
      </c>
      <c r="G47" s="86">
        <v>0</v>
      </c>
      <c r="H47" s="79">
        <v>0.3076923076923077</v>
      </c>
      <c r="I47" s="79">
        <v>0</v>
      </c>
      <c r="J47" s="86">
        <v>0</v>
      </c>
      <c r="K47" s="79">
        <v>1</v>
      </c>
      <c r="L47" s="79">
        <v>0</v>
      </c>
      <c r="M47" s="86">
        <v>0</v>
      </c>
      <c r="N47" s="66" t="str">
        <v>매매·임대·월세 비중 보합</v>
      </c>
    </row>
    <row r="48">
      <c r="A48" s="68">
        <v>42</v>
      </c>
      <c r="B48" s="66" t="str">
        <v>진건읍 진관리</v>
      </c>
      <c r="C48" s="68">
        <v>12</v>
      </c>
      <c r="D48" s="68">
        <v>20</v>
      </c>
      <c r="E48" s="79">
        <v>0.4166666666666667</v>
      </c>
      <c r="F48" s="79">
        <v>0.45</v>
      </c>
      <c r="G48" s="80">
        <v>-3.3333333333333326</v>
      </c>
      <c r="H48" s="79">
        <v>0.5833333333333334</v>
      </c>
      <c r="I48" s="79">
        <v>0.55</v>
      </c>
      <c r="J48" s="83">
        <v>3.3333333333333326</v>
      </c>
      <c r="K48" s="79">
        <v>0.5714285714285714</v>
      </c>
      <c r="L48" s="79">
        <v>0.5454545454545454</v>
      </c>
      <c r="M48" s="83">
        <v>2.5974025974025983</v>
      </c>
      <c r="N48" s="66" t="str">
        <v>임대 비중 확대·월세화</v>
      </c>
    </row>
    <row r="49">
      <c r="A49" s="68">
        <v>43</v>
      </c>
      <c r="B49" s="66" t="str">
        <v>화도읍 금남리</v>
      </c>
      <c r="C49" s="68">
        <v>0</v>
      </c>
      <c r="D49" s="68">
        <v>17</v>
      </c>
      <c r="E49" s="79">
        <v>0</v>
      </c>
      <c r="F49" s="79">
        <v>0.8823529411764706</v>
      </c>
      <c r="G49" s="86">
        <v>0</v>
      </c>
      <c r="H49" s="79">
        <v>0</v>
      </c>
      <c r="I49" s="79">
        <v>0.11764705882352941</v>
      </c>
      <c r="J49" s="86">
        <v>0</v>
      </c>
      <c r="K49" s="79">
        <v>0</v>
      </c>
      <c r="L49" s="79">
        <v>1</v>
      </c>
      <c r="M49" s="86">
        <v>0</v>
      </c>
      <c r="N49" s="66" t="str">
        <v>매매·임대·월세 비중 보합</v>
      </c>
    </row>
    <row r="50">
      <c r="A50" s="68">
        <v>44</v>
      </c>
      <c r="B50" s="66" t="str">
        <v>수석동</v>
      </c>
      <c r="C50" s="68">
        <v>0</v>
      </c>
      <c r="D50" s="68">
        <v>0</v>
      </c>
      <c r="E50" s="79">
        <v>0</v>
      </c>
      <c r="F50" s="79">
        <v>0</v>
      </c>
      <c r="G50" s="86">
        <v>0</v>
      </c>
      <c r="H50" s="79">
        <v>0</v>
      </c>
      <c r="I50" s="79">
        <v>0</v>
      </c>
      <c r="J50" s="86">
        <v>0</v>
      </c>
      <c r="K50" s="79">
        <v>0</v>
      </c>
      <c r="L50" s="79">
        <v>0</v>
      </c>
      <c r="M50" s="86">
        <v>0</v>
      </c>
      <c r="N50" s="66" t="str">
        <v>매매·임대·월세 비중 보합</v>
      </c>
    </row>
    <row r="51">
      <c r="A51" s="68">
        <v>45</v>
      </c>
      <c r="B51" s="66" t="str">
        <v>와부읍 팔당리</v>
      </c>
      <c r="C51" s="68">
        <v>10</v>
      </c>
      <c r="D51" s="68">
        <v>11</v>
      </c>
      <c r="E51" s="79">
        <v>0.6</v>
      </c>
      <c r="F51" s="79">
        <v>0.36363636363636365</v>
      </c>
      <c r="G51" s="83">
        <v>23.636363636363633</v>
      </c>
      <c r="H51" s="79">
        <v>0.4</v>
      </c>
      <c r="I51" s="79">
        <v>0.6363636363636364</v>
      </c>
      <c r="J51" s="80">
        <v>-23.636363636363633</v>
      </c>
      <c r="K51" s="79">
        <v>0.75</v>
      </c>
      <c r="L51" s="79">
        <v>0.7142857142857143</v>
      </c>
      <c r="M51" s="83">
        <v>3.57142857142857</v>
      </c>
      <c r="N51" s="66" t="str">
        <v>매매 비중 회복 속 임대 월세화</v>
      </c>
    </row>
    <row r="52">
      <c r="A52" s="68">
        <v>46</v>
      </c>
      <c r="B52" s="66" t="str">
        <v>수동면 지둔리</v>
      </c>
      <c r="C52" s="68">
        <v>10</v>
      </c>
      <c r="D52" s="68">
        <v>27</v>
      </c>
      <c r="E52" s="79">
        <v>0.7</v>
      </c>
      <c r="F52" s="79">
        <v>0.8148148148148148</v>
      </c>
      <c r="G52" s="80">
        <v>-11.481481481481481</v>
      </c>
      <c r="H52" s="79">
        <v>0.3</v>
      </c>
      <c r="I52" s="79">
        <v>0.18518518518518517</v>
      </c>
      <c r="J52" s="83">
        <v>11.481481481481481</v>
      </c>
      <c r="K52" s="79">
        <v>0.6666666666666666</v>
      </c>
      <c r="L52" s="79">
        <v>0</v>
      </c>
      <c r="M52" s="83">
        <v>66.66666666666666</v>
      </c>
      <c r="N52" s="66" t="str">
        <v>임대 비중 확대·월세화</v>
      </c>
    </row>
    <row r="53">
      <c r="A53" s="68">
        <v>47</v>
      </c>
      <c r="B53" s="66" t="str">
        <v>진접읍 내곡리</v>
      </c>
      <c r="C53" s="68">
        <v>9</v>
      </c>
      <c r="D53" s="68">
        <v>0</v>
      </c>
      <c r="E53" s="79">
        <v>1</v>
      </c>
      <c r="F53" s="79">
        <v>0</v>
      </c>
      <c r="G53" s="86">
        <v>0</v>
      </c>
      <c r="H53" s="79">
        <v>0</v>
      </c>
      <c r="I53" s="79">
        <v>0</v>
      </c>
      <c r="J53" s="86">
        <v>0</v>
      </c>
      <c r="K53" s="79">
        <v>0</v>
      </c>
      <c r="L53" s="79">
        <v>0</v>
      </c>
      <c r="M53" s="86">
        <v>0</v>
      </c>
      <c r="N53" s="66" t="str">
        <v>매매·임대·월세 비중 보합</v>
      </c>
    </row>
    <row r="54">
      <c r="A54" s="68">
        <v>48</v>
      </c>
      <c r="B54" s="66" t="str">
        <v>수동면 내방리</v>
      </c>
      <c r="C54" s="68">
        <v>8</v>
      </c>
      <c r="D54" s="68">
        <v>22</v>
      </c>
      <c r="E54" s="79">
        <v>0.875</v>
      </c>
      <c r="F54" s="79">
        <v>0.8636363636363636</v>
      </c>
      <c r="G54" s="83">
        <v>1.1363636363636354</v>
      </c>
      <c r="H54" s="79">
        <v>0.125</v>
      </c>
      <c r="I54" s="79">
        <v>0.13636363636363635</v>
      </c>
      <c r="J54" s="80">
        <v>-1.1363636363636354</v>
      </c>
      <c r="K54" s="79">
        <v>0</v>
      </c>
      <c r="L54" s="79">
        <v>1</v>
      </c>
      <c r="M54" s="80">
        <v>-100</v>
      </c>
      <c r="N54" s="66" t="str">
        <v>매매 비중 확대·전세 비중 회복</v>
      </c>
    </row>
    <row r="55">
      <c r="A55" s="68">
        <v>49</v>
      </c>
      <c r="B55" s="66" t="str">
        <v>별내면 광전리</v>
      </c>
      <c r="C55" s="68">
        <v>7</v>
      </c>
      <c r="D55" s="68">
        <v>9</v>
      </c>
      <c r="E55" s="79">
        <v>0.7142857142857143</v>
      </c>
      <c r="F55" s="79">
        <v>0.8888888888888888</v>
      </c>
      <c r="G55" s="80">
        <v>-17.460317460317455</v>
      </c>
      <c r="H55" s="79">
        <v>0.2857142857142857</v>
      </c>
      <c r="I55" s="79">
        <v>0.1111111111111111</v>
      </c>
      <c r="J55" s="83">
        <v>17.46031746031746</v>
      </c>
      <c r="K55" s="79">
        <v>0.5</v>
      </c>
      <c r="L55" s="79">
        <v>1</v>
      </c>
      <c r="M55" s="80">
        <v>-50</v>
      </c>
      <c r="N55" s="66" t="str">
        <v>임대 비중 확대·전세 중심</v>
      </c>
    </row>
    <row r="56">
      <c r="A56" s="68">
        <v>50</v>
      </c>
      <c r="B56" s="66" t="str">
        <v>오남읍 팔현리</v>
      </c>
      <c r="C56" s="68">
        <v>7</v>
      </c>
      <c r="D56" s="68">
        <v>0</v>
      </c>
      <c r="E56" s="79">
        <v>0.42857142857142855</v>
      </c>
      <c r="F56" s="79">
        <v>0</v>
      </c>
      <c r="G56" s="86">
        <v>0</v>
      </c>
      <c r="H56" s="79">
        <v>0.5714285714285714</v>
      </c>
      <c r="I56" s="79">
        <v>0</v>
      </c>
      <c r="J56" s="86">
        <v>0</v>
      </c>
      <c r="K56" s="79">
        <v>0</v>
      </c>
      <c r="L56" s="79">
        <v>0</v>
      </c>
      <c r="M56" s="86">
        <v>0</v>
      </c>
      <c r="N56" s="66" t="str">
        <v>매매·임대·월세 비중 보합</v>
      </c>
    </row>
    <row r="57">
      <c r="A57" s="68">
        <v>51</v>
      </c>
      <c r="B57" s="66" t="str">
        <v>진건읍 배양리</v>
      </c>
      <c r="C57" s="68">
        <v>5</v>
      </c>
      <c r="D57" s="68">
        <v>99</v>
      </c>
      <c r="E57" s="79">
        <v>0.6</v>
      </c>
      <c r="F57" s="79">
        <v>0.98989898989899</v>
      </c>
      <c r="G57" s="80">
        <v>-38.989898989899</v>
      </c>
      <c r="H57" s="79">
        <v>0.4</v>
      </c>
      <c r="I57" s="79">
        <v>0.010101010101010102</v>
      </c>
      <c r="J57" s="83">
        <v>38.98989898989899</v>
      </c>
      <c r="K57" s="79">
        <v>0.5</v>
      </c>
      <c r="L57" s="79">
        <v>1</v>
      </c>
      <c r="M57" s="80">
        <v>-50</v>
      </c>
      <c r="N57" s="66" t="str">
        <v>임대 비중 확대·전세 중심</v>
      </c>
    </row>
    <row r="58">
      <c r="A58" s="68">
        <v>52</v>
      </c>
      <c r="B58" s="66" t="str">
        <v>화도읍 구암리</v>
      </c>
      <c r="C58" s="68">
        <v>0</v>
      </c>
      <c r="D58" s="68">
        <v>8</v>
      </c>
      <c r="E58" s="79">
        <v>0</v>
      </c>
      <c r="F58" s="79">
        <v>0.75</v>
      </c>
      <c r="G58" s="86">
        <v>0</v>
      </c>
      <c r="H58" s="79">
        <v>0</v>
      </c>
      <c r="I58" s="79">
        <v>0.25</v>
      </c>
      <c r="J58" s="86">
        <v>0</v>
      </c>
      <c r="K58" s="79">
        <v>0</v>
      </c>
      <c r="L58" s="79">
        <v>0</v>
      </c>
      <c r="M58" s="86">
        <v>0</v>
      </c>
      <c r="N58" s="66" t="str">
        <v>매매·임대·월세 비중 보합</v>
      </c>
    </row>
    <row r="59">
      <c r="A59" s="68">
        <v>53</v>
      </c>
      <c r="B59" s="66" t="str">
        <v>진건읍 신월리</v>
      </c>
      <c r="C59" s="68">
        <v>0</v>
      </c>
      <c r="D59" s="68">
        <v>0</v>
      </c>
      <c r="E59" s="79">
        <v>0</v>
      </c>
      <c r="F59" s="79">
        <v>0</v>
      </c>
      <c r="G59" s="86">
        <v>0</v>
      </c>
      <c r="H59" s="79">
        <v>0</v>
      </c>
      <c r="I59" s="79">
        <v>0</v>
      </c>
      <c r="J59" s="86">
        <v>0</v>
      </c>
      <c r="K59" s="79">
        <v>0</v>
      </c>
      <c r="L59" s="79">
        <v>0</v>
      </c>
      <c r="M59" s="86">
        <v>0</v>
      </c>
      <c r="N59" s="66" t="str">
        <v>매매·임대·월세 비중 보합</v>
      </c>
    </row>
    <row r="60">
      <c r="A60" s="68">
        <v>54</v>
      </c>
      <c r="B60" s="66" t="str">
        <v>별내면 용암리</v>
      </c>
      <c r="C60" s="68">
        <v>4</v>
      </c>
      <c r="D60" s="68">
        <v>0</v>
      </c>
      <c r="E60" s="79">
        <v>1</v>
      </c>
      <c r="F60" s="79">
        <v>0</v>
      </c>
      <c r="G60" s="86">
        <v>0</v>
      </c>
      <c r="H60" s="79">
        <v>0</v>
      </c>
      <c r="I60" s="79">
        <v>0</v>
      </c>
      <c r="J60" s="86">
        <v>0</v>
      </c>
      <c r="K60" s="79">
        <v>0</v>
      </c>
      <c r="L60" s="79">
        <v>0</v>
      </c>
      <c r="M60" s="86">
        <v>0</v>
      </c>
      <c r="N60" s="66" t="str">
        <v>매매·임대·월세 비중 보합</v>
      </c>
    </row>
    <row r="61">
      <c r="A61" s="68">
        <v>55</v>
      </c>
      <c r="B61" s="66" t="str">
        <v>수동면 수산리</v>
      </c>
      <c r="C61" s="68">
        <v>0</v>
      </c>
      <c r="D61" s="68">
        <v>12</v>
      </c>
      <c r="E61" s="79">
        <v>0</v>
      </c>
      <c r="F61" s="79">
        <v>0.9166666666666666</v>
      </c>
      <c r="G61" s="86">
        <v>0</v>
      </c>
      <c r="H61" s="79">
        <v>0</v>
      </c>
      <c r="I61" s="79">
        <v>0.08333333333333333</v>
      </c>
      <c r="J61" s="86">
        <v>0</v>
      </c>
      <c r="K61" s="79">
        <v>0</v>
      </c>
      <c r="L61" s="79">
        <v>1</v>
      </c>
      <c r="M61" s="86">
        <v>0</v>
      </c>
      <c r="N61" s="66" t="str">
        <v>매매·임대·월세 비중 보합</v>
      </c>
    </row>
    <row r="62">
      <c r="A62" s="68">
        <v>56</v>
      </c>
      <c r="B62" s="66" t="str">
        <v>조안면 진중리</v>
      </c>
      <c r="C62" s="68">
        <v>0</v>
      </c>
      <c r="D62" s="68">
        <v>7</v>
      </c>
      <c r="E62" s="79">
        <v>0</v>
      </c>
      <c r="F62" s="79">
        <v>0.7142857142857143</v>
      </c>
      <c r="G62" s="86">
        <v>0</v>
      </c>
      <c r="H62" s="79">
        <v>0</v>
      </c>
      <c r="I62" s="79">
        <v>0.2857142857142857</v>
      </c>
      <c r="J62" s="86">
        <v>0</v>
      </c>
      <c r="K62" s="79">
        <v>0</v>
      </c>
      <c r="L62" s="79">
        <v>0.5</v>
      </c>
      <c r="M62" s="86">
        <v>0</v>
      </c>
      <c r="N62" s="66" t="str">
        <v>매매·임대·월세 비중 보합</v>
      </c>
    </row>
    <row r="63">
      <c r="A63" s="68">
        <v>57</v>
      </c>
      <c r="B63" s="66" t="str">
        <v>조안면 조안리</v>
      </c>
      <c r="C63" s="68">
        <v>0</v>
      </c>
      <c r="D63" s="68">
        <v>0</v>
      </c>
      <c r="E63" s="79">
        <v>0</v>
      </c>
      <c r="F63" s="79">
        <v>0</v>
      </c>
      <c r="G63" s="86">
        <v>0</v>
      </c>
      <c r="H63" s="79">
        <v>0</v>
      </c>
      <c r="I63" s="79">
        <v>0</v>
      </c>
      <c r="J63" s="86">
        <v>0</v>
      </c>
      <c r="K63" s="79">
        <v>0</v>
      </c>
      <c r="L63" s="79">
        <v>0</v>
      </c>
      <c r="M63" s="86">
        <v>0</v>
      </c>
      <c r="N63" s="66" t="str">
        <v>매매·임대·월세 비중 보합</v>
      </c>
    </row>
    <row r="64">
      <c r="A64" s="68">
        <v>58</v>
      </c>
      <c r="B64" s="66" t="str">
        <v>조안면 송촌리</v>
      </c>
      <c r="C64" s="68">
        <v>0</v>
      </c>
      <c r="D64" s="68">
        <v>0</v>
      </c>
      <c r="E64" s="79">
        <v>0</v>
      </c>
      <c r="F64" s="79">
        <v>0</v>
      </c>
      <c r="G64" s="86">
        <v>0</v>
      </c>
      <c r="H64" s="79">
        <v>0</v>
      </c>
      <c r="I64" s="79">
        <v>0</v>
      </c>
      <c r="J64" s="86">
        <v>0</v>
      </c>
      <c r="K64" s="79">
        <v>0</v>
      </c>
      <c r="L64" s="79">
        <v>0</v>
      </c>
      <c r="M64" s="86">
        <v>0</v>
      </c>
      <c r="N64" s="66" t="str">
        <v>매매·임대·월세 비중 보합</v>
      </c>
    </row>
    <row r="65">
      <c r="A65" s="68">
        <v>59</v>
      </c>
      <c r="B65" s="66" t="str">
        <v>지금동</v>
      </c>
      <c r="C65" s="68">
        <v>0</v>
      </c>
      <c r="D65" s="68">
        <v>0</v>
      </c>
      <c r="E65" s="79">
        <v>0</v>
      </c>
      <c r="F65" s="79">
        <v>0</v>
      </c>
      <c r="G65" s="86">
        <v>0</v>
      </c>
      <c r="H65" s="79">
        <v>0</v>
      </c>
      <c r="I65" s="79">
        <v>0</v>
      </c>
      <c r="J65" s="86">
        <v>0</v>
      </c>
      <c r="K65" s="79">
        <v>0</v>
      </c>
      <c r="L65" s="79">
        <v>0</v>
      </c>
      <c r="M65" s="86">
        <v>0</v>
      </c>
      <c r="N65" s="66" t="str">
        <v>매매·임대·월세 비중 보합</v>
      </c>
    </row>
    <row r="66">
      <c r="A66" s="68">
        <v>60</v>
      </c>
      <c r="B66" s="66" t="str">
        <v>도농동</v>
      </c>
      <c r="C66" s="68">
        <v>0</v>
      </c>
      <c r="D66" s="68">
        <v>0</v>
      </c>
      <c r="E66" s="79">
        <v>0</v>
      </c>
      <c r="F66" s="79">
        <v>0</v>
      </c>
      <c r="G66" s="86">
        <v>0</v>
      </c>
      <c r="H66" s="79">
        <v>0</v>
      </c>
      <c r="I66" s="79">
        <v>0</v>
      </c>
      <c r="J66" s="86">
        <v>0</v>
      </c>
      <c r="K66" s="79">
        <v>0</v>
      </c>
      <c r="L66" s="79">
        <v>0</v>
      </c>
      <c r="M66" s="86">
        <v>0</v>
      </c>
      <c r="N66" s="66" t="str">
        <v>매매·임대·월세 비중 보합</v>
      </c>
    </row>
    <row r="69">
      <c r="A69" s="52" t="str">
        <v>하위지역별 매매·전세·월세 월간 상세</v>
      </c>
      <c r="B69" s="52" t="str">
        <v/>
      </c>
      <c r="C69" s="52" t="str">
        <v/>
      </c>
      <c r="D69" s="52" t="str">
        <v/>
      </c>
      <c r="E69" s="52" t="str">
        <v/>
      </c>
      <c r="F69" s="52" t="str">
        <v/>
      </c>
      <c r="G69" s="52" t="str">
        <v/>
      </c>
      <c r="H69" s="52" t="str">
        <v/>
      </c>
      <c r="I69" s="52" t="str">
        <v/>
      </c>
      <c r="J69" s="52" t="str">
        <v/>
      </c>
    </row>
    <row r="70">
      <c r="A70" s="61" t="str">
        <v>지역순위</v>
      </c>
      <c r="B70" s="61" t="str">
        <v>지역명</v>
      </c>
      <c r="C70" s="61" t="str">
        <v>기준월</v>
      </c>
      <c r="D70" s="61" t="str">
        <v>데이터상태</v>
      </c>
      <c r="E70" s="61" t="str">
        <v>분석구간</v>
      </c>
      <c r="F70" s="61" t="str">
        <v>매매비중</v>
      </c>
      <c r="G70" s="61" t="str">
        <v>전세비중</v>
      </c>
      <c r="H70" s="61" t="str">
        <v>월세비중</v>
      </c>
      <c r="I70" s="61" t="str">
        <v>전월세비중</v>
      </c>
      <c r="J70" s="61" t="str">
        <v>전월세내월세비중</v>
      </c>
    </row>
    <row r="71">
      <c r="A71" s="68">
        <v>1</v>
      </c>
      <c r="B71" s="66" t="str">
        <v>다산동</v>
      </c>
      <c r="C71" s="66" t="str">
        <v>2025-08</v>
      </c>
      <c r="D71" s="66" t="str">
        <v>비교 반영</v>
      </c>
      <c r="E71" s="66" t="str">
        <v>그 외 비교 반영월</v>
      </c>
      <c r="F71" s="79">
        <v>0.16233766233766234</v>
      </c>
      <c r="G71" s="79">
        <v>0.36493506493506495</v>
      </c>
      <c r="H71" s="79">
        <v>0.4727272727272727</v>
      </c>
      <c r="I71" s="79">
        <v>0.8376623376623377</v>
      </c>
      <c r="J71" s="79">
        <v>0.5643410852713179</v>
      </c>
    </row>
    <row r="72">
      <c r="A72" s="68">
        <v>1</v>
      </c>
      <c r="B72" s="66" t="str">
        <v>다산동</v>
      </c>
      <c r="C72" s="66" t="str">
        <v>2025-09</v>
      </c>
      <c r="D72" s="66" t="str">
        <v>비교 반영</v>
      </c>
      <c r="E72" s="66" t="str">
        <v>그 외 비교 반영월</v>
      </c>
      <c r="F72" s="79">
        <v>0.08428927680798005</v>
      </c>
      <c r="G72" s="79">
        <v>0.13266832917705737</v>
      </c>
      <c r="H72" s="79">
        <v>0.7830423940149626</v>
      </c>
      <c r="I72" s="79">
        <v>0.91571072319202</v>
      </c>
      <c r="J72" s="79">
        <v>0.855119825708061</v>
      </c>
    </row>
    <row r="73">
      <c r="A73" s="68">
        <v>1</v>
      </c>
      <c r="B73" s="66" t="str">
        <v>다산동</v>
      </c>
      <c r="C73" s="66" t="str">
        <v>2025-10</v>
      </c>
      <c r="D73" s="66" t="str">
        <v>비교 반영</v>
      </c>
      <c r="E73" s="66" t="str">
        <v>그 외 비교 반영월</v>
      </c>
      <c r="F73" s="79">
        <v>0.21239606953892667</v>
      </c>
      <c r="G73" s="79">
        <v>0.21919879062736206</v>
      </c>
      <c r="H73" s="79">
        <v>0.5684051398337112</v>
      </c>
      <c r="I73" s="79">
        <v>0.7876039304610734</v>
      </c>
      <c r="J73" s="79">
        <v>0.7216890595009597</v>
      </c>
    </row>
    <row r="74">
      <c r="A74" s="68">
        <v>1</v>
      </c>
      <c r="B74" s="66" t="str">
        <v>다산동</v>
      </c>
      <c r="C74" s="66" t="str">
        <v>2025-11</v>
      </c>
      <c r="D74" s="66" t="str">
        <v>비교 반영</v>
      </c>
      <c r="E74" s="66" t="str">
        <v>그 외 비교 반영월</v>
      </c>
      <c r="F74" s="79">
        <v>0.17115600448933782</v>
      </c>
      <c r="G74" s="79">
        <v>0.17789001122334455</v>
      </c>
      <c r="H74" s="79">
        <v>0.6509539842873177</v>
      </c>
      <c r="I74" s="79">
        <v>0.8288439955106621</v>
      </c>
      <c r="J74" s="79">
        <v>0.7853757616790792</v>
      </c>
    </row>
    <row r="75">
      <c r="A75" s="68">
        <v>1</v>
      </c>
      <c r="B75" s="66" t="str">
        <v>다산동</v>
      </c>
      <c r="C75" s="66" t="str">
        <v>2025-12</v>
      </c>
      <c r="D75" s="66" t="str">
        <v>비교 반영</v>
      </c>
      <c r="E75" s="66" t="str">
        <v>그 외 비교 반영월</v>
      </c>
      <c r="F75" s="79">
        <v>0.19261404779145547</v>
      </c>
      <c r="G75" s="79">
        <v>0.22375090514120202</v>
      </c>
      <c r="H75" s="79">
        <v>0.5836350470673425</v>
      </c>
      <c r="I75" s="79">
        <v>0.8073859522085446</v>
      </c>
      <c r="J75" s="79">
        <v>0.7228699551569506</v>
      </c>
    </row>
    <row r="76">
      <c r="A76" s="68">
        <v>1</v>
      </c>
      <c r="B76" s="66" t="str">
        <v>다산동</v>
      </c>
      <c r="C76" s="66" t="str">
        <v>2026-01</v>
      </c>
      <c r="D76" s="66" t="str">
        <v>비교 반영</v>
      </c>
      <c r="E76" s="66" t="str">
        <v>직전 비교기간</v>
      </c>
      <c r="F76" s="79">
        <v>0.2818181818181818</v>
      </c>
      <c r="G76" s="79">
        <v>0.31742424242424244</v>
      </c>
      <c r="H76" s="79">
        <v>0.40075757575757576</v>
      </c>
      <c r="I76" s="79">
        <v>0.7181818181818181</v>
      </c>
      <c r="J76" s="79">
        <v>0.5580168776371308</v>
      </c>
    </row>
    <row r="77">
      <c r="A77" s="68">
        <v>1</v>
      </c>
      <c r="B77" s="66" t="str">
        <v>다산동</v>
      </c>
      <c r="C77" s="66" t="str">
        <v>2026-02</v>
      </c>
      <c r="D77" s="66" t="str">
        <v>비교 반영</v>
      </c>
      <c r="E77" s="66" t="str">
        <v>직전 비교기간</v>
      </c>
      <c r="F77" s="79">
        <v>0.26608505997818976</v>
      </c>
      <c r="G77" s="79">
        <v>0.3456924754634678</v>
      </c>
      <c r="H77" s="79">
        <v>0.3882224645583424</v>
      </c>
      <c r="I77" s="79">
        <v>0.7339149400218102</v>
      </c>
      <c r="J77" s="79">
        <v>0.5289747399702823</v>
      </c>
    </row>
    <row r="78">
      <c r="A78" s="68">
        <v>1</v>
      </c>
      <c r="B78" s="66" t="str">
        <v>다산동</v>
      </c>
      <c r="C78" s="66" t="str">
        <v>2026-03</v>
      </c>
      <c r="D78" s="66" t="str">
        <v>비교 반영</v>
      </c>
      <c r="E78" s="66" t="str">
        <v>직전 비교기간</v>
      </c>
      <c r="F78" s="79">
        <v>0.23038728897715988</v>
      </c>
      <c r="G78" s="79">
        <v>0.35253227408143</v>
      </c>
      <c r="H78" s="79">
        <v>0.4170804369414101</v>
      </c>
      <c r="I78" s="79">
        <v>0.7696127110228401</v>
      </c>
      <c r="J78" s="79">
        <v>0.5419354838709678</v>
      </c>
    </row>
    <row r="79">
      <c r="A79" s="68">
        <v>1</v>
      </c>
      <c r="B79" s="66" t="str">
        <v>다산동</v>
      </c>
      <c r="C79" s="66" t="str">
        <v>2026-04</v>
      </c>
      <c r="D79" s="66" t="str">
        <v>비교 반영</v>
      </c>
      <c r="E79" s="66" t="str">
        <v>최근 비교기간</v>
      </c>
      <c r="F79" s="79">
        <v>0.23329425556858147</v>
      </c>
      <c r="G79" s="79">
        <v>0.29425556858147717</v>
      </c>
      <c r="H79" s="79">
        <v>0.47245017584994137</v>
      </c>
      <c r="I79" s="79">
        <v>0.7667057444314185</v>
      </c>
      <c r="J79" s="79">
        <v>0.6162079510703364</v>
      </c>
    </row>
    <row r="80">
      <c r="A80" s="68">
        <v>1</v>
      </c>
      <c r="B80" s="66" t="str">
        <v>다산동</v>
      </c>
      <c r="C80" s="66" t="str">
        <v>2026-05</v>
      </c>
      <c r="D80" s="66" t="str">
        <v>비교 반영</v>
      </c>
      <c r="E80" s="66" t="str">
        <v>최근 비교기간</v>
      </c>
      <c r="F80" s="79">
        <v>0.1018005540166205</v>
      </c>
      <c r="G80" s="79">
        <v>0.09764542936288088</v>
      </c>
      <c r="H80" s="79">
        <v>0.8005540166204986</v>
      </c>
      <c r="I80" s="79">
        <v>0.8981994459833795</v>
      </c>
      <c r="J80" s="79">
        <v>0.8912875867386276</v>
      </c>
    </row>
    <row r="81">
      <c r="A81" s="68">
        <v>1</v>
      </c>
      <c r="B81" s="66" t="str">
        <v>다산동</v>
      </c>
      <c r="C81" s="66" t="str">
        <v>2026-06</v>
      </c>
      <c r="D81" s="66" t="str">
        <v>비교 반영</v>
      </c>
      <c r="E81" s="66" t="str">
        <v>최근 비교기간</v>
      </c>
      <c r="F81" s="79">
        <v>0.24072727272727273</v>
      </c>
      <c r="G81" s="79">
        <v>0.19927272727272727</v>
      </c>
      <c r="H81" s="79">
        <v>0.56</v>
      </c>
      <c r="I81" s="79">
        <v>0.7592727272727273</v>
      </c>
      <c r="J81" s="79">
        <v>0.7375478927203065</v>
      </c>
    </row>
    <row r="82">
      <c r="A82" s="72">
        <v>1</v>
      </c>
      <c r="B82" s="72" t="str">
        <v>다산동</v>
      </c>
      <c r="C82" s="72" t="str">
        <v>2026-07</v>
      </c>
      <c r="D82" s="72" t="str">
        <v>집계 중</v>
      </c>
      <c r="E82" s="72" t="str">
        <v>집계 중 월</v>
      </c>
      <c r="F82" s="85">
        <v>0.32524807056229327</v>
      </c>
      <c r="G82" s="85">
        <v>0.2855567805953694</v>
      </c>
      <c r="H82" s="85">
        <v>0.38919514884233736</v>
      </c>
      <c r="I82" s="85">
        <v>0.6747519294377067</v>
      </c>
      <c r="J82" s="85">
        <v>0.576797385620915</v>
      </c>
    </row>
    <row r="83">
      <c r="A83" s="68">
        <v>2</v>
      </c>
      <c r="B83" s="66" t="str">
        <v>별내동</v>
      </c>
      <c r="C83" s="66" t="str">
        <v>2025-08</v>
      </c>
      <c r="D83" s="66" t="str">
        <v>비교 반영</v>
      </c>
      <c r="E83" s="66" t="str">
        <v>그 외 비교 반영월</v>
      </c>
      <c r="F83" s="79">
        <v>0.13136729222520108</v>
      </c>
      <c r="G83" s="79">
        <v>0.3378016085790885</v>
      </c>
      <c r="H83" s="79">
        <v>0.5308310991957105</v>
      </c>
      <c r="I83" s="79">
        <v>0.868632707774799</v>
      </c>
      <c r="J83" s="79">
        <v>0.6111111111111112</v>
      </c>
    </row>
    <row r="84">
      <c r="A84" s="68">
        <v>2</v>
      </c>
      <c r="B84" s="66" t="str">
        <v>별내동</v>
      </c>
      <c r="C84" s="66" t="str">
        <v>2025-09</v>
      </c>
      <c r="D84" s="66" t="str">
        <v>비교 반영</v>
      </c>
      <c r="E84" s="66" t="str">
        <v>그 외 비교 반영월</v>
      </c>
      <c r="F84" s="79">
        <v>0.08760330578512397</v>
      </c>
      <c r="G84" s="79">
        <v>0.1487603305785124</v>
      </c>
      <c r="H84" s="79">
        <v>0.7636363636363637</v>
      </c>
      <c r="I84" s="79">
        <v>0.912396694214876</v>
      </c>
      <c r="J84" s="79">
        <v>0.8369565217391305</v>
      </c>
    </row>
    <row r="85">
      <c r="A85" s="68">
        <v>2</v>
      </c>
      <c r="B85" s="66" t="str">
        <v>별내동</v>
      </c>
      <c r="C85" s="66" t="str">
        <v>2025-10</v>
      </c>
      <c r="D85" s="66" t="str">
        <v>비교 반영</v>
      </c>
      <c r="E85" s="66" t="str">
        <v>그 외 비교 반영월</v>
      </c>
      <c r="F85" s="79">
        <v>0.15991902834008098</v>
      </c>
      <c r="G85" s="79">
        <v>0.22672064777327935</v>
      </c>
      <c r="H85" s="79">
        <v>0.6133603238866396</v>
      </c>
      <c r="I85" s="79">
        <v>0.840080971659919</v>
      </c>
      <c r="J85" s="79">
        <v>0.7301204819277108</v>
      </c>
    </row>
    <row r="86">
      <c r="A86" s="68">
        <v>2</v>
      </c>
      <c r="B86" s="66" t="str">
        <v>별내동</v>
      </c>
      <c r="C86" s="66" t="str">
        <v>2025-11</v>
      </c>
      <c r="D86" s="66" t="str">
        <v>비교 반영</v>
      </c>
      <c r="E86" s="66" t="str">
        <v>그 외 비교 반영월</v>
      </c>
      <c r="F86" s="79">
        <v>0.1448170731707317</v>
      </c>
      <c r="G86" s="79">
        <v>0.18902439024390244</v>
      </c>
      <c r="H86" s="79">
        <v>0.6661585365853658</v>
      </c>
      <c r="I86" s="79">
        <v>0.8551829268292683</v>
      </c>
      <c r="J86" s="79">
        <v>0.7789661319073083</v>
      </c>
    </row>
    <row r="87">
      <c r="A87" s="68">
        <v>2</v>
      </c>
      <c r="B87" s="66" t="str">
        <v>별내동</v>
      </c>
      <c r="C87" s="66" t="str">
        <v>2025-12</v>
      </c>
      <c r="D87" s="66" t="str">
        <v>비교 반영</v>
      </c>
      <c r="E87" s="66" t="str">
        <v>그 외 비교 반영월</v>
      </c>
      <c r="F87" s="79">
        <v>0.09908536585365854</v>
      </c>
      <c r="G87" s="79">
        <v>0.30640243902439024</v>
      </c>
      <c r="H87" s="79">
        <v>0.5945121951219512</v>
      </c>
      <c r="I87" s="79">
        <v>0.9009146341463414</v>
      </c>
      <c r="J87" s="79">
        <v>0.6598984771573604</v>
      </c>
    </row>
    <row r="88">
      <c r="A88" s="68">
        <v>2</v>
      </c>
      <c r="B88" s="66" t="str">
        <v>별내동</v>
      </c>
      <c r="C88" s="66" t="str">
        <v>2026-01</v>
      </c>
      <c r="D88" s="66" t="str">
        <v>비교 반영</v>
      </c>
      <c r="E88" s="66" t="str">
        <v>직전 비교기간</v>
      </c>
      <c r="F88" s="79">
        <v>0.18933823529411764</v>
      </c>
      <c r="G88" s="79">
        <v>0.3713235294117647</v>
      </c>
      <c r="H88" s="79">
        <v>0.43933823529411764</v>
      </c>
      <c r="I88" s="79">
        <v>0.8106617647058824</v>
      </c>
      <c r="J88" s="79">
        <v>0.5419501133786848</v>
      </c>
    </row>
    <row r="89">
      <c r="A89" s="68">
        <v>2</v>
      </c>
      <c r="B89" s="66" t="str">
        <v>별내동</v>
      </c>
      <c r="C89" s="66" t="str">
        <v>2026-02</v>
      </c>
      <c r="D89" s="66" t="str">
        <v>비교 반영</v>
      </c>
      <c r="E89" s="66" t="str">
        <v>직전 비교기간</v>
      </c>
      <c r="F89" s="79">
        <v>0.17729083665338646</v>
      </c>
      <c r="G89" s="79">
        <v>0.3286852589641434</v>
      </c>
      <c r="H89" s="79">
        <v>0.4940239043824701</v>
      </c>
      <c r="I89" s="79">
        <v>0.8227091633466136</v>
      </c>
      <c r="J89" s="79">
        <v>0.6004842615012107</v>
      </c>
    </row>
    <row r="90">
      <c r="A90" s="68">
        <v>2</v>
      </c>
      <c r="B90" s="66" t="str">
        <v>별내동</v>
      </c>
      <c r="C90" s="66" t="str">
        <v>2026-03</v>
      </c>
      <c r="D90" s="66" t="str">
        <v>비교 반영</v>
      </c>
      <c r="E90" s="66" t="str">
        <v>직전 비교기간</v>
      </c>
      <c r="F90" s="79">
        <v>0.17790262172284643</v>
      </c>
      <c r="G90" s="79">
        <v>0.3595505617977528</v>
      </c>
      <c r="H90" s="79">
        <v>0.46254681647940077</v>
      </c>
      <c r="I90" s="79">
        <v>0.8220973782771536</v>
      </c>
      <c r="J90" s="79">
        <v>0.5626423690205011</v>
      </c>
    </row>
    <row r="91">
      <c r="A91" s="68">
        <v>2</v>
      </c>
      <c r="B91" s="66" t="str">
        <v>별내동</v>
      </c>
      <c r="C91" s="66" t="str">
        <v>2026-04</v>
      </c>
      <c r="D91" s="66" t="str">
        <v>비교 반영</v>
      </c>
      <c r="E91" s="66" t="str">
        <v>최근 비교기간</v>
      </c>
      <c r="F91" s="79">
        <v>0.14560439560439561</v>
      </c>
      <c r="G91" s="79">
        <v>0.2087912087912088</v>
      </c>
      <c r="H91" s="79">
        <v>0.6456043956043956</v>
      </c>
      <c r="I91" s="79">
        <v>0.8543956043956044</v>
      </c>
      <c r="J91" s="79">
        <v>0.7556270096463023</v>
      </c>
    </row>
    <row r="92">
      <c r="A92" s="68">
        <v>2</v>
      </c>
      <c r="B92" s="66" t="str">
        <v>별내동</v>
      </c>
      <c r="C92" s="66" t="str">
        <v>2026-05</v>
      </c>
      <c r="D92" s="66" t="str">
        <v>비교 반영</v>
      </c>
      <c r="E92" s="66" t="str">
        <v>최근 비교기간</v>
      </c>
      <c r="F92" s="79">
        <v>0.225</v>
      </c>
      <c r="G92" s="79">
        <v>0.26071428571428573</v>
      </c>
      <c r="H92" s="79">
        <v>0.5142857142857142</v>
      </c>
      <c r="I92" s="79">
        <v>0.775</v>
      </c>
      <c r="J92" s="79">
        <v>0.663594470046083</v>
      </c>
    </row>
    <row r="93">
      <c r="A93" s="68">
        <v>2</v>
      </c>
      <c r="B93" s="66" t="str">
        <v>별내동</v>
      </c>
      <c r="C93" s="66" t="str">
        <v>2026-06</v>
      </c>
      <c r="D93" s="66" t="str">
        <v>비교 반영</v>
      </c>
      <c r="E93" s="66" t="str">
        <v>최근 비교기간</v>
      </c>
      <c r="F93" s="79">
        <v>0.23285486443381181</v>
      </c>
      <c r="G93" s="79">
        <v>0.22488038277511962</v>
      </c>
      <c r="H93" s="79">
        <v>0.5422647527910686</v>
      </c>
      <c r="I93" s="79">
        <v>0.7671451355661882</v>
      </c>
      <c r="J93" s="79">
        <v>0.7068607068607069</v>
      </c>
    </row>
    <row r="94">
      <c r="A94" s="72">
        <v>2</v>
      </c>
      <c r="B94" s="72" t="str">
        <v>별내동</v>
      </c>
      <c r="C94" s="72" t="str">
        <v>2026-07</v>
      </c>
      <c r="D94" s="72" t="str">
        <v>집계 중</v>
      </c>
      <c r="E94" s="72" t="str">
        <v>집계 중 월</v>
      </c>
      <c r="F94" s="85">
        <v>0.2916666666666667</v>
      </c>
      <c r="G94" s="85">
        <v>0.21739130434782608</v>
      </c>
      <c r="H94" s="85">
        <v>0.49094202898550726</v>
      </c>
      <c r="I94" s="85">
        <v>0.7083333333333334</v>
      </c>
      <c r="J94" s="85">
        <v>0.6930946291560103</v>
      </c>
    </row>
    <row r="95">
      <c r="A95" s="68">
        <v>3</v>
      </c>
      <c r="B95" s="66" t="str">
        <v>호평동</v>
      </c>
      <c r="C95" s="66" t="str">
        <v>2025-08</v>
      </c>
      <c r="D95" s="66" t="str">
        <v>비교 반영</v>
      </c>
      <c r="E95" s="66" t="str">
        <v>그 외 비교 반영월</v>
      </c>
      <c r="F95" s="79">
        <v>0.1718213058419244</v>
      </c>
      <c r="G95" s="79">
        <v>0.4054982817869416</v>
      </c>
      <c r="H95" s="79">
        <v>0.422680412371134</v>
      </c>
      <c r="I95" s="79">
        <v>0.8281786941580757</v>
      </c>
      <c r="J95" s="79">
        <v>0.5103734439834025</v>
      </c>
    </row>
    <row r="96">
      <c r="A96" s="68">
        <v>3</v>
      </c>
      <c r="B96" s="66" t="str">
        <v>호평동</v>
      </c>
      <c r="C96" s="66" t="str">
        <v>2025-09</v>
      </c>
      <c r="D96" s="66" t="str">
        <v>비교 반영</v>
      </c>
      <c r="E96" s="66" t="str">
        <v>그 외 비교 반영월</v>
      </c>
      <c r="F96" s="79">
        <v>0.19014084507042253</v>
      </c>
      <c r="G96" s="79">
        <v>0.397887323943662</v>
      </c>
      <c r="H96" s="79">
        <v>0.4119718309859155</v>
      </c>
      <c r="I96" s="79">
        <v>0.8098591549295775</v>
      </c>
      <c r="J96" s="79">
        <v>0.508695652173913</v>
      </c>
    </row>
    <row r="97">
      <c r="A97" s="68">
        <v>3</v>
      </c>
      <c r="B97" s="66" t="str">
        <v>호평동</v>
      </c>
      <c r="C97" s="66" t="str">
        <v>2025-10</v>
      </c>
      <c r="D97" s="66" t="str">
        <v>비교 반영</v>
      </c>
      <c r="E97" s="66" t="str">
        <v>그 외 비교 반영월</v>
      </c>
      <c r="F97" s="79">
        <v>0.21299638989169675</v>
      </c>
      <c r="G97" s="79">
        <v>0.36101083032490977</v>
      </c>
      <c r="H97" s="79">
        <v>0.4259927797833935</v>
      </c>
      <c r="I97" s="79">
        <v>0.7870036101083032</v>
      </c>
      <c r="J97" s="79">
        <v>0.5412844036697247</v>
      </c>
    </row>
    <row r="98">
      <c r="A98" s="68">
        <v>3</v>
      </c>
      <c r="B98" s="66" t="str">
        <v>호평동</v>
      </c>
      <c r="C98" s="66" t="str">
        <v>2025-11</v>
      </c>
      <c r="D98" s="66" t="str">
        <v>비교 반영</v>
      </c>
      <c r="E98" s="66" t="str">
        <v>그 외 비교 반영월</v>
      </c>
      <c r="F98" s="79">
        <v>0.2672413793103448</v>
      </c>
      <c r="G98" s="79">
        <v>0.28879310344827586</v>
      </c>
      <c r="H98" s="79">
        <v>0.44396551724137934</v>
      </c>
      <c r="I98" s="79">
        <v>0.7327586206896551</v>
      </c>
      <c r="J98" s="79">
        <v>0.6058823529411764</v>
      </c>
    </row>
    <row r="99">
      <c r="A99" s="68">
        <v>3</v>
      </c>
      <c r="B99" s="66" t="str">
        <v>호평동</v>
      </c>
      <c r="C99" s="66" t="str">
        <v>2025-12</v>
      </c>
      <c r="D99" s="66" t="str">
        <v>비교 반영</v>
      </c>
      <c r="E99" s="66" t="str">
        <v>그 외 비교 반영월</v>
      </c>
      <c r="F99" s="79">
        <v>0.276</v>
      </c>
      <c r="G99" s="79">
        <v>0.32</v>
      </c>
      <c r="H99" s="79">
        <v>0.404</v>
      </c>
      <c r="I99" s="79">
        <v>0.724</v>
      </c>
      <c r="J99" s="79">
        <v>0.5580110497237569</v>
      </c>
    </row>
    <row r="100">
      <c r="A100" s="68">
        <v>3</v>
      </c>
      <c r="B100" s="66" t="str">
        <v>호평동</v>
      </c>
      <c r="C100" s="66" t="str">
        <v>2026-01</v>
      </c>
      <c r="D100" s="66" t="str">
        <v>비교 반영</v>
      </c>
      <c r="E100" s="66" t="str">
        <v>직전 비교기간</v>
      </c>
      <c r="F100" s="79">
        <v>0.3</v>
      </c>
      <c r="G100" s="79">
        <v>0.37083333333333335</v>
      </c>
      <c r="H100" s="79">
        <v>0.32916666666666666</v>
      </c>
      <c r="I100" s="79">
        <v>0.7</v>
      </c>
      <c r="J100" s="79">
        <v>0.47023809523809523</v>
      </c>
    </row>
    <row r="101">
      <c r="A101" s="68">
        <v>3</v>
      </c>
      <c r="B101" s="66" t="str">
        <v>호평동</v>
      </c>
      <c r="C101" s="66" t="str">
        <v>2026-02</v>
      </c>
      <c r="D101" s="66" t="str">
        <v>비교 반영</v>
      </c>
      <c r="E101" s="66" t="str">
        <v>직전 비교기간</v>
      </c>
      <c r="F101" s="79">
        <v>0.22018348623853212</v>
      </c>
      <c r="G101" s="79">
        <v>0.3623853211009174</v>
      </c>
      <c r="H101" s="79">
        <v>0.41743119266055045</v>
      </c>
      <c r="I101" s="79">
        <v>0.7798165137614679</v>
      </c>
      <c r="J101" s="79">
        <v>0.5352941176470588</v>
      </c>
    </row>
    <row r="102">
      <c r="A102" s="68">
        <v>3</v>
      </c>
      <c r="B102" s="66" t="str">
        <v>호평동</v>
      </c>
      <c r="C102" s="66" t="str">
        <v>2026-03</v>
      </c>
      <c r="D102" s="66" t="str">
        <v>비교 반영</v>
      </c>
      <c r="E102" s="66" t="str">
        <v>직전 비교기간</v>
      </c>
      <c r="F102" s="79">
        <v>0.34552845528455284</v>
      </c>
      <c r="G102" s="79">
        <v>0.32926829268292684</v>
      </c>
      <c r="H102" s="79">
        <v>0.3252032520325203</v>
      </c>
      <c r="I102" s="79">
        <v>0.6544715447154471</v>
      </c>
      <c r="J102" s="79">
        <v>0.4968944099378882</v>
      </c>
    </row>
    <row r="103">
      <c r="A103" s="68">
        <v>3</v>
      </c>
      <c r="B103" s="66" t="str">
        <v>호평동</v>
      </c>
      <c r="C103" s="66" t="str">
        <v>2026-04</v>
      </c>
      <c r="D103" s="66" t="str">
        <v>비교 반영</v>
      </c>
      <c r="E103" s="66" t="str">
        <v>최근 비교기간</v>
      </c>
      <c r="F103" s="79">
        <v>0.2796208530805687</v>
      </c>
      <c r="G103" s="79">
        <v>0.3175355450236967</v>
      </c>
      <c r="H103" s="79">
        <v>0.4028436018957346</v>
      </c>
      <c r="I103" s="79">
        <v>0.7203791469194313</v>
      </c>
      <c r="J103" s="79">
        <v>0.5592105263157895</v>
      </c>
    </row>
    <row r="104">
      <c r="A104" s="68">
        <v>3</v>
      </c>
      <c r="B104" s="66" t="str">
        <v>호평동</v>
      </c>
      <c r="C104" s="66" t="str">
        <v>2026-05</v>
      </c>
      <c r="D104" s="66" t="str">
        <v>비교 반영</v>
      </c>
      <c r="E104" s="66" t="str">
        <v>최근 비교기간</v>
      </c>
      <c r="F104" s="79">
        <v>0.2928870292887029</v>
      </c>
      <c r="G104" s="79">
        <v>0.301255230125523</v>
      </c>
      <c r="H104" s="79">
        <v>0.40585774058577406</v>
      </c>
      <c r="I104" s="79">
        <v>0.7071129707112971</v>
      </c>
      <c r="J104" s="79">
        <v>0.5739644970414202</v>
      </c>
    </row>
    <row r="105">
      <c r="A105" s="68">
        <v>3</v>
      </c>
      <c r="B105" s="66" t="str">
        <v>호평동</v>
      </c>
      <c r="C105" s="66" t="str">
        <v>2026-06</v>
      </c>
      <c r="D105" s="66" t="str">
        <v>비교 반영</v>
      </c>
      <c r="E105" s="66" t="str">
        <v>최근 비교기간</v>
      </c>
      <c r="F105" s="79">
        <v>0.3698630136986301</v>
      </c>
      <c r="G105" s="79">
        <v>0.2785388127853881</v>
      </c>
      <c r="H105" s="79">
        <v>0.3515981735159817</v>
      </c>
      <c r="I105" s="79">
        <v>0.6301369863013698</v>
      </c>
      <c r="J105" s="79">
        <v>0.5579710144927537</v>
      </c>
    </row>
    <row r="106">
      <c r="A106" s="72">
        <v>3</v>
      </c>
      <c r="B106" s="72" t="str">
        <v>호평동</v>
      </c>
      <c r="C106" s="72" t="str">
        <v>2026-07</v>
      </c>
      <c r="D106" s="72" t="str">
        <v>집계 중</v>
      </c>
      <c r="E106" s="72" t="str">
        <v>집계 중 월</v>
      </c>
      <c r="F106" s="85">
        <v>0.28112449799196787</v>
      </c>
      <c r="G106" s="85">
        <v>0.357429718875502</v>
      </c>
      <c r="H106" s="85">
        <v>0.3614457831325301</v>
      </c>
      <c r="I106" s="85">
        <v>0.7188755020080321</v>
      </c>
      <c r="J106" s="85">
        <v>0.5027932960893855</v>
      </c>
    </row>
    <row r="107">
      <c r="A107" s="68">
        <v>4</v>
      </c>
      <c r="B107" s="66" t="str">
        <v>평내동</v>
      </c>
      <c r="C107" s="66" t="str">
        <v>2025-08</v>
      </c>
      <c r="D107" s="66" t="str">
        <v>비교 반영</v>
      </c>
      <c r="E107" s="66" t="str">
        <v>그 외 비교 반영월</v>
      </c>
      <c r="F107" s="79">
        <v>0.32038834951456313</v>
      </c>
      <c r="G107" s="79">
        <v>0.3300970873786408</v>
      </c>
      <c r="H107" s="79">
        <v>0.34951456310679613</v>
      </c>
      <c r="I107" s="79">
        <v>0.6796116504854369</v>
      </c>
      <c r="J107" s="79">
        <v>0.5142857142857142</v>
      </c>
    </row>
    <row r="108">
      <c r="A108" s="68">
        <v>4</v>
      </c>
      <c r="B108" s="66" t="str">
        <v>평내동</v>
      </c>
      <c r="C108" s="66" t="str">
        <v>2025-09</v>
      </c>
      <c r="D108" s="66" t="str">
        <v>비교 반영</v>
      </c>
      <c r="E108" s="66" t="str">
        <v>그 외 비교 반영월</v>
      </c>
      <c r="F108" s="79">
        <v>0.28695652173913044</v>
      </c>
      <c r="G108" s="79">
        <v>0.3565217391304348</v>
      </c>
      <c r="H108" s="79">
        <v>0.3565217391304348</v>
      </c>
      <c r="I108" s="79">
        <v>0.7130434782608696</v>
      </c>
      <c r="J108" s="79">
        <v>0.5</v>
      </c>
    </row>
    <row r="109">
      <c r="A109" s="68">
        <v>4</v>
      </c>
      <c r="B109" s="66" t="str">
        <v>평내동</v>
      </c>
      <c r="C109" s="66" t="str">
        <v>2025-10</v>
      </c>
      <c r="D109" s="66" t="str">
        <v>비교 반영</v>
      </c>
      <c r="E109" s="66" t="str">
        <v>그 외 비교 반영월</v>
      </c>
      <c r="F109" s="79">
        <v>0.4</v>
      </c>
      <c r="G109" s="79">
        <v>0.3333333333333333</v>
      </c>
      <c r="H109" s="79">
        <v>0.26666666666666666</v>
      </c>
      <c r="I109" s="79">
        <v>0.6</v>
      </c>
      <c r="J109" s="79">
        <v>0.4444444444444444</v>
      </c>
    </row>
    <row r="110">
      <c r="A110" s="68">
        <v>4</v>
      </c>
      <c r="B110" s="66" t="str">
        <v>평내동</v>
      </c>
      <c r="C110" s="66" t="str">
        <v>2025-11</v>
      </c>
      <c r="D110" s="66" t="str">
        <v>비교 반영</v>
      </c>
      <c r="E110" s="66" t="str">
        <v>그 외 비교 반영월</v>
      </c>
      <c r="F110" s="79">
        <v>0.2905405405405405</v>
      </c>
      <c r="G110" s="79">
        <v>0.35135135135135137</v>
      </c>
      <c r="H110" s="79">
        <v>0.3581081081081081</v>
      </c>
      <c r="I110" s="79">
        <v>0.7094594594594594</v>
      </c>
      <c r="J110" s="79">
        <v>0.5047619047619047</v>
      </c>
    </row>
    <row r="111">
      <c r="A111" s="68">
        <v>4</v>
      </c>
      <c r="B111" s="66" t="str">
        <v>평내동</v>
      </c>
      <c r="C111" s="66" t="str">
        <v>2025-12</v>
      </c>
      <c r="D111" s="66" t="str">
        <v>비교 반영</v>
      </c>
      <c r="E111" s="66" t="str">
        <v>그 외 비교 반영월</v>
      </c>
      <c r="F111" s="79">
        <v>0.36666666666666664</v>
      </c>
      <c r="G111" s="79">
        <v>0.31333333333333335</v>
      </c>
      <c r="H111" s="79">
        <v>0.32</v>
      </c>
      <c r="I111" s="79">
        <v>0.6333333333333333</v>
      </c>
      <c r="J111" s="79">
        <v>0.5052631578947369</v>
      </c>
    </row>
    <row r="112">
      <c r="A112" s="68">
        <v>4</v>
      </c>
      <c r="B112" s="66" t="str">
        <v>평내동</v>
      </c>
      <c r="C112" s="66" t="str">
        <v>2026-01</v>
      </c>
      <c r="D112" s="66" t="str">
        <v>비교 반영</v>
      </c>
      <c r="E112" s="66" t="str">
        <v>직전 비교기간</v>
      </c>
      <c r="F112" s="79">
        <v>0.38562091503267976</v>
      </c>
      <c r="G112" s="79">
        <v>0.30718954248366015</v>
      </c>
      <c r="H112" s="79">
        <v>0.30718954248366015</v>
      </c>
      <c r="I112" s="79">
        <v>0.6143790849673203</v>
      </c>
      <c r="J112" s="79">
        <v>0.5</v>
      </c>
    </row>
    <row r="113">
      <c r="A113" s="68">
        <v>4</v>
      </c>
      <c r="B113" s="66" t="str">
        <v>평내동</v>
      </c>
      <c r="C113" s="66" t="str">
        <v>2026-02</v>
      </c>
      <c r="D113" s="66" t="str">
        <v>비교 반영</v>
      </c>
      <c r="E113" s="66" t="str">
        <v>직전 비교기간</v>
      </c>
      <c r="F113" s="79">
        <v>0.39849624060150374</v>
      </c>
      <c r="G113" s="79">
        <v>0.22556390977443608</v>
      </c>
      <c r="H113" s="79">
        <v>0.37593984962406013</v>
      </c>
      <c r="I113" s="79">
        <v>0.6015037593984962</v>
      </c>
      <c r="J113" s="79">
        <v>0.625</v>
      </c>
    </row>
    <row r="114">
      <c r="A114" s="68">
        <v>4</v>
      </c>
      <c r="B114" s="66" t="str">
        <v>평내동</v>
      </c>
      <c r="C114" s="66" t="str">
        <v>2026-03</v>
      </c>
      <c r="D114" s="66" t="str">
        <v>비교 반영</v>
      </c>
      <c r="E114" s="66" t="str">
        <v>직전 비교기간</v>
      </c>
      <c r="F114" s="79">
        <v>0.33125</v>
      </c>
      <c r="G114" s="79">
        <v>0.39375</v>
      </c>
      <c r="H114" s="79">
        <v>0.275</v>
      </c>
      <c r="I114" s="79">
        <v>0.66875</v>
      </c>
      <c r="J114" s="79">
        <v>0.411214953271028</v>
      </c>
    </row>
    <row r="115">
      <c r="A115" s="68">
        <v>4</v>
      </c>
      <c r="B115" s="66" t="str">
        <v>평내동</v>
      </c>
      <c r="C115" s="66" t="str">
        <v>2026-04</v>
      </c>
      <c r="D115" s="66" t="str">
        <v>비교 반영</v>
      </c>
      <c r="E115" s="66" t="str">
        <v>최근 비교기간</v>
      </c>
      <c r="F115" s="79">
        <v>0.4</v>
      </c>
      <c r="G115" s="79">
        <v>0.31333333333333335</v>
      </c>
      <c r="H115" s="79">
        <v>0.2866666666666667</v>
      </c>
      <c r="I115" s="79">
        <v>0.6</v>
      </c>
      <c r="J115" s="79">
        <v>0.4777777777777778</v>
      </c>
    </row>
    <row r="116">
      <c r="A116" s="68">
        <v>4</v>
      </c>
      <c r="B116" s="66" t="str">
        <v>평내동</v>
      </c>
      <c r="C116" s="66" t="str">
        <v>2026-05</v>
      </c>
      <c r="D116" s="66" t="str">
        <v>비교 반영</v>
      </c>
      <c r="E116" s="66" t="str">
        <v>최근 비교기간</v>
      </c>
      <c r="F116" s="79">
        <v>0.4161849710982659</v>
      </c>
      <c r="G116" s="79">
        <v>0.3179190751445087</v>
      </c>
      <c r="H116" s="79">
        <v>0.2658959537572254</v>
      </c>
      <c r="I116" s="79">
        <v>0.5838150289017341</v>
      </c>
      <c r="J116" s="79">
        <v>0.45544554455445546</v>
      </c>
    </row>
    <row r="117">
      <c r="A117" s="68">
        <v>4</v>
      </c>
      <c r="B117" s="66" t="str">
        <v>평내동</v>
      </c>
      <c r="C117" s="66" t="str">
        <v>2026-06</v>
      </c>
      <c r="D117" s="66" t="str">
        <v>비교 반영</v>
      </c>
      <c r="E117" s="66" t="str">
        <v>최근 비교기간</v>
      </c>
      <c r="F117" s="79">
        <v>0.3838383838383838</v>
      </c>
      <c r="G117" s="79">
        <v>0.36363636363636365</v>
      </c>
      <c r="H117" s="79">
        <v>0.25252525252525254</v>
      </c>
      <c r="I117" s="79">
        <v>0.6161616161616161</v>
      </c>
      <c r="J117" s="79">
        <v>0.4098360655737705</v>
      </c>
    </row>
    <row r="118">
      <c r="A118" s="72">
        <v>4</v>
      </c>
      <c r="B118" s="72" t="str">
        <v>평내동</v>
      </c>
      <c r="C118" s="72" t="str">
        <v>2026-07</v>
      </c>
      <c r="D118" s="72" t="str">
        <v>집계 중</v>
      </c>
      <c r="E118" s="72" t="str">
        <v>집계 중 월</v>
      </c>
      <c r="F118" s="85">
        <v>0.4117647058823529</v>
      </c>
      <c r="G118" s="85">
        <v>0.3284313725490196</v>
      </c>
      <c r="H118" s="85">
        <v>0.25980392156862747</v>
      </c>
      <c r="I118" s="85">
        <v>0.5882352941176471</v>
      </c>
      <c r="J118" s="85">
        <v>0.44166666666666665</v>
      </c>
    </row>
    <row r="119">
      <c r="A119" s="68">
        <v>5</v>
      </c>
      <c r="B119" s="66" t="str">
        <v>진접읍 금곡리</v>
      </c>
      <c r="C119" s="66" t="str">
        <v>2025-08</v>
      </c>
      <c r="D119" s="66" t="str">
        <v>비교 반영</v>
      </c>
      <c r="E119" s="66" t="str">
        <v>그 외 비교 반영월</v>
      </c>
      <c r="F119" s="79">
        <v>0.25</v>
      </c>
      <c r="G119" s="79">
        <v>0.20454545454545456</v>
      </c>
      <c r="H119" s="79">
        <v>0.5454545454545454</v>
      </c>
      <c r="I119" s="79">
        <v>0.75</v>
      </c>
      <c r="J119" s="79">
        <v>0.7272727272727273</v>
      </c>
    </row>
    <row r="120">
      <c r="A120" s="68">
        <v>5</v>
      </c>
      <c r="B120" s="66" t="str">
        <v>진접읍 금곡리</v>
      </c>
      <c r="C120" s="66" t="str">
        <v>2025-09</v>
      </c>
      <c r="D120" s="66" t="str">
        <v>비교 반영</v>
      </c>
      <c r="E120" s="66" t="str">
        <v>그 외 비교 반영월</v>
      </c>
      <c r="F120" s="79">
        <v>0.31496062992125984</v>
      </c>
      <c r="G120" s="79">
        <v>0.2440944881889764</v>
      </c>
      <c r="H120" s="79">
        <v>0.4409448818897638</v>
      </c>
      <c r="I120" s="79">
        <v>0.6850393700787402</v>
      </c>
      <c r="J120" s="79">
        <v>0.6436781609195402</v>
      </c>
    </row>
    <row r="121">
      <c r="A121" s="68">
        <v>5</v>
      </c>
      <c r="B121" s="66" t="str">
        <v>진접읍 금곡리</v>
      </c>
      <c r="C121" s="66" t="str">
        <v>2025-10</v>
      </c>
      <c r="D121" s="66" t="str">
        <v>비교 반영</v>
      </c>
      <c r="E121" s="66" t="str">
        <v>그 외 비교 반영월</v>
      </c>
      <c r="F121" s="79">
        <v>0.34705882352941175</v>
      </c>
      <c r="G121" s="79">
        <v>0.21764705882352942</v>
      </c>
      <c r="H121" s="79">
        <v>0.43529411764705883</v>
      </c>
      <c r="I121" s="79">
        <v>0.6529411764705882</v>
      </c>
      <c r="J121" s="79">
        <v>0.6666666666666666</v>
      </c>
    </row>
    <row r="122">
      <c r="A122" s="68">
        <v>5</v>
      </c>
      <c r="B122" s="66" t="str">
        <v>진접읍 금곡리</v>
      </c>
      <c r="C122" s="66" t="str">
        <v>2025-11</v>
      </c>
      <c r="D122" s="66" t="str">
        <v>비교 반영</v>
      </c>
      <c r="E122" s="66" t="str">
        <v>그 외 비교 반영월</v>
      </c>
      <c r="F122" s="79">
        <v>0.304</v>
      </c>
      <c r="G122" s="79">
        <v>0.256</v>
      </c>
      <c r="H122" s="79">
        <v>0.44</v>
      </c>
      <c r="I122" s="79">
        <v>0.696</v>
      </c>
      <c r="J122" s="79">
        <v>0.632183908045977</v>
      </c>
    </row>
    <row r="123">
      <c r="A123" s="68">
        <v>5</v>
      </c>
      <c r="B123" s="66" t="str">
        <v>진접읍 금곡리</v>
      </c>
      <c r="C123" s="66" t="str">
        <v>2025-12</v>
      </c>
      <c r="D123" s="66" t="str">
        <v>비교 반영</v>
      </c>
      <c r="E123" s="66" t="str">
        <v>그 외 비교 반영월</v>
      </c>
      <c r="F123" s="79">
        <v>0.25146198830409355</v>
      </c>
      <c r="G123" s="79">
        <v>0.18128654970760233</v>
      </c>
      <c r="H123" s="79">
        <v>0.5672514619883041</v>
      </c>
      <c r="I123" s="79">
        <v>0.7485380116959064</v>
      </c>
      <c r="J123" s="79">
        <v>0.7578125</v>
      </c>
    </row>
    <row r="124">
      <c r="A124" s="68">
        <v>5</v>
      </c>
      <c r="B124" s="66" t="str">
        <v>진접읍 금곡리</v>
      </c>
      <c r="C124" s="66" t="str">
        <v>2026-01</v>
      </c>
      <c r="D124" s="66" t="str">
        <v>비교 반영</v>
      </c>
      <c r="E124" s="66" t="str">
        <v>직전 비교기간</v>
      </c>
      <c r="F124" s="79">
        <v>0.23728813559322035</v>
      </c>
      <c r="G124" s="79">
        <v>0.2994350282485876</v>
      </c>
      <c r="H124" s="79">
        <v>0.4632768361581921</v>
      </c>
      <c r="I124" s="79">
        <v>0.7627118644067796</v>
      </c>
      <c r="J124" s="79">
        <v>0.6074074074074074</v>
      </c>
    </row>
    <row r="125">
      <c r="A125" s="68">
        <v>5</v>
      </c>
      <c r="B125" s="66" t="str">
        <v>진접읍 금곡리</v>
      </c>
      <c r="C125" s="66" t="str">
        <v>2026-02</v>
      </c>
      <c r="D125" s="66" t="str">
        <v>비교 반영</v>
      </c>
      <c r="E125" s="66" t="str">
        <v>직전 비교기간</v>
      </c>
      <c r="F125" s="79">
        <v>0.28346456692913385</v>
      </c>
      <c r="G125" s="79">
        <v>0.3464566929133858</v>
      </c>
      <c r="H125" s="79">
        <v>0.3700787401574803</v>
      </c>
      <c r="I125" s="79">
        <v>0.7165354330708661</v>
      </c>
      <c r="J125" s="79">
        <v>0.5164835164835165</v>
      </c>
    </row>
    <row r="126">
      <c r="A126" s="68">
        <v>5</v>
      </c>
      <c r="B126" s="66" t="str">
        <v>진접읍 금곡리</v>
      </c>
      <c r="C126" s="66" t="str">
        <v>2026-03</v>
      </c>
      <c r="D126" s="66" t="str">
        <v>비교 반영</v>
      </c>
      <c r="E126" s="66" t="str">
        <v>직전 비교기간</v>
      </c>
      <c r="F126" s="79">
        <v>0.2971014492753623</v>
      </c>
      <c r="G126" s="79">
        <v>0.3188405797101449</v>
      </c>
      <c r="H126" s="79">
        <v>0.38405797101449274</v>
      </c>
      <c r="I126" s="79">
        <v>0.7028985507246377</v>
      </c>
      <c r="J126" s="79">
        <v>0.5463917525773195</v>
      </c>
    </row>
    <row r="127">
      <c r="A127" s="68">
        <v>5</v>
      </c>
      <c r="B127" s="66" t="str">
        <v>진접읍 금곡리</v>
      </c>
      <c r="C127" s="66" t="str">
        <v>2026-04</v>
      </c>
      <c r="D127" s="66" t="str">
        <v>비교 반영</v>
      </c>
      <c r="E127" s="66" t="str">
        <v>최근 비교기간</v>
      </c>
      <c r="F127" s="79">
        <v>0.3103448275862069</v>
      </c>
      <c r="G127" s="79">
        <v>0.2413793103448276</v>
      </c>
      <c r="H127" s="79">
        <v>0.4482758620689655</v>
      </c>
      <c r="I127" s="79">
        <v>0.6896551724137931</v>
      </c>
      <c r="J127" s="79">
        <v>0.65</v>
      </c>
    </row>
    <row r="128">
      <c r="A128" s="68">
        <v>5</v>
      </c>
      <c r="B128" s="66" t="str">
        <v>진접읍 금곡리</v>
      </c>
      <c r="C128" s="66" t="str">
        <v>2026-05</v>
      </c>
      <c r="D128" s="66" t="str">
        <v>비교 반영</v>
      </c>
      <c r="E128" s="66" t="str">
        <v>최근 비교기간</v>
      </c>
      <c r="F128" s="79">
        <v>0.2420091324200913</v>
      </c>
      <c r="G128" s="79">
        <v>0.1735159817351598</v>
      </c>
      <c r="H128" s="79">
        <v>0.5844748858447488</v>
      </c>
      <c r="I128" s="79">
        <v>0.7579908675799086</v>
      </c>
      <c r="J128" s="79">
        <v>0.7710843373493976</v>
      </c>
    </row>
    <row r="129">
      <c r="A129" s="68">
        <v>5</v>
      </c>
      <c r="B129" s="66" t="str">
        <v>진접읍 금곡리</v>
      </c>
      <c r="C129" s="66" t="str">
        <v>2026-06</v>
      </c>
      <c r="D129" s="66" t="str">
        <v>비교 반영</v>
      </c>
      <c r="E129" s="66" t="str">
        <v>최근 비교기간</v>
      </c>
      <c r="F129" s="79">
        <v>0.2737430167597765</v>
      </c>
      <c r="G129" s="79">
        <v>0.2122905027932961</v>
      </c>
      <c r="H129" s="79">
        <v>0.5139664804469274</v>
      </c>
      <c r="I129" s="79">
        <v>0.7262569832402235</v>
      </c>
      <c r="J129" s="79">
        <v>0.7076923076923077</v>
      </c>
    </row>
    <row r="130">
      <c r="A130" s="72">
        <v>5</v>
      </c>
      <c r="B130" s="72" t="str">
        <v>진접읍 금곡리</v>
      </c>
      <c r="C130" s="72" t="str">
        <v>2026-07</v>
      </c>
      <c r="D130" s="72" t="str">
        <v>집계 중</v>
      </c>
      <c r="E130" s="72" t="str">
        <v>집계 중 월</v>
      </c>
      <c r="F130" s="85">
        <v>0.3522727272727273</v>
      </c>
      <c r="G130" s="85">
        <v>0.17613636363636365</v>
      </c>
      <c r="H130" s="85">
        <v>0.4715909090909091</v>
      </c>
      <c r="I130" s="85">
        <v>0.6477272727272727</v>
      </c>
      <c r="J130" s="85">
        <v>0.7280701754385965</v>
      </c>
    </row>
    <row r="131">
      <c r="A131" s="68">
        <v>6</v>
      </c>
      <c r="B131" s="66" t="str">
        <v>와부읍 덕소리</v>
      </c>
      <c r="C131" s="66" t="str">
        <v>2025-08</v>
      </c>
      <c r="D131" s="66" t="str">
        <v>비교 반영</v>
      </c>
      <c r="E131" s="66" t="str">
        <v>그 외 비교 반영월</v>
      </c>
      <c r="F131" s="79">
        <v>0.3722627737226277</v>
      </c>
      <c r="G131" s="79">
        <v>0.44525547445255476</v>
      </c>
      <c r="H131" s="79">
        <v>0.18248175182481752</v>
      </c>
      <c r="I131" s="79">
        <v>0.6277372262773723</v>
      </c>
      <c r="J131" s="79">
        <v>0.29069767441860467</v>
      </c>
    </row>
    <row r="132">
      <c r="A132" s="68">
        <v>6</v>
      </c>
      <c r="B132" s="66" t="str">
        <v>와부읍 덕소리</v>
      </c>
      <c r="C132" s="66" t="str">
        <v>2025-09</v>
      </c>
      <c r="D132" s="66" t="str">
        <v>비교 반영</v>
      </c>
      <c r="E132" s="66" t="str">
        <v>그 외 비교 반영월</v>
      </c>
      <c r="F132" s="79">
        <v>0.30538922155688625</v>
      </c>
      <c r="G132" s="79">
        <v>0.40718562874251496</v>
      </c>
      <c r="H132" s="79">
        <v>0.2874251497005988</v>
      </c>
      <c r="I132" s="79">
        <v>0.6946107784431138</v>
      </c>
      <c r="J132" s="79">
        <v>0.41379310344827586</v>
      </c>
    </row>
    <row r="133">
      <c r="A133" s="68">
        <v>6</v>
      </c>
      <c r="B133" s="66" t="str">
        <v>와부읍 덕소리</v>
      </c>
      <c r="C133" s="66" t="str">
        <v>2025-10</v>
      </c>
      <c r="D133" s="66" t="str">
        <v>비교 반영</v>
      </c>
      <c r="E133" s="66" t="str">
        <v>그 외 비교 반영월</v>
      </c>
      <c r="F133" s="79">
        <v>0.3374233128834356</v>
      </c>
      <c r="G133" s="79">
        <v>0.4171779141104294</v>
      </c>
      <c r="H133" s="79">
        <v>0.24539877300613497</v>
      </c>
      <c r="I133" s="79">
        <v>0.6625766871165644</v>
      </c>
      <c r="J133" s="79">
        <v>0.37037037037037035</v>
      </c>
    </row>
    <row r="134">
      <c r="A134" s="68">
        <v>6</v>
      </c>
      <c r="B134" s="66" t="str">
        <v>와부읍 덕소리</v>
      </c>
      <c r="C134" s="66" t="str">
        <v>2025-11</v>
      </c>
      <c r="D134" s="66" t="str">
        <v>비교 반영</v>
      </c>
      <c r="E134" s="66" t="str">
        <v>그 외 비교 반영월</v>
      </c>
      <c r="F134" s="79">
        <v>0.4146341463414634</v>
      </c>
      <c r="G134" s="79">
        <v>0.40853658536585363</v>
      </c>
      <c r="H134" s="79">
        <v>0.17682926829268292</v>
      </c>
      <c r="I134" s="79">
        <v>0.5853658536585366</v>
      </c>
      <c r="J134" s="79">
        <v>0.3020833333333333</v>
      </c>
    </row>
    <row r="135">
      <c r="A135" s="68">
        <v>6</v>
      </c>
      <c r="B135" s="66" t="str">
        <v>와부읍 덕소리</v>
      </c>
      <c r="C135" s="66" t="str">
        <v>2025-12</v>
      </c>
      <c r="D135" s="66" t="str">
        <v>비교 반영</v>
      </c>
      <c r="E135" s="66" t="str">
        <v>그 외 비교 반영월</v>
      </c>
      <c r="F135" s="79">
        <v>0.36046511627906974</v>
      </c>
      <c r="G135" s="79">
        <v>0.45930232558139533</v>
      </c>
      <c r="H135" s="79">
        <v>0.18023255813953487</v>
      </c>
      <c r="I135" s="79">
        <v>0.6395348837209303</v>
      </c>
      <c r="J135" s="79">
        <v>0.2818181818181818</v>
      </c>
    </row>
    <row r="136">
      <c r="A136" s="68">
        <v>6</v>
      </c>
      <c r="B136" s="66" t="str">
        <v>와부읍 덕소리</v>
      </c>
      <c r="C136" s="66" t="str">
        <v>2026-01</v>
      </c>
      <c r="D136" s="66" t="str">
        <v>비교 반영</v>
      </c>
      <c r="E136" s="66" t="str">
        <v>직전 비교기간</v>
      </c>
      <c r="F136" s="79">
        <v>0.4342857142857143</v>
      </c>
      <c r="G136" s="79">
        <v>0.4114285714285714</v>
      </c>
      <c r="H136" s="79">
        <v>0.15428571428571428</v>
      </c>
      <c r="I136" s="79">
        <v>0.5657142857142857</v>
      </c>
      <c r="J136" s="79">
        <v>0.2727272727272727</v>
      </c>
    </row>
    <row r="137">
      <c r="A137" s="68">
        <v>6</v>
      </c>
      <c r="B137" s="66" t="str">
        <v>와부읍 덕소리</v>
      </c>
      <c r="C137" s="66" t="str">
        <v>2026-02</v>
      </c>
      <c r="D137" s="66" t="str">
        <v>비교 반영</v>
      </c>
      <c r="E137" s="66" t="str">
        <v>직전 비교기간</v>
      </c>
      <c r="F137" s="79">
        <v>0.42162162162162165</v>
      </c>
      <c r="G137" s="79">
        <v>0.40540540540540543</v>
      </c>
      <c r="H137" s="79">
        <v>0.17297297297297298</v>
      </c>
      <c r="I137" s="79">
        <v>0.5783783783783784</v>
      </c>
      <c r="J137" s="79">
        <v>0.29906542056074764</v>
      </c>
    </row>
    <row r="138">
      <c r="A138" s="68">
        <v>6</v>
      </c>
      <c r="B138" s="66" t="str">
        <v>와부읍 덕소리</v>
      </c>
      <c r="C138" s="66" t="str">
        <v>2026-03</v>
      </c>
      <c r="D138" s="66" t="str">
        <v>비교 반영</v>
      </c>
      <c r="E138" s="66" t="str">
        <v>직전 비교기간</v>
      </c>
      <c r="F138" s="79">
        <v>0.40384615384615385</v>
      </c>
      <c r="G138" s="79">
        <v>0.4358974358974359</v>
      </c>
      <c r="H138" s="79">
        <v>0.16025641025641027</v>
      </c>
      <c r="I138" s="79">
        <v>0.5961538461538461</v>
      </c>
      <c r="J138" s="79">
        <v>0.26881720430107525</v>
      </c>
    </row>
    <row r="139">
      <c r="A139" s="68">
        <v>6</v>
      </c>
      <c r="B139" s="66" t="str">
        <v>와부읍 덕소리</v>
      </c>
      <c r="C139" s="66" t="str">
        <v>2026-04</v>
      </c>
      <c r="D139" s="66" t="str">
        <v>비교 반영</v>
      </c>
      <c r="E139" s="66" t="str">
        <v>최근 비교기간</v>
      </c>
      <c r="F139" s="79">
        <v>0.46564885496183206</v>
      </c>
      <c r="G139" s="79">
        <v>0.31297709923664124</v>
      </c>
      <c r="H139" s="79">
        <v>0.22137404580152673</v>
      </c>
      <c r="I139" s="79">
        <v>0.5343511450381679</v>
      </c>
      <c r="J139" s="79">
        <v>0.4142857142857143</v>
      </c>
    </row>
    <row r="140">
      <c r="A140" s="68">
        <v>6</v>
      </c>
      <c r="B140" s="66" t="str">
        <v>와부읍 덕소리</v>
      </c>
      <c r="C140" s="66" t="str">
        <v>2026-05</v>
      </c>
      <c r="D140" s="66" t="str">
        <v>비교 반영</v>
      </c>
      <c r="E140" s="66" t="str">
        <v>최근 비교기간</v>
      </c>
      <c r="F140" s="79">
        <v>0.48717948717948717</v>
      </c>
      <c r="G140" s="79">
        <v>0.3435897435897436</v>
      </c>
      <c r="H140" s="79">
        <v>0.16923076923076924</v>
      </c>
      <c r="I140" s="79">
        <v>0.5128205128205128</v>
      </c>
      <c r="J140" s="79">
        <v>0.33</v>
      </c>
    </row>
    <row r="141">
      <c r="A141" s="68">
        <v>6</v>
      </c>
      <c r="B141" s="66" t="str">
        <v>와부읍 덕소리</v>
      </c>
      <c r="C141" s="66" t="str">
        <v>2026-06</v>
      </c>
      <c r="D141" s="66" t="str">
        <v>비교 반영</v>
      </c>
      <c r="E141" s="66" t="str">
        <v>최근 비교기간</v>
      </c>
      <c r="F141" s="79">
        <v>0.4460431654676259</v>
      </c>
      <c r="G141" s="79">
        <v>0.30935251798561153</v>
      </c>
      <c r="H141" s="79">
        <v>0.2446043165467626</v>
      </c>
      <c r="I141" s="79">
        <v>0.5539568345323741</v>
      </c>
      <c r="J141" s="79">
        <v>0.44155844155844154</v>
      </c>
    </row>
    <row r="142">
      <c r="A142" s="72">
        <v>6</v>
      </c>
      <c r="B142" s="72" t="str">
        <v>와부읍 덕소리</v>
      </c>
      <c r="C142" s="72" t="str">
        <v>2026-07</v>
      </c>
      <c r="D142" s="72" t="str">
        <v>집계 중</v>
      </c>
      <c r="E142" s="72" t="str">
        <v>집계 중 월</v>
      </c>
      <c r="F142" s="85">
        <v>0.6178343949044586</v>
      </c>
      <c r="G142" s="85">
        <v>0.25477707006369427</v>
      </c>
      <c r="H142" s="85">
        <v>0.12738853503184713</v>
      </c>
      <c r="I142" s="85">
        <v>0.3821656050955414</v>
      </c>
      <c r="J142" s="85">
        <v>0.3333333333333333</v>
      </c>
    </row>
    <row r="143">
      <c r="A143" s="68">
        <v>7</v>
      </c>
      <c r="B143" s="66" t="str">
        <v>오남읍 오남리</v>
      </c>
      <c r="C143" s="66" t="str">
        <v>2025-08</v>
      </c>
      <c r="D143" s="66" t="str">
        <v>비교 반영</v>
      </c>
      <c r="E143" s="66" t="str">
        <v>그 외 비교 반영월</v>
      </c>
      <c r="F143" s="79">
        <v>0.2152777777777778</v>
      </c>
      <c r="G143" s="79">
        <v>0.3888888888888889</v>
      </c>
      <c r="H143" s="79">
        <v>0.3958333333333333</v>
      </c>
      <c r="I143" s="79">
        <v>0.7847222222222222</v>
      </c>
      <c r="J143" s="79">
        <v>0.504424778761062</v>
      </c>
    </row>
    <row r="144">
      <c r="A144" s="68">
        <v>7</v>
      </c>
      <c r="B144" s="66" t="str">
        <v>오남읍 오남리</v>
      </c>
      <c r="C144" s="66" t="str">
        <v>2025-09</v>
      </c>
      <c r="D144" s="66" t="str">
        <v>비교 반영</v>
      </c>
      <c r="E144" s="66" t="str">
        <v>그 외 비교 반영월</v>
      </c>
      <c r="F144" s="79">
        <v>0.22</v>
      </c>
      <c r="G144" s="79">
        <v>0.35333333333333333</v>
      </c>
      <c r="H144" s="79">
        <v>0.4266666666666667</v>
      </c>
      <c r="I144" s="79">
        <v>0.78</v>
      </c>
      <c r="J144" s="79">
        <v>0.5470085470085471</v>
      </c>
    </row>
    <row r="145">
      <c r="A145" s="68">
        <v>7</v>
      </c>
      <c r="B145" s="66" t="str">
        <v>오남읍 오남리</v>
      </c>
      <c r="C145" s="66" t="str">
        <v>2025-10</v>
      </c>
      <c r="D145" s="66" t="str">
        <v>비교 반영</v>
      </c>
      <c r="E145" s="66" t="str">
        <v>그 외 비교 반영월</v>
      </c>
      <c r="F145" s="79">
        <v>0.21666666666666667</v>
      </c>
      <c r="G145" s="79">
        <v>0.4583333333333333</v>
      </c>
      <c r="H145" s="79">
        <v>0.325</v>
      </c>
      <c r="I145" s="79">
        <v>0.7833333333333333</v>
      </c>
      <c r="J145" s="79">
        <v>0.4148936170212766</v>
      </c>
    </row>
    <row r="146">
      <c r="A146" s="68">
        <v>7</v>
      </c>
      <c r="B146" s="66" t="str">
        <v>오남읍 오남리</v>
      </c>
      <c r="C146" s="66" t="str">
        <v>2025-11</v>
      </c>
      <c r="D146" s="66" t="str">
        <v>비교 반영</v>
      </c>
      <c r="E146" s="66" t="str">
        <v>그 외 비교 반영월</v>
      </c>
      <c r="F146" s="79">
        <v>0.3170731707317073</v>
      </c>
      <c r="G146" s="79">
        <v>0.3902439024390244</v>
      </c>
      <c r="H146" s="79">
        <v>0.2926829268292683</v>
      </c>
      <c r="I146" s="79">
        <v>0.6829268292682927</v>
      </c>
      <c r="J146" s="79">
        <v>0.42857142857142855</v>
      </c>
    </row>
    <row r="147">
      <c r="A147" s="68">
        <v>7</v>
      </c>
      <c r="B147" s="66" t="str">
        <v>오남읍 오남리</v>
      </c>
      <c r="C147" s="66" t="str">
        <v>2025-12</v>
      </c>
      <c r="D147" s="66" t="str">
        <v>비교 반영</v>
      </c>
      <c r="E147" s="66" t="str">
        <v>그 외 비교 반영월</v>
      </c>
      <c r="F147" s="79">
        <v>0.2767857142857143</v>
      </c>
      <c r="G147" s="79">
        <v>0.39285714285714285</v>
      </c>
      <c r="H147" s="79">
        <v>0.33035714285714285</v>
      </c>
      <c r="I147" s="79">
        <v>0.7232142857142857</v>
      </c>
      <c r="J147" s="79">
        <v>0.4567901234567901</v>
      </c>
    </row>
    <row r="148">
      <c r="A148" s="68">
        <v>7</v>
      </c>
      <c r="B148" s="66" t="str">
        <v>오남읍 오남리</v>
      </c>
      <c r="C148" s="66" t="str">
        <v>2026-01</v>
      </c>
      <c r="D148" s="66" t="str">
        <v>비교 반영</v>
      </c>
      <c r="E148" s="66" t="str">
        <v>직전 비교기간</v>
      </c>
      <c r="F148" s="79">
        <v>0.37168141592920356</v>
      </c>
      <c r="G148" s="79">
        <v>0.2743362831858407</v>
      </c>
      <c r="H148" s="79">
        <v>0.35398230088495575</v>
      </c>
      <c r="I148" s="79">
        <v>0.6283185840707964</v>
      </c>
      <c r="J148" s="79">
        <v>0.5633802816901409</v>
      </c>
    </row>
    <row r="149">
      <c r="A149" s="68">
        <v>7</v>
      </c>
      <c r="B149" s="66" t="str">
        <v>오남읍 오남리</v>
      </c>
      <c r="C149" s="66" t="str">
        <v>2026-02</v>
      </c>
      <c r="D149" s="66" t="str">
        <v>비교 반영</v>
      </c>
      <c r="E149" s="66" t="str">
        <v>직전 비교기간</v>
      </c>
      <c r="F149" s="79">
        <v>0.2912621359223301</v>
      </c>
      <c r="G149" s="79">
        <v>0.2524271844660194</v>
      </c>
      <c r="H149" s="79">
        <v>0.4563106796116505</v>
      </c>
      <c r="I149" s="79">
        <v>0.7087378640776699</v>
      </c>
      <c r="J149" s="79">
        <v>0.6438356164383562</v>
      </c>
    </row>
    <row r="150">
      <c r="A150" s="68">
        <v>7</v>
      </c>
      <c r="B150" s="66" t="str">
        <v>오남읍 오남리</v>
      </c>
      <c r="C150" s="66" t="str">
        <v>2026-03</v>
      </c>
      <c r="D150" s="66" t="str">
        <v>비교 반영</v>
      </c>
      <c r="E150" s="66" t="str">
        <v>직전 비교기간</v>
      </c>
      <c r="F150" s="79">
        <v>0.3010752688172043</v>
      </c>
      <c r="G150" s="79">
        <v>0.2903225806451613</v>
      </c>
      <c r="H150" s="79">
        <v>0.40860215053763443</v>
      </c>
      <c r="I150" s="79">
        <v>0.6989247311827957</v>
      </c>
      <c r="J150" s="79">
        <v>0.5846153846153846</v>
      </c>
    </row>
    <row r="151">
      <c r="A151" s="68">
        <v>7</v>
      </c>
      <c r="B151" s="66" t="str">
        <v>오남읍 오남리</v>
      </c>
      <c r="C151" s="66" t="str">
        <v>2026-04</v>
      </c>
      <c r="D151" s="66" t="str">
        <v>비교 반영</v>
      </c>
      <c r="E151" s="66" t="str">
        <v>최근 비교기간</v>
      </c>
      <c r="F151" s="79">
        <v>0.43790849673202614</v>
      </c>
      <c r="G151" s="79">
        <v>0.29411764705882354</v>
      </c>
      <c r="H151" s="79">
        <v>0.2679738562091503</v>
      </c>
      <c r="I151" s="79">
        <v>0.5620915032679739</v>
      </c>
      <c r="J151" s="79">
        <v>0.47674418604651164</v>
      </c>
    </row>
    <row r="152">
      <c r="A152" s="68">
        <v>7</v>
      </c>
      <c r="B152" s="66" t="str">
        <v>오남읍 오남리</v>
      </c>
      <c r="C152" s="66" t="str">
        <v>2026-05</v>
      </c>
      <c r="D152" s="66" t="str">
        <v>비교 반영</v>
      </c>
      <c r="E152" s="66" t="str">
        <v>최근 비교기간</v>
      </c>
      <c r="F152" s="79">
        <v>0.3933333333333333</v>
      </c>
      <c r="G152" s="79">
        <v>0.22</v>
      </c>
      <c r="H152" s="79">
        <v>0.38666666666666666</v>
      </c>
      <c r="I152" s="79">
        <v>0.6066666666666667</v>
      </c>
      <c r="J152" s="79">
        <v>0.6373626373626373</v>
      </c>
    </row>
    <row r="153">
      <c r="A153" s="68">
        <v>7</v>
      </c>
      <c r="B153" s="66" t="str">
        <v>오남읍 오남리</v>
      </c>
      <c r="C153" s="66" t="str">
        <v>2026-06</v>
      </c>
      <c r="D153" s="66" t="str">
        <v>비교 반영</v>
      </c>
      <c r="E153" s="66" t="str">
        <v>최근 비교기간</v>
      </c>
      <c r="F153" s="79">
        <v>0.4244604316546763</v>
      </c>
      <c r="G153" s="79">
        <v>0.22302158273381295</v>
      </c>
      <c r="H153" s="79">
        <v>0.35251798561151076</v>
      </c>
      <c r="I153" s="79">
        <v>0.5755395683453237</v>
      </c>
      <c r="J153" s="79">
        <v>0.6125</v>
      </c>
    </row>
    <row r="154">
      <c r="A154" s="72">
        <v>7</v>
      </c>
      <c r="B154" s="72" t="str">
        <v>오남읍 오남리</v>
      </c>
      <c r="C154" s="72" t="str">
        <v>2026-07</v>
      </c>
      <c r="D154" s="72" t="str">
        <v>집계 중</v>
      </c>
      <c r="E154" s="72" t="str">
        <v>집계 중 월</v>
      </c>
      <c r="F154" s="85">
        <v>0.4918032786885246</v>
      </c>
      <c r="G154" s="85">
        <v>0.26229508196721313</v>
      </c>
      <c r="H154" s="85">
        <v>0.2459016393442623</v>
      </c>
      <c r="I154" s="85">
        <v>0.5081967213114754</v>
      </c>
      <c r="J154" s="85">
        <v>0.4838709677419355</v>
      </c>
    </row>
    <row r="155">
      <c r="A155" s="68">
        <v>8</v>
      </c>
      <c r="B155" s="66" t="str">
        <v>화도읍 묵현리</v>
      </c>
      <c r="C155" s="66" t="str">
        <v>2025-08</v>
      </c>
      <c r="D155" s="66" t="str">
        <v>비교 반영</v>
      </c>
      <c r="E155" s="66" t="str">
        <v>그 외 비교 반영월</v>
      </c>
      <c r="F155" s="79">
        <v>0.40441176470588236</v>
      </c>
      <c r="G155" s="79">
        <v>0.2426470588235294</v>
      </c>
      <c r="H155" s="79">
        <v>0.35294117647058826</v>
      </c>
      <c r="I155" s="79">
        <v>0.5955882352941176</v>
      </c>
      <c r="J155" s="79">
        <v>0.5925925925925926</v>
      </c>
    </row>
    <row r="156">
      <c r="A156" s="68">
        <v>8</v>
      </c>
      <c r="B156" s="66" t="str">
        <v>화도읍 묵현리</v>
      </c>
      <c r="C156" s="66" t="str">
        <v>2025-09</v>
      </c>
      <c r="D156" s="66" t="str">
        <v>비교 반영</v>
      </c>
      <c r="E156" s="66" t="str">
        <v>그 외 비교 반영월</v>
      </c>
      <c r="F156" s="79">
        <v>0.3381294964028777</v>
      </c>
      <c r="G156" s="79">
        <v>0.23741007194244604</v>
      </c>
      <c r="H156" s="79">
        <v>0.4244604316546763</v>
      </c>
      <c r="I156" s="79">
        <v>0.6618705035971223</v>
      </c>
      <c r="J156" s="79">
        <v>0.6413043478260869</v>
      </c>
    </row>
    <row r="157">
      <c r="A157" s="68">
        <v>8</v>
      </c>
      <c r="B157" s="66" t="str">
        <v>화도읍 묵현리</v>
      </c>
      <c r="C157" s="66" t="str">
        <v>2025-10</v>
      </c>
      <c r="D157" s="66" t="str">
        <v>비교 반영</v>
      </c>
      <c r="E157" s="66" t="str">
        <v>그 외 비교 반영월</v>
      </c>
      <c r="F157" s="79">
        <v>0.35294117647058826</v>
      </c>
      <c r="G157" s="79">
        <v>0.22549019607843138</v>
      </c>
      <c r="H157" s="79">
        <v>0.4215686274509804</v>
      </c>
      <c r="I157" s="79">
        <v>0.6470588235294118</v>
      </c>
      <c r="J157" s="79">
        <v>0.6515151515151515</v>
      </c>
    </row>
    <row r="158">
      <c r="A158" s="68">
        <v>8</v>
      </c>
      <c r="B158" s="66" t="str">
        <v>화도읍 묵현리</v>
      </c>
      <c r="C158" s="66" t="str">
        <v>2025-11</v>
      </c>
      <c r="D158" s="66" t="str">
        <v>비교 반영</v>
      </c>
      <c r="E158" s="66" t="str">
        <v>그 외 비교 반영월</v>
      </c>
      <c r="F158" s="79">
        <v>0.2857142857142857</v>
      </c>
      <c r="G158" s="79">
        <v>0.3157894736842105</v>
      </c>
      <c r="H158" s="79">
        <v>0.39849624060150374</v>
      </c>
      <c r="I158" s="79">
        <v>0.7142857142857143</v>
      </c>
      <c r="J158" s="79">
        <v>0.5578947368421052</v>
      </c>
    </row>
    <row r="159">
      <c r="A159" s="68">
        <v>8</v>
      </c>
      <c r="B159" s="66" t="str">
        <v>화도읍 묵현리</v>
      </c>
      <c r="C159" s="66" t="str">
        <v>2025-12</v>
      </c>
      <c r="D159" s="66" t="str">
        <v>비교 반영</v>
      </c>
      <c r="E159" s="66" t="str">
        <v>그 외 비교 반영월</v>
      </c>
      <c r="F159" s="79">
        <v>0.5373134328358209</v>
      </c>
      <c r="G159" s="79">
        <v>0.23134328358208955</v>
      </c>
      <c r="H159" s="79">
        <v>0.23134328358208955</v>
      </c>
      <c r="I159" s="79">
        <v>0.4626865671641791</v>
      </c>
      <c r="J159" s="79">
        <v>0.5</v>
      </c>
    </row>
    <row r="160">
      <c r="A160" s="68">
        <v>8</v>
      </c>
      <c r="B160" s="66" t="str">
        <v>화도읍 묵현리</v>
      </c>
      <c r="C160" s="66" t="str">
        <v>2026-01</v>
      </c>
      <c r="D160" s="66" t="str">
        <v>비교 반영</v>
      </c>
      <c r="E160" s="66" t="str">
        <v>직전 비교기간</v>
      </c>
      <c r="F160" s="79">
        <v>0.3333333333333333</v>
      </c>
      <c r="G160" s="79">
        <v>0.2564102564102564</v>
      </c>
      <c r="H160" s="79">
        <v>0.41025641025641024</v>
      </c>
      <c r="I160" s="79">
        <v>0.6666666666666666</v>
      </c>
      <c r="J160" s="79">
        <v>0.6153846153846154</v>
      </c>
    </row>
    <row r="161">
      <c r="A161" s="68">
        <v>8</v>
      </c>
      <c r="B161" s="66" t="str">
        <v>화도읍 묵현리</v>
      </c>
      <c r="C161" s="66" t="str">
        <v>2026-02</v>
      </c>
      <c r="D161" s="66" t="str">
        <v>비교 반영</v>
      </c>
      <c r="E161" s="66" t="str">
        <v>직전 비교기간</v>
      </c>
      <c r="F161" s="79">
        <v>0.3865546218487395</v>
      </c>
      <c r="G161" s="79">
        <v>0.226890756302521</v>
      </c>
      <c r="H161" s="79">
        <v>0.3865546218487395</v>
      </c>
      <c r="I161" s="79">
        <v>0.6134453781512605</v>
      </c>
      <c r="J161" s="79">
        <v>0.6301369863013698</v>
      </c>
    </row>
    <row r="162">
      <c r="A162" s="68">
        <v>8</v>
      </c>
      <c r="B162" s="66" t="str">
        <v>화도읍 묵현리</v>
      </c>
      <c r="C162" s="66" t="str">
        <v>2026-03</v>
      </c>
      <c r="D162" s="66" t="str">
        <v>비교 반영</v>
      </c>
      <c r="E162" s="66" t="str">
        <v>직전 비교기간</v>
      </c>
      <c r="F162" s="79">
        <v>0.46706586826347307</v>
      </c>
      <c r="G162" s="79">
        <v>0.2275449101796407</v>
      </c>
      <c r="H162" s="79">
        <v>0.30538922155688625</v>
      </c>
      <c r="I162" s="79">
        <v>0.5329341317365269</v>
      </c>
      <c r="J162" s="79">
        <v>0.5730337078651685</v>
      </c>
    </row>
    <row r="163">
      <c r="A163" s="68">
        <v>8</v>
      </c>
      <c r="B163" s="66" t="str">
        <v>화도읍 묵현리</v>
      </c>
      <c r="C163" s="66" t="str">
        <v>2026-04</v>
      </c>
      <c r="D163" s="66" t="str">
        <v>비교 반영</v>
      </c>
      <c r="E163" s="66" t="str">
        <v>최근 비교기간</v>
      </c>
      <c r="F163" s="79">
        <v>0.3790849673202614</v>
      </c>
      <c r="G163" s="79">
        <v>0.2875816993464052</v>
      </c>
      <c r="H163" s="79">
        <v>0.3333333333333333</v>
      </c>
      <c r="I163" s="79">
        <v>0.6209150326797386</v>
      </c>
      <c r="J163" s="79">
        <v>0.5368421052631579</v>
      </c>
    </row>
    <row r="164">
      <c r="A164" s="68">
        <v>8</v>
      </c>
      <c r="B164" s="66" t="str">
        <v>화도읍 묵현리</v>
      </c>
      <c r="C164" s="66" t="str">
        <v>2026-05</v>
      </c>
      <c r="D164" s="66" t="str">
        <v>비교 반영</v>
      </c>
      <c r="E164" s="66" t="str">
        <v>최근 비교기간</v>
      </c>
      <c r="F164" s="79">
        <v>0.3230769230769231</v>
      </c>
      <c r="G164" s="79">
        <v>0.3153846153846154</v>
      </c>
      <c r="H164" s="79">
        <v>0.36153846153846153</v>
      </c>
      <c r="I164" s="79">
        <v>0.676923076923077</v>
      </c>
      <c r="J164" s="79">
        <v>0.5340909090909091</v>
      </c>
    </row>
    <row r="165">
      <c r="A165" s="68">
        <v>8</v>
      </c>
      <c r="B165" s="66" t="str">
        <v>화도읍 묵현리</v>
      </c>
      <c r="C165" s="66" t="str">
        <v>2026-06</v>
      </c>
      <c r="D165" s="66" t="str">
        <v>비교 반영</v>
      </c>
      <c r="E165" s="66" t="str">
        <v>최근 비교기간</v>
      </c>
      <c r="F165" s="79">
        <v>0.4264705882352941</v>
      </c>
      <c r="G165" s="79">
        <v>0.3014705882352941</v>
      </c>
      <c r="H165" s="79">
        <v>0.27205882352941174</v>
      </c>
      <c r="I165" s="79">
        <v>0.5735294117647058</v>
      </c>
      <c r="J165" s="79">
        <v>0.47435897435897434</v>
      </c>
    </row>
    <row r="166">
      <c r="A166" s="72">
        <v>8</v>
      </c>
      <c r="B166" s="72" t="str">
        <v>화도읍 묵현리</v>
      </c>
      <c r="C166" s="72" t="str">
        <v>2026-07</v>
      </c>
      <c r="D166" s="72" t="str">
        <v>집계 중</v>
      </c>
      <c r="E166" s="72" t="str">
        <v>집계 중 월</v>
      </c>
      <c r="F166" s="85">
        <v>0.35537190082644626</v>
      </c>
      <c r="G166" s="85">
        <v>0.3305785123966942</v>
      </c>
      <c r="H166" s="85">
        <v>0.3140495867768595</v>
      </c>
      <c r="I166" s="85">
        <v>0.6446280991735537</v>
      </c>
      <c r="J166" s="85">
        <v>0.48717948717948717</v>
      </c>
    </row>
    <row r="167">
      <c r="A167" s="68">
        <v>9</v>
      </c>
      <c r="B167" s="66" t="str">
        <v>화도읍 마석우리</v>
      </c>
      <c r="C167" s="66" t="str">
        <v>2025-08</v>
      </c>
      <c r="D167" s="66" t="str">
        <v>비교 반영</v>
      </c>
      <c r="E167" s="66" t="str">
        <v>그 외 비교 반영월</v>
      </c>
      <c r="F167" s="79">
        <v>0.23232323232323232</v>
      </c>
      <c r="G167" s="79">
        <v>0.2222222222222222</v>
      </c>
      <c r="H167" s="79">
        <v>0.5454545454545454</v>
      </c>
      <c r="I167" s="79">
        <v>0.7676767676767676</v>
      </c>
      <c r="J167" s="79">
        <v>0.7105263157894737</v>
      </c>
    </row>
    <row r="168">
      <c r="A168" s="68">
        <v>9</v>
      </c>
      <c r="B168" s="66" t="str">
        <v>화도읍 마석우리</v>
      </c>
      <c r="C168" s="66" t="str">
        <v>2025-09</v>
      </c>
      <c r="D168" s="66" t="str">
        <v>비교 반영</v>
      </c>
      <c r="E168" s="66" t="str">
        <v>그 외 비교 반영월</v>
      </c>
      <c r="F168" s="79">
        <v>0.2847222222222222</v>
      </c>
      <c r="G168" s="79">
        <v>0.22916666666666666</v>
      </c>
      <c r="H168" s="79">
        <v>0.4861111111111111</v>
      </c>
      <c r="I168" s="79">
        <v>0.7152777777777778</v>
      </c>
      <c r="J168" s="79">
        <v>0.6796116504854369</v>
      </c>
    </row>
    <row r="169">
      <c r="A169" s="68">
        <v>9</v>
      </c>
      <c r="B169" s="66" t="str">
        <v>화도읍 마석우리</v>
      </c>
      <c r="C169" s="66" t="str">
        <v>2025-10</v>
      </c>
      <c r="D169" s="66" t="str">
        <v>비교 반영</v>
      </c>
      <c r="E169" s="66" t="str">
        <v>그 외 비교 반영월</v>
      </c>
      <c r="F169" s="79">
        <v>0.17346938775510204</v>
      </c>
      <c r="G169" s="79">
        <v>0.2857142857142857</v>
      </c>
      <c r="H169" s="79">
        <v>0.5408163265306123</v>
      </c>
      <c r="I169" s="79">
        <v>0.826530612244898</v>
      </c>
      <c r="J169" s="79">
        <v>0.654320987654321</v>
      </c>
    </row>
    <row r="170">
      <c r="A170" s="68">
        <v>9</v>
      </c>
      <c r="B170" s="66" t="str">
        <v>화도읍 마석우리</v>
      </c>
      <c r="C170" s="66" t="str">
        <v>2025-11</v>
      </c>
      <c r="D170" s="66" t="str">
        <v>비교 반영</v>
      </c>
      <c r="E170" s="66" t="str">
        <v>그 외 비교 반영월</v>
      </c>
      <c r="F170" s="79">
        <v>0.25510204081632654</v>
      </c>
      <c r="G170" s="79">
        <v>0.21428571428571427</v>
      </c>
      <c r="H170" s="79">
        <v>0.5306122448979592</v>
      </c>
      <c r="I170" s="79">
        <v>0.7448979591836735</v>
      </c>
      <c r="J170" s="79">
        <v>0.7123287671232876</v>
      </c>
    </row>
    <row r="171">
      <c r="A171" s="68">
        <v>9</v>
      </c>
      <c r="B171" s="66" t="str">
        <v>화도읍 마석우리</v>
      </c>
      <c r="C171" s="66" t="str">
        <v>2025-12</v>
      </c>
      <c r="D171" s="66" t="str">
        <v>비교 반영</v>
      </c>
      <c r="E171" s="66" t="str">
        <v>그 외 비교 반영월</v>
      </c>
      <c r="F171" s="79">
        <v>0.17582417582417584</v>
      </c>
      <c r="G171" s="79">
        <v>0.1978021978021978</v>
      </c>
      <c r="H171" s="79">
        <v>0.6263736263736264</v>
      </c>
      <c r="I171" s="79">
        <v>0.8241758241758241</v>
      </c>
      <c r="J171" s="79">
        <v>0.76</v>
      </c>
    </row>
    <row r="172">
      <c r="A172" s="68">
        <v>9</v>
      </c>
      <c r="B172" s="66" t="str">
        <v>화도읍 마석우리</v>
      </c>
      <c r="C172" s="66" t="str">
        <v>2026-01</v>
      </c>
      <c r="D172" s="66" t="str">
        <v>비교 반영</v>
      </c>
      <c r="E172" s="66" t="str">
        <v>직전 비교기간</v>
      </c>
      <c r="F172" s="79">
        <v>0.19298245614035087</v>
      </c>
      <c r="G172" s="79">
        <v>0.2631578947368421</v>
      </c>
      <c r="H172" s="79">
        <v>0.543859649122807</v>
      </c>
      <c r="I172" s="79">
        <v>0.8070175438596491</v>
      </c>
      <c r="J172" s="79">
        <v>0.6739130434782609</v>
      </c>
    </row>
    <row r="173">
      <c r="A173" s="68">
        <v>9</v>
      </c>
      <c r="B173" s="66" t="str">
        <v>화도읍 마석우리</v>
      </c>
      <c r="C173" s="66" t="str">
        <v>2026-02</v>
      </c>
      <c r="D173" s="66" t="str">
        <v>비교 반영</v>
      </c>
      <c r="E173" s="66" t="str">
        <v>직전 비교기간</v>
      </c>
      <c r="F173" s="79">
        <v>0.22549019607843138</v>
      </c>
      <c r="G173" s="79">
        <v>0.22549019607843138</v>
      </c>
      <c r="H173" s="79">
        <v>0.5490196078431373</v>
      </c>
      <c r="I173" s="79">
        <v>0.7745098039215687</v>
      </c>
      <c r="J173" s="79">
        <v>0.7088607594936709</v>
      </c>
    </row>
    <row r="174">
      <c r="A174" s="68">
        <v>9</v>
      </c>
      <c r="B174" s="66" t="str">
        <v>화도읍 마석우리</v>
      </c>
      <c r="C174" s="66" t="str">
        <v>2026-03</v>
      </c>
      <c r="D174" s="66" t="str">
        <v>비교 반영</v>
      </c>
      <c r="E174" s="66" t="str">
        <v>직전 비교기간</v>
      </c>
      <c r="F174" s="79">
        <v>0.23333333333333334</v>
      </c>
      <c r="G174" s="79">
        <v>0.25</v>
      </c>
      <c r="H174" s="79">
        <v>0.5166666666666667</v>
      </c>
      <c r="I174" s="79">
        <v>0.7666666666666667</v>
      </c>
      <c r="J174" s="79">
        <v>0.6739130434782609</v>
      </c>
    </row>
    <row r="175">
      <c r="A175" s="68">
        <v>9</v>
      </c>
      <c r="B175" s="66" t="str">
        <v>화도읍 마석우리</v>
      </c>
      <c r="C175" s="66" t="str">
        <v>2026-04</v>
      </c>
      <c r="D175" s="66" t="str">
        <v>비교 반영</v>
      </c>
      <c r="E175" s="66" t="str">
        <v>최근 비교기간</v>
      </c>
      <c r="F175" s="79">
        <v>0.475177304964539</v>
      </c>
      <c r="G175" s="79">
        <v>0.12056737588652482</v>
      </c>
      <c r="H175" s="79">
        <v>0.40425531914893614</v>
      </c>
      <c r="I175" s="79">
        <v>0.524822695035461</v>
      </c>
      <c r="J175" s="79">
        <v>0.7702702702702703</v>
      </c>
    </row>
    <row r="176">
      <c r="A176" s="68">
        <v>9</v>
      </c>
      <c r="B176" s="66" t="str">
        <v>화도읍 마석우리</v>
      </c>
      <c r="C176" s="66" t="str">
        <v>2026-05</v>
      </c>
      <c r="D176" s="66" t="str">
        <v>비교 반영</v>
      </c>
      <c r="E176" s="66" t="str">
        <v>최근 비교기간</v>
      </c>
      <c r="F176" s="79">
        <v>0.25</v>
      </c>
      <c r="G176" s="79">
        <v>0.1935483870967742</v>
      </c>
      <c r="H176" s="79">
        <v>0.5564516129032258</v>
      </c>
      <c r="I176" s="79">
        <v>0.75</v>
      </c>
      <c r="J176" s="79">
        <v>0.7419354838709677</v>
      </c>
    </row>
    <row r="177">
      <c r="A177" s="68">
        <v>9</v>
      </c>
      <c r="B177" s="66" t="str">
        <v>화도읍 마석우리</v>
      </c>
      <c r="C177" s="66" t="str">
        <v>2026-06</v>
      </c>
      <c r="D177" s="66" t="str">
        <v>비교 반영</v>
      </c>
      <c r="E177" s="66" t="str">
        <v>최근 비교기간</v>
      </c>
      <c r="F177" s="79">
        <v>0.1981981981981982</v>
      </c>
      <c r="G177" s="79">
        <v>0.24324324324324326</v>
      </c>
      <c r="H177" s="79">
        <v>0.5585585585585585</v>
      </c>
      <c r="I177" s="79">
        <v>0.8018018018018018</v>
      </c>
      <c r="J177" s="79">
        <v>0.6966292134831461</v>
      </c>
    </row>
    <row r="178">
      <c r="A178" s="72">
        <v>9</v>
      </c>
      <c r="B178" s="72" t="str">
        <v>화도읍 마석우리</v>
      </c>
      <c r="C178" s="72" t="str">
        <v>2026-07</v>
      </c>
      <c r="D178" s="72" t="str">
        <v>집계 중</v>
      </c>
      <c r="E178" s="72" t="str">
        <v>집계 중 월</v>
      </c>
      <c r="F178" s="85">
        <v>0.21875</v>
      </c>
      <c r="G178" s="85">
        <v>0.22916666666666666</v>
      </c>
      <c r="H178" s="85">
        <v>0.5520833333333334</v>
      </c>
      <c r="I178" s="85">
        <v>0.78125</v>
      </c>
      <c r="J178" s="85">
        <v>0.7066666666666667</v>
      </c>
    </row>
    <row r="179">
      <c r="A179" s="68">
        <v>10</v>
      </c>
      <c r="B179" s="66" t="str">
        <v>진접읍 장현리</v>
      </c>
      <c r="C179" s="66" t="str">
        <v>2025-08</v>
      </c>
      <c r="D179" s="66" t="str">
        <v>비교 반영</v>
      </c>
      <c r="E179" s="66" t="str">
        <v>그 외 비교 반영월</v>
      </c>
      <c r="F179" s="79">
        <v>0.17117117117117117</v>
      </c>
      <c r="G179" s="79">
        <v>0.15315315315315314</v>
      </c>
      <c r="H179" s="79">
        <v>0.6756756756756757</v>
      </c>
      <c r="I179" s="79">
        <v>0.8288288288288288</v>
      </c>
      <c r="J179" s="79">
        <v>0.8152173913043478</v>
      </c>
    </row>
    <row r="180">
      <c r="A180" s="68">
        <v>10</v>
      </c>
      <c r="B180" s="66" t="str">
        <v>진접읍 장현리</v>
      </c>
      <c r="C180" s="66" t="str">
        <v>2025-09</v>
      </c>
      <c r="D180" s="66" t="str">
        <v>비교 반영</v>
      </c>
      <c r="E180" s="66" t="str">
        <v>그 외 비교 반영월</v>
      </c>
      <c r="F180" s="79">
        <v>0.22962962962962963</v>
      </c>
      <c r="G180" s="79">
        <v>0.11851851851851852</v>
      </c>
      <c r="H180" s="79">
        <v>0.6518518518518519</v>
      </c>
      <c r="I180" s="79">
        <v>0.7703703703703704</v>
      </c>
      <c r="J180" s="79">
        <v>0.8461538461538461</v>
      </c>
    </row>
    <row r="181">
      <c r="A181" s="68">
        <v>10</v>
      </c>
      <c r="B181" s="66" t="str">
        <v>진접읍 장현리</v>
      </c>
      <c r="C181" s="66" t="str">
        <v>2025-10</v>
      </c>
      <c r="D181" s="66" t="str">
        <v>비교 반영</v>
      </c>
      <c r="E181" s="66" t="str">
        <v>그 외 비교 반영월</v>
      </c>
      <c r="F181" s="79">
        <v>0.4375</v>
      </c>
      <c r="G181" s="79">
        <v>0.1875</v>
      </c>
      <c r="H181" s="79">
        <v>0.375</v>
      </c>
      <c r="I181" s="79">
        <v>0.5625</v>
      </c>
      <c r="J181" s="79">
        <v>0.6666666666666666</v>
      </c>
    </row>
    <row r="182">
      <c r="A182" s="68">
        <v>10</v>
      </c>
      <c r="B182" s="66" t="str">
        <v>진접읍 장현리</v>
      </c>
      <c r="C182" s="66" t="str">
        <v>2025-11</v>
      </c>
      <c r="D182" s="66" t="str">
        <v>비교 반영</v>
      </c>
      <c r="E182" s="66" t="str">
        <v>그 외 비교 반영월</v>
      </c>
      <c r="F182" s="79">
        <v>0.3565217391304348</v>
      </c>
      <c r="G182" s="79">
        <v>0.1826086956521739</v>
      </c>
      <c r="H182" s="79">
        <v>0.4608695652173913</v>
      </c>
      <c r="I182" s="79">
        <v>0.6434782608695652</v>
      </c>
      <c r="J182" s="79">
        <v>0.7162162162162162</v>
      </c>
    </row>
    <row r="183">
      <c r="A183" s="68">
        <v>10</v>
      </c>
      <c r="B183" s="66" t="str">
        <v>진접읍 장현리</v>
      </c>
      <c r="C183" s="66" t="str">
        <v>2025-12</v>
      </c>
      <c r="D183" s="66" t="str">
        <v>비교 반영</v>
      </c>
      <c r="E183" s="66" t="str">
        <v>그 외 비교 반영월</v>
      </c>
      <c r="F183" s="79">
        <v>0.22549019607843138</v>
      </c>
      <c r="G183" s="79">
        <v>0.13725490196078433</v>
      </c>
      <c r="H183" s="79">
        <v>0.6372549019607843</v>
      </c>
      <c r="I183" s="79">
        <v>0.7745098039215687</v>
      </c>
      <c r="J183" s="79">
        <v>0.8227848101265823</v>
      </c>
    </row>
    <row r="184">
      <c r="A184" s="68">
        <v>10</v>
      </c>
      <c r="B184" s="66" t="str">
        <v>진접읍 장현리</v>
      </c>
      <c r="C184" s="66" t="str">
        <v>2026-01</v>
      </c>
      <c r="D184" s="66" t="str">
        <v>비교 반영</v>
      </c>
      <c r="E184" s="66" t="str">
        <v>직전 비교기간</v>
      </c>
      <c r="F184" s="79">
        <v>0.44554455445544555</v>
      </c>
      <c r="G184" s="79">
        <v>0.19801980198019803</v>
      </c>
      <c r="H184" s="79">
        <v>0.3564356435643564</v>
      </c>
      <c r="I184" s="79">
        <v>0.5544554455445545</v>
      </c>
      <c r="J184" s="79">
        <v>0.6428571428571429</v>
      </c>
    </row>
    <row r="185">
      <c r="A185" s="68">
        <v>10</v>
      </c>
      <c r="B185" s="66" t="str">
        <v>진접읍 장현리</v>
      </c>
      <c r="C185" s="66" t="str">
        <v>2026-02</v>
      </c>
      <c r="D185" s="66" t="str">
        <v>비교 반영</v>
      </c>
      <c r="E185" s="66" t="str">
        <v>직전 비교기간</v>
      </c>
      <c r="F185" s="79">
        <v>0.2903225806451613</v>
      </c>
      <c r="G185" s="79">
        <v>0.23655913978494625</v>
      </c>
      <c r="H185" s="79">
        <v>0.4731182795698925</v>
      </c>
      <c r="I185" s="79">
        <v>0.7096774193548387</v>
      </c>
      <c r="J185" s="79">
        <v>0.6666666666666666</v>
      </c>
    </row>
    <row r="186">
      <c r="A186" s="68">
        <v>10</v>
      </c>
      <c r="B186" s="66" t="str">
        <v>진접읍 장현리</v>
      </c>
      <c r="C186" s="66" t="str">
        <v>2026-03</v>
      </c>
      <c r="D186" s="66" t="str">
        <v>비교 반영</v>
      </c>
      <c r="E186" s="66" t="str">
        <v>직전 비교기간</v>
      </c>
      <c r="F186" s="79">
        <v>0.45901639344262296</v>
      </c>
      <c r="G186" s="79">
        <v>0.28688524590163933</v>
      </c>
      <c r="H186" s="79">
        <v>0.2540983606557377</v>
      </c>
      <c r="I186" s="79">
        <v>0.5409836065573771</v>
      </c>
      <c r="J186" s="79">
        <v>0.4696969696969697</v>
      </c>
    </row>
    <row r="187">
      <c r="A187" s="68">
        <v>10</v>
      </c>
      <c r="B187" s="66" t="str">
        <v>진접읍 장현리</v>
      </c>
      <c r="C187" s="66" t="str">
        <v>2026-04</v>
      </c>
      <c r="D187" s="66" t="str">
        <v>비교 반영</v>
      </c>
      <c r="E187" s="66" t="str">
        <v>최근 비교기간</v>
      </c>
      <c r="F187" s="79">
        <v>0.3464566929133858</v>
      </c>
      <c r="G187" s="79">
        <v>0.1732283464566929</v>
      </c>
      <c r="H187" s="79">
        <v>0.48031496062992124</v>
      </c>
      <c r="I187" s="79">
        <v>0.6535433070866141</v>
      </c>
      <c r="J187" s="79">
        <v>0.7349397590361446</v>
      </c>
    </row>
    <row r="188">
      <c r="A188" s="68">
        <v>10</v>
      </c>
      <c r="B188" s="66" t="str">
        <v>진접읍 장현리</v>
      </c>
      <c r="C188" s="66" t="str">
        <v>2026-05</v>
      </c>
      <c r="D188" s="66" t="str">
        <v>비교 반영</v>
      </c>
      <c r="E188" s="66" t="str">
        <v>최근 비교기간</v>
      </c>
      <c r="F188" s="79">
        <v>0.43</v>
      </c>
      <c r="G188" s="79">
        <v>0.23</v>
      </c>
      <c r="H188" s="79">
        <v>0.34</v>
      </c>
      <c r="I188" s="79">
        <v>0.57</v>
      </c>
      <c r="J188" s="79">
        <v>0.5964912280701754</v>
      </c>
    </row>
    <row r="189">
      <c r="A189" s="68">
        <v>10</v>
      </c>
      <c r="B189" s="66" t="str">
        <v>진접읍 장현리</v>
      </c>
      <c r="C189" s="66" t="str">
        <v>2026-06</v>
      </c>
      <c r="D189" s="66" t="str">
        <v>비교 반영</v>
      </c>
      <c r="E189" s="66" t="str">
        <v>최근 비교기간</v>
      </c>
      <c r="F189" s="79">
        <v>0.3177570093457944</v>
      </c>
      <c r="G189" s="79">
        <v>0.2897196261682243</v>
      </c>
      <c r="H189" s="79">
        <v>0.3925233644859813</v>
      </c>
      <c r="I189" s="79">
        <v>0.6822429906542056</v>
      </c>
      <c r="J189" s="79">
        <v>0.5753424657534246</v>
      </c>
    </row>
    <row r="190">
      <c r="A190" s="72">
        <v>10</v>
      </c>
      <c r="B190" s="72" t="str">
        <v>진접읍 장현리</v>
      </c>
      <c r="C190" s="72" t="str">
        <v>2026-07</v>
      </c>
      <c r="D190" s="72" t="str">
        <v>집계 중</v>
      </c>
      <c r="E190" s="72" t="str">
        <v>집계 중 월</v>
      </c>
      <c r="F190" s="85">
        <v>0.3523809523809524</v>
      </c>
      <c r="G190" s="85">
        <v>0.2761904761904762</v>
      </c>
      <c r="H190" s="85">
        <v>0.37142857142857144</v>
      </c>
      <c r="I190" s="85">
        <v>0.6476190476190476</v>
      </c>
      <c r="J190" s="85">
        <v>0.5735294117647058</v>
      </c>
    </row>
    <row r="191">
      <c r="A191" s="68">
        <v>11</v>
      </c>
      <c r="B191" s="66" t="str">
        <v>퇴계원읍 퇴계원리</v>
      </c>
      <c r="C191" s="66" t="str">
        <v>2025-08</v>
      </c>
      <c r="D191" s="66" t="str">
        <v>비교 반영</v>
      </c>
      <c r="E191" s="66" t="str">
        <v>그 외 비교 반영월</v>
      </c>
      <c r="F191" s="79">
        <v>0.2571428571428571</v>
      </c>
      <c r="G191" s="79">
        <v>0.4714285714285714</v>
      </c>
      <c r="H191" s="79">
        <v>0.2714285714285714</v>
      </c>
      <c r="I191" s="79">
        <v>0.7428571428571429</v>
      </c>
      <c r="J191" s="79">
        <v>0.36538461538461536</v>
      </c>
    </row>
    <row r="192">
      <c r="A192" s="68">
        <v>11</v>
      </c>
      <c r="B192" s="66" t="str">
        <v>퇴계원읍 퇴계원리</v>
      </c>
      <c r="C192" s="66" t="str">
        <v>2025-09</v>
      </c>
      <c r="D192" s="66" t="str">
        <v>비교 반영</v>
      </c>
      <c r="E192" s="66" t="str">
        <v>그 외 비교 반영월</v>
      </c>
      <c r="F192" s="79">
        <v>0.2808988764044944</v>
      </c>
      <c r="G192" s="79">
        <v>0.47191011235955055</v>
      </c>
      <c r="H192" s="79">
        <v>0.24719101123595505</v>
      </c>
      <c r="I192" s="79">
        <v>0.7191011235955056</v>
      </c>
      <c r="J192" s="79">
        <v>0.34375</v>
      </c>
    </row>
    <row r="193">
      <c r="A193" s="68">
        <v>11</v>
      </c>
      <c r="B193" s="66" t="str">
        <v>퇴계원읍 퇴계원리</v>
      </c>
      <c r="C193" s="66" t="str">
        <v>2025-10</v>
      </c>
      <c r="D193" s="66" t="str">
        <v>비교 반영</v>
      </c>
      <c r="E193" s="66" t="str">
        <v>그 외 비교 반영월</v>
      </c>
      <c r="F193" s="79">
        <v>0.23809523809523808</v>
      </c>
      <c r="G193" s="79">
        <v>0.29523809523809524</v>
      </c>
      <c r="H193" s="79">
        <v>0.4666666666666667</v>
      </c>
      <c r="I193" s="79">
        <v>0.7619047619047619</v>
      </c>
      <c r="J193" s="79">
        <v>0.6125</v>
      </c>
    </row>
    <row r="194">
      <c r="A194" s="68">
        <v>11</v>
      </c>
      <c r="B194" s="66" t="str">
        <v>퇴계원읍 퇴계원리</v>
      </c>
      <c r="C194" s="66" t="str">
        <v>2025-11</v>
      </c>
      <c r="D194" s="66" t="str">
        <v>비교 반영</v>
      </c>
      <c r="E194" s="66" t="str">
        <v>그 외 비교 반영월</v>
      </c>
      <c r="F194" s="79">
        <v>0.3333333333333333</v>
      </c>
      <c r="G194" s="79">
        <v>0.3333333333333333</v>
      </c>
      <c r="H194" s="79">
        <v>0.3333333333333333</v>
      </c>
      <c r="I194" s="79">
        <v>0.6666666666666666</v>
      </c>
      <c r="J194" s="79">
        <v>0.5</v>
      </c>
    </row>
    <row r="195">
      <c r="A195" s="68">
        <v>11</v>
      </c>
      <c r="B195" s="66" t="str">
        <v>퇴계원읍 퇴계원리</v>
      </c>
      <c r="C195" s="66" t="str">
        <v>2025-12</v>
      </c>
      <c r="D195" s="66" t="str">
        <v>비교 반영</v>
      </c>
      <c r="E195" s="66" t="str">
        <v>그 외 비교 반영월</v>
      </c>
      <c r="F195" s="79">
        <v>0.4666666666666667</v>
      </c>
      <c r="G195" s="79">
        <v>0.26666666666666666</v>
      </c>
      <c r="H195" s="79">
        <v>0.26666666666666666</v>
      </c>
      <c r="I195" s="79">
        <v>0.5333333333333333</v>
      </c>
      <c r="J195" s="79">
        <v>0.5</v>
      </c>
    </row>
    <row r="196">
      <c r="A196" s="68">
        <v>11</v>
      </c>
      <c r="B196" s="66" t="str">
        <v>퇴계원읍 퇴계원리</v>
      </c>
      <c r="C196" s="66" t="str">
        <v>2026-01</v>
      </c>
      <c r="D196" s="66" t="str">
        <v>비교 반영</v>
      </c>
      <c r="E196" s="66" t="str">
        <v>직전 비교기간</v>
      </c>
      <c r="F196" s="79">
        <v>0.26744186046511625</v>
      </c>
      <c r="G196" s="79">
        <v>0.47674418604651164</v>
      </c>
      <c r="H196" s="79">
        <v>0.2558139534883721</v>
      </c>
      <c r="I196" s="79">
        <v>0.7325581395348837</v>
      </c>
      <c r="J196" s="79">
        <v>0.3492063492063492</v>
      </c>
    </row>
    <row r="197">
      <c r="A197" s="68">
        <v>11</v>
      </c>
      <c r="B197" s="66" t="str">
        <v>퇴계원읍 퇴계원리</v>
      </c>
      <c r="C197" s="66" t="str">
        <v>2026-02</v>
      </c>
      <c r="D197" s="66" t="str">
        <v>비교 반영</v>
      </c>
      <c r="E197" s="66" t="str">
        <v>직전 비교기간</v>
      </c>
      <c r="F197" s="79">
        <v>0.4659090909090909</v>
      </c>
      <c r="G197" s="79">
        <v>0.18181818181818182</v>
      </c>
      <c r="H197" s="79">
        <v>0.3522727272727273</v>
      </c>
      <c r="I197" s="79">
        <v>0.5340909090909091</v>
      </c>
      <c r="J197" s="79">
        <v>0.6595744680851063</v>
      </c>
    </row>
    <row r="198">
      <c r="A198" s="68">
        <v>11</v>
      </c>
      <c r="B198" s="66" t="str">
        <v>퇴계원읍 퇴계원리</v>
      </c>
      <c r="C198" s="66" t="str">
        <v>2026-03</v>
      </c>
      <c r="D198" s="66" t="str">
        <v>비교 반영</v>
      </c>
      <c r="E198" s="66" t="str">
        <v>직전 비교기간</v>
      </c>
      <c r="F198" s="79">
        <v>0.368</v>
      </c>
      <c r="G198" s="79">
        <v>0.336</v>
      </c>
      <c r="H198" s="79">
        <v>0.296</v>
      </c>
      <c r="I198" s="79">
        <v>0.632</v>
      </c>
      <c r="J198" s="79">
        <v>0.46835443037974683</v>
      </c>
    </row>
    <row r="199">
      <c r="A199" s="68">
        <v>11</v>
      </c>
      <c r="B199" s="66" t="str">
        <v>퇴계원읍 퇴계원리</v>
      </c>
      <c r="C199" s="66" t="str">
        <v>2026-04</v>
      </c>
      <c r="D199" s="66" t="str">
        <v>비교 반영</v>
      </c>
      <c r="E199" s="66" t="str">
        <v>최근 비교기간</v>
      </c>
      <c r="F199" s="79">
        <v>0.3592233009708738</v>
      </c>
      <c r="G199" s="79">
        <v>0.34951456310679613</v>
      </c>
      <c r="H199" s="79">
        <v>0.2912621359223301</v>
      </c>
      <c r="I199" s="79">
        <v>0.6407766990291263</v>
      </c>
      <c r="J199" s="79">
        <v>0.45454545454545453</v>
      </c>
    </row>
    <row r="200">
      <c r="A200" s="68">
        <v>11</v>
      </c>
      <c r="B200" s="66" t="str">
        <v>퇴계원읍 퇴계원리</v>
      </c>
      <c r="C200" s="66" t="str">
        <v>2026-05</v>
      </c>
      <c r="D200" s="66" t="str">
        <v>비교 반영</v>
      </c>
      <c r="E200" s="66" t="str">
        <v>최근 비교기간</v>
      </c>
      <c r="F200" s="79">
        <v>0.39805825242718446</v>
      </c>
      <c r="G200" s="79">
        <v>0.27184466019417475</v>
      </c>
      <c r="H200" s="79">
        <v>0.3300970873786408</v>
      </c>
      <c r="I200" s="79">
        <v>0.6019417475728155</v>
      </c>
      <c r="J200" s="79">
        <v>0.5483870967741935</v>
      </c>
    </row>
    <row r="201">
      <c r="A201" s="68">
        <v>11</v>
      </c>
      <c r="B201" s="66" t="str">
        <v>퇴계원읍 퇴계원리</v>
      </c>
      <c r="C201" s="66" t="str">
        <v>2026-06</v>
      </c>
      <c r="D201" s="66" t="str">
        <v>비교 반영</v>
      </c>
      <c r="E201" s="66" t="str">
        <v>최근 비교기간</v>
      </c>
      <c r="F201" s="79">
        <v>0.43529411764705883</v>
      </c>
      <c r="G201" s="79">
        <v>0.32941176470588235</v>
      </c>
      <c r="H201" s="79">
        <v>0.23529411764705882</v>
      </c>
      <c r="I201" s="79">
        <v>0.5647058823529412</v>
      </c>
      <c r="J201" s="79">
        <v>0.4166666666666667</v>
      </c>
    </row>
    <row r="202">
      <c r="A202" s="72">
        <v>11</v>
      </c>
      <c r="B202" s="72" t="str">
        <v>퇴계원읍 퇴계원리</v>
      </c>
      <c r="C202" s="72" t="str">
        <v>2026-07</v>
      </c>
      <c r="D202" s="72" t="str">
        <v>집계 중</v>
      </c>
      <c r="E202" s="72" t="str">
        <v>집계 중 월</v>
      </c>
      <c r="F202" s="85">
        <v>0.391304347826087</v>
      </c>
      <c r="G202" s="85">
        <v>0.22826086956521738</v>
      </c>
      <c r="H202" s="85">
        <v>0.3804347826086957</v>
      </c>
      <c r="I202" s="85">
        <v>0.6086956521739131</v>
      </c>
      <c r="J202" s="85">
        <v>0.625</v>
      </c>
    </row>
    <row r="203">
      <c r="A203" s="68">
        <v>12</v>
      </c>
      <c r="B203" s="66" t="str">
        <v>오남읍 양지리</v>
      </c>
      <c r="C203" s="66" t="str">
        <v>2025-08</v>
      </c>
      <c r="D203" s="66" t="str">
        <v>비교 반영</v>
      </c>
      <c r="E203" s="66" t="str">
        <v>그 외 비교 반영월</v>
      </c>
      <c r="F203" s="79">
        <v>0.3142857142857143</v>
      </c>
      <c r="G203" s="79">
        <v>0.4</v>
      </c>
      <c r="H203" s="79">
        <v>0.2857142857142857</v>
      </c>
      <c r="I203" s="79">
        <v>0.6857142857142857</v>
      </c>
      <c r="J203" s="79">
        <v>0.4166666666666667</v>
      </c>
    </row>
    <row r="204">
      <c r="A204" s="68">
        <v>12</v>
      </c>
      <c r="B204" s="66" t="str">
        <v>오남읍 양지리</v>
      </c>
      <c r="C204" s="66" t="str">
        <v>2025-09</v>
      </c>
      <c r="D204" s="66" t="str">
        <v>비교 반영</v>
      </c>
      <c r="E204" s="66" t="str">
        <v>그 외 비교 반영월</v>
      </c>
      <c r="F204" s="79">
        <v>0.3764705882352941</v>
      </c>
      <c r="G204" s="79">
        <v>0.27058823529411763</v>
      </c>
      <c r="H204" s="79">
        <v>0.35294117647058826</v>
      </c>
      <c r="I204" s="79">
        <v>0.6235294117647059</v>
      </c>
      <c r="J204" s="79">
        <v>0.5660377358490566</v>
      </c>
    </row>
    <row r="205">
      <c r="A205" s="68">
        <v>12</v>
      </c>
      <c r="B205" s="66" t="str">
        <v>오남읍 양지리</v>
      </c>
      <c r="C205" s="66" t="str">
        <v>2025-10</v>
      </c>
      <c r="D205" s="66" t="str">
        <v>비교 반영</v>
      </c>
      <c r="E205" s="66" t="str">
        <v>그 외 비교 반영월</v>
      </c>
      <c r="F205" s="79">
        <v>0.352112676056338</v>
      </c>
      <c r="G205" s="79">
        <v>0.323943661971831</v>
      </c>
      <c r="H205" s="79">
        <v>0.323943661971831</v>
      </c>
      <c r="I205" s="79">
        <v>0.647887323943662</v>
      </c>
      <c r="J205" s="79">
        <v>0.5</v>
      </c>
    </row>
    <row r="206">
      <c r="A206" s="68">
        <v>12</v>
      </c>
      <c r="B206" s="66" t="str">
        <v>오남읍 양지리</v>
      </c>
      <c r="C206" s="66" t="str">
        <v>2025-11</v>
      </c>
      <c r="D206" s="66" t="str">
        <v>비교 반영</v>
      </c>
      <c r="E206" s="66" t="str">
        <v>그 외 비교 반영월</v>
      </c>
      <c r="F206" s="79">
        <v>0.21818181818181817</v>
      </c>
      <c r="G206" s="79">
        <v>0.43636363636363634</v>
      </c>
      <c r="H206" s="79">
        <v>0.34545454545454546</v>
      </c>
      <c r="I206" s="79">
        <v>0.7818181818181819</v>
      </c>
      <c r="J206" s="79">
        <v>0.4418604651162791</v>
      </c>
    </row>
    <row r="207">
      <c r="A207" s="68">
        <v>12</v>
      </c>
      <c r="B207" s="66" t="str">
        <v>오남읍 양지리</v>
      </c>
      <c r="C207" s="66" t="str">
        <v>2025-12</v>
      </c>
      <c r="D207" s="66" t="str">
        <v>비교 반영</v>
      </c>
      <c r="E207" s="66" t="str">
        <v>그 외 비교 반영월</v>
      </c>
      <c r="F207" s="79">
        <v>0.3333333333333333</v>
      </c>
      <c r="G207" s="79">
        <v>0.35</v>
      </c>
      <c r="H207" s="79">
        <v>0.31666666666666665</v>
      </c>
      <c r="I207" s="79">
        <v>0.6666666666666666</v>
      </c>
      <c r="J207" s="79">
        <v>0.475</v>
      </c>
    </row>
    <row r="208">
      <c r="A208" s="68">
        <v>12</v>
      </c>
      <c r="B208" s="66" t="str">
        <v>오남읍 양지리</v>
      </c>
      <c r="C208" s="66" t="str">
        <v>2026-01</v>
      </c>
      <c r="D208" s="66" t="str">
        <v>비교 반영</v>
      </c>
      <c r="E208" s="66" t="str">
        <v>직전 비교기간</v>
      </c>
      <c r="F208" s="79">
        <v>0.449438202247191</v>
      </c>
      <c r="G208" s="79">
        <v>0.30337078651685395</v>
      </c>
      <c r="H208" s="79">
        <v>0.24719101123595505</v>
      </c>
      <c r="I208" s="79">
        <v>0.550561797752809</v>
      </c>
      <c r="J208" s="79">
        <v>0.4489795918367347</v>
      </c>
    </row>
    <row r="209">
      <c r="A209" s="68">
        <v>12</v>
      </c>
      <c r="B209" s="66" t="str">
        <v>오남읍 양지리</v>
      </c>
      <c r="C209" s="66" t="str">
        <v>2026-02</v>
      </c>
      <c r="D209" s="66" t="str">
        <v>비교 반영</v>
      </c>
      <c r="E209" s="66" t="str">
        <v>직전 비교기간</v>
      </c>
      <c r="F209" s="79">
        <v>0.33783783783783783</v>
      </c>
      <c r="G209" s="79">
        <v>0.43243243243243246</v>
      </c>
      <c r="H209" s="79">
        <v>0.22972972972972974</v>
      </c>
      <c r="I209" s="79">
        <v>0.6621621621621622</v>
      </c>
      <c r="J209" s="79">
        <v>0.3469387755102041</v>
      </c>
    </row>
    <row r="210">
      <c r="A210" s="68">
        <v>12</v>
      </c>
      <c r="B210" s="66" t="str">
        <v>오남읍 양지리</v>
      </c>
      <c r="C210" s="66" t="str">
        <v>2026-03</v>
      </c>
      <c r="D210" s="66" t="str">
        <v>비교 반영</v>
      </c>
      <c r="E210" s="66" t="str">
        <v>직전 비교기간</v>
      </c>
      <c r="F210" s="79">
        <v>0.5727272727272728</v>
      </c>
      <c r="G210" s="79">
        <v>0.21818181818181817</v>
      </c>
      <c r="H210" s="79">
        <v>0.20909090909090908</v>
      </c>
      <c r="I210" s="79">
        <v>0.42727272727272725</v>
      </c>
      <c r="J210" s="79">
        <v>0.48936170212765956</v>
      </c>
    </row>
    <row r="211">
      <c r="A211" s="68">
        <v>12</v>
      </c>
      <c r="B211" s="66" t="str">
        <v>오남읍 양지리</v>
      </c>
      <c r="C211" s="66" t="str">
        <v>2026-04</v>
      </c>
      <c r="D211" s="66" t="str">
        <v>비교 반영</v>
      </c>
      <c r="E211" s="66" t="str">
        <v>최근 비교기간</v>
      </c>
      <c r="F211" s="79">
        <v>0.47706422018348627</v>
      </c>
      <c r="G211" s="79">
        <v>0.29357798165137616</v>
      </c>
      <c r="H211" s="79">
        <v>0.22935779816513763</v>
      </c>
      <c r="I211" s="79">
        <v>0.5229357798165137</v>
      </c>
      <c r="J211" s="79">
        <v>0.43859649122807015</v>
      </c>
    </row>
    <row r="212">
      <c r="A212" s="68">
        <v>12</v>
      </c>
      <c r="B212" s="66" t="str">
        <v>오남읍 양지리</v>
      </c>
      <c r="C212" s="66" t="str">
        <v>2026-05</v>
      </c>
      <c r="D212" s="66" t="str">
        <v>비교 반영</v>
      </c>
      <c r="E212" s="66" t="str">
        <v>최근 비교기간</v>
      </c>
      <c r="F212" s="79">
        <v>0.3563218390804598</v>
      </c>
      <c r="G212" s="79">
        <v>0.3103448275862069</v>
      </c>
      <c r="H212" s="79">
        <v>0.3333333333333333</v>
      </c>
      <c r="I212" s="79">
        <v>0.6436781609195402</v>
      </c>
      <c r="J212" s="79">
        <v>0.5178571428571429</v>
      </c>
    </row>
    <row r="213">
      <c r="A213" s="68">
        <v>12</v>
      </c>
      <c r="B213" s="66" t="str">
        <v>오남읍 양지리</v>
      </c>
      <c r="C213" s="66" t="str">
        <v>2026-06</v>
      </c>
      <c r="D213" s="66" t="str">
        <v>비교 반영</v>
      </c>
      <c r="E213" s="66" t="str">
        <v>최근 비교기간</v>
      </c>
      <c r="F213" s="79">
        <v>0.3956043956043956</v>
      </c>
      <c r="G213" s="79">
        <v>0.2967032967032967</v>
      </c>
      <c r="H213" s="79">
        <v>0.3076923076923077</v>
      </c>
      <c r="I213" s="79">
        <v>0.6043956043956044</v>
      </c>
      <c r="J213" s="79">
        <v>0.509090909090909</v>
      </c>
    </row>
    <row r="214">
      <c r="A214" s="72">
        <v>12</v>
      </c>
      <c r="B214" s="72" t="str">
        <v>오남읍 양지리</v>
      </c>
      <c r="C214" s="72" t="str">
        <v>2026-07</v>
      </c>
      <c r="D214" s="72" t="str">
        <v>집계 중</v>
      </c>
      <c r="E214" s="72" t="str">
        <v>집계 중 월</v>
      </c>
      <c r="F214" s="85">
        <v>0.48936170212765956</v>
      </c>
      <c r="G214" s="85">
        <v>0.2765957446808511</v>
      </c>
      <c r="H214" s="85">
        <v>0.23404255319148937</v>
      </c>
      <c r="I214" s="85">
        <v>0.5106382978723404</v>
      </c>
      <c r="J214" s="85">
        <v>0.4583333333333333</v>
      </c>
    </row>
    <row r="215">
      <c r="A215" s="68">
        <v>13</v>
      </c>
      <c r="B215" s="66" t="str">
        <v>와부읍 도곡리</v>
      </c>
      <c r="C215" s="66" t="str">
        <v>2025-08</v>
      </c>
      <c r="D215" s="66" t="str">
        <v>비교 반영</v>
      </c>
      <c r="E215" s="66" t="str">
        <v>그 외 비교 반영월</v>
      </c>
      <c r="F215" s="79">
        <v>0.38461538461538464</v>
      </c>
      <c r="G215" s="79">
        <v>0.3076923076923077</v>
      </c>
      <c r="H215" s="79">
        <v>0.3076923076923077</v>
      </c>
      <c r="I215" s="79">
        <v>0.6153846153846154</v>
      </c>
      <c r="J215" s="79">
        <v>0.5</v>
      </c>
    </row>
    <row r="216">
      <c r="A216" s="68">
        <v>13</v>
      </c>
      <c r="B216" s="66" t="str">
        <v>와부읍 도곡리</v>
      </c>
      <c r="C216" s="66" t="str">
        <v>2025-09</v>
      </c>
      <c r="D216" s="66" t="str">
        <v>비교 반영</v>
      </c>
      <c r="E216" s="66" t="str">
        <v>그 외 비교 반영월</v>
      </c>
      <c r="F216" s="79">
        <v>0.4155844155844156</v>
      </c>
      <c r="G216" s="79">
        <v>0.4025974025974026</v>
      </c>
      <c r="H216" s="79">
        <v>0.18181818181818182</v>
      </c>
      <c r="I216" s="79">
        <v>0.5844155844155844</v>
      </c>
      <c r="J216" s="79">
        <v>0.3111111111111111</v>
      </c>
    </row>
    <row r="217">
      <c r="A217" s="68">
        <v>13</v>
      </c>
      <c r="B217" s="66" t="str">
        <v>와부읍 도곡리</v>
      </c>
      <c r="C217" s="66" t="str">
        <v>2025-10</v>
      </c>
      <c r="D217" s="66" t="str">
        <v>비교 반영</v>
      </c>
      <c r="E217" s="66" t="str">
        <v>그 외 비교 반영월</v>
      </c>
      <c r="F217" s="79">
        <v>0.4891304347826087</v>
      </c>
      <c r="G217" s="79">
        <v>0.33695652173913043</v>
      </c>
      <c r="H217" s="79">
        <v>0.17391304347826086</v>
      </c>
      <c r="I217" s="79">
        <v>0.5108695652173914</v>
      </c>
      <c r="J217" s="79">
        <v>0.3404255319148936</v>
      </c>
    </row>
    <row r="218">
      <c r="A218" s="68">
        <v>13</v>
      </c>
      <c r="B218" s="66" t="str">
        <v>와부읍 도곡리</v>
      </c>
      <c r="C218" s="66" t="str">
        <v>2025-11</v>
      </c>
      <c r="D218" s="66" t="str">
        <v>비교 반영</v>
      </c>
      <c r="E218" s="66" t="str">
        <v>그 외 비교 반영월</v>
      </c>
      <c r="F218" s="79">
        <v>0.5</v>
      </c>
      <c r="G218" s="79">
        <v>0.2638888888888889</v>
      </c>
      <c r="H218" s="79">
        <v>0.2361111111111111</v>
      </c>
      <c r="I218" s="79">
        <v>0.5</v>
      </c>
      <c r="J218" s="79">
        <v>0.4722222222222222</v>
      </c>
    </row>
    <row r="219">
      <c r="A219" s="68">
        <v>13</v>
      </c>
      <c r="B219" s="66" t="str">
        <v>와부읍 도곡리</v>
      </c>
      <c r="C219" s="66" t="str">
        <v>2025-12</v>
      </c>
      <c r="D219" s="66" t="str">
        <v>비교 반영</v>
      </c>
      <c r="E219" s="66" t="str">
        <v>그 외 비교 반영월</v>
      </c>
      <c r="F219" s="79">
        <v>0.32075471698113206</v>
      </c>
      <c r="G219" s="79">
        <v>0.4528301886792453</v>
      </c>
      <c r="H219" s="79">
        <v>0.22641509433962265</v>
      </c>
      <c r="I219" s="79">
        <v>0.6792452830188679</v>
      </c>
      <c r="J219" s="79">
        <v>0.3333333333333333</v>
      </c>
    </row>
    <row r="220">
      <c r="A220" s="68">
        <v>13</v>
      </c>
      <c r="B220" s="66" t="str">
        <v>와부읍 도곡리</v>
      </c>
      <c r="C220" s="66" t="str">
        <v>2026-01</v>
      </c>
      <c r="D220" s="66" t="str">
        <v>비교 반영</v>
      </c>
      <c r="E220" s="66" t="str">
        <v>직전 비교기간</v>
      </c>
      <c r="F220" s="79">
        <v>0.5238095238095238</v>
      </c>
      <c r="G220" s="79">
        <v>0.25</v>
      </c>
      <c r="H220" s="79">
        <v>0.2261904761904762</v>
      </c>
      <c r="I220" s="79">
        <v>0.47619047619047616</v>
      </c>
      <c r="J220" s="79">
        <v>0.475</v>
      </c>
    </row>
    <row r="221">
      <c r="A221" s="68">
        <v>13</v>
      </c>
      <c r="B221" s="66" t="str">
        <v>와부읍 도곡리</v>
      </c>
      <c r="C221" s="66" t="str">
        <v>2026-02</v>
      </c>
      <c r="D221" s="66" t="str">
        <v>비교 반영</v>
      </c>
      <c r="E221" s="66" t="str">
        <v>직전 비교기간</v>
      </c>
      <c r="F221" s="79">
        <v>0.5454545454545454</v>
      </c>
      <c r="G221" s="79">
        <v>0.3068181818181818</v>
      </c>
      <c r="H221" s="79">
        <v>0.14772727272727273</v>
      </c>
      <c r="I221" s="79">
        <v>0.45454545454545453</v>
      </c>
      <c r="J221" s="79">
        <v>0.325</v>
      </c>
    </row>
    <row r="222">
      <c r="A222" s="68">
        <v>13</v>
      </c>
      <c r="B222" s="66" t="str">
        <v>와부읍 도곡리</v>
      </c>
      <c r="C222" s="66" t="str">
        <v>2026-03</v>
      </c>
      <c r="D222" s="66" t="str">
        <v>비교 반영</v>
      </c>
      <c r="E222" s="66" t="str">
        <v>직전 비교기간</v>
      </c>
      <c r="F222" s="79">
        <v>0.5196078431372549</v>
      </c>
      <c r="G222" s="79">
        <v>0.3431372549019608</v>
      </c>
      <c r="H222" s="79">
        <v>0.13725490196078433</v>
      </c>
      <c r="I222" s="79">
        <v>0.4803921568627451</v>
      </c>
      <c r="J222" s="79">
        <v>0.2857142857142857</v>
      </c>
    </row>
    <row r="223">
      <c r="A223" s="68">
        <v>13</v>
      </c>
      <c r="B223" s="66" t="str">
        <v>와부읍 도곡리</v>
      </c>
      <c r="C223" s="66" t="str">
        <v>2026-04</v>
      </c>
      <c r="D223" s="66" t="str">
        <v>비교 반영</v>
      </c>
      <c r="E223" s="66" t="str">
        <v>최근 비교기간</v>
      </c>
      <c r="F223" s="79">
        <v>0.5070422535211268</v>
      </c>
      <c r="G223" s="79">
        <v>0.23943661971830985</v>
      </c>
      <c r="H223" s="79">
        <v>0.2535211267605634</v>
      </c>
      <c r="I223" s="79">
        <v>0.49295774647887325</v>
      </c>
      <c r="J223" s="79">
        <v>0.5142857142857142</v>
      </c>
    </row>
    <row r="224">
      <c r="A224" s="68">
        <v>13</v>
      </c>
      <c r="B224" s="66" t="str">
        <v>와부읍 도곡리</v>
      </c>
      <c r="C224" s="66" t="str">
        <v>2026-05</v>
      </c>
      <c r="D224" s="66" t="str">
        <v>비교 반영</v>
      </c>
      <c r="E224" s="66" t="str">
        <v>최근 비교기간</v>
      </c>
      <c r="F224" s="79">
        <v>0.46987951807228917</v>
      </c>
      <c r="G224" s="79">
        <v>0.3614457831325301</v>
      </c>
      <c r="H224" s="79">
        <v>0.1686746987951807</v>
      </c>
      <c r="I224" s="79">
        <v>0.5301204819277109</v>
      </c>
      <c r="J224" s="79">
        <v>0.3181818181818182</v>
      </c>
    </row>
    <row r="225">
      <c r="A225" s="68">
        <v>13</v>
      </c>
      <c r="B225" s="66" t="str">
        <v>와부읍 도곡리</v>
      </c>
      <c r="C225" s="66" t="str">
        <v>2026-06</v>
      </c>
      <c r="D225" s="66" t="str">
        <v>비교 반영</v>
      </c>
      <c r="E225" s="66" t="str">
        <v>최근 비교기간</v>
      </c>
      <c r="F225" s="79">
        <v>0.5233644859813084</v>
      </c>
      <c r="G225" s="79">
        <v>0.29906542056074764</v>
      </c>
      <c r="H225" s="79">
        <v>0.17757009345794392</v>
      </c>
      <c r="I225" s="79">
        <v>0.4766355140186916</v>
      </c>
      <c r="J225" s="79">
        <v>0.37254901960784315</v>
      </c>
    </row>
    <row r="226">
      <c r="A226" s="72">
        <v>13</v>
      </c>
      <c r="B226" s="72" t="str">
        <v>와부읍 도곡리</v>
      </c>
      <c r="C226" s="72" t="str">
        <v>2026-07</v>
      </c>
      <c r="D226" s="72" t="str">
        <v>집계 중</v>
      </c>
      <c r="E226" s="72" t="str">
        <v>집계 중 월</v>
      </c>
      <c r="F226" s="85">
        <v>0.4888888888888889</v>
      </c>
      <c r="G226" s="85">
        <v>0.3111111111111111</v>
      </c>
      <c r="H226" s="85">
        <v>0.2</v>
      </c>
      <c r="I226" s="85">
        <v>0.5111111111111111</v>
      </c>
      <c r="J226" s="85">
        <v>0.391304347826087</v>
      </c>
    </row>
    <row r="227">
      <c r="A227" s="68">
        <v>14</v>
      </c>
      <c r="B227" s="66" t="str">
        <v>진접읍 부평리</v>
      </c>
      <c r="C227" s="66" t="str">
        <v>2025-08</v>
      </c>
      <c r="D227" s="66" t="str">
        <v>비교 반영</v>
      </c>
      <c r="E227" s="66" t="str">
        <v>그 외 비교 반영월</v>
      </c>
      <c r="F227" s="79">
        <v>0.43636363636363634</v>
      </c>
      <c r="G227" s="79">
        <v>0.2909090909090909</v>
      </c>
      <c r="H227" s="79">
        <v>0.2727272727272727</v>
      </c>
      <c r="I227" s="79">
        <v>0.5636363636363636</v>
      </c>
      <c r="J227" s="79">
        <v>0.4838709677419355</v>
      </c>
    </row>
    <row r="228">
      <c r="A228" s="68">
        <v>14</v>
      </c>
      <c r="B228" s="66" t="str">
        <v>진접읍 부평리</v>
      </c>
      <c r="C228" s="66" t="str">
        <v>2025-09</v>
      </c>
      <c r="D228" s="66" t="str">
        <v>비교 반영</v>
      </c>
      <c r="E228" s="66" t="str">
        <v>그 외 비교 반영월</v>
      </c>
      <c r="F228" s="79">
        <v>0.39285714285714285</v>
      </c>
      <c r="G228" s="79">
        <v>0.375</v>
      </c>
      <c r="H228" s="79">
        <v>0.23214285714285715</v>
      </c>
      <c r="I228" s="79">
        <v>0.6071428571428571</v>
      </c>
      <c r="J228" s="79">
        <v>0.38235294117647056</v>
      </c>
    </row>
    <row r="229">
      <c r="A229" s="68">
        <v>14</v>
      </c>
      <c r="B229" s="66" t="str">
        <v>진접읍 부평리</v>
      </c>
      <c r="C229" s="66" t="str">
        <v>2025-10</v>
      </c>
      <c r="D229" s="66" t="str">
        <v>비교 반영</v>
      </c>
      <c r="E229" s="66" t="str">
        <v>그 외 비교 반영월</v>
      </c>
      <c r="F229" s="79">
        <v>0.44</v>
      </c>
      <c r="G229" s="79">
        <v>0.37333333333333335</v>
      </c>
      <c r="H229" s="79">
        <v>0.18666666666666668</v>
      </c>
      <c r="I229" s="79">
        <v>0.56</v>
      </c>
      <c r="J229" s="79">
        <v>0.3333333333333333</v>
      </c>
    </row>
    <row r="230">
      <c r="A230" s="68">
        <v>14</v>
      </c>
      <c r="B230" s="66" t="str">
        <v>진접읍 부평리</v>
      </c>
      <c r="C230" s="66" t="str">
        <v>2025-11</v>
      </c>
      <c r="D230" s="66" t="str">
        <v>비교 반영</v>
      </c>
      <c r="E230" s="66" t="str">
        <v>그 외 비교 반영월</v>
      </c>
      <c r="F230" s="79">
        <v>0.41818181818181815</v>
      </c>
      <c r="G230" s="79">
        <v>0.38181818181818183</v>
      </c>
      <c r="H230" s="79">
        <v>0.2</v>
      </c>
      <c r="I230" s="79">
        <v>0.5818181818181818</v>
      </c>
      <c r="J230" s="79">
        <v>0.34375</v>
      </c>
    </row>
    <row r="231">
      <c r="A231" s="68">
        <v>14</v>
      </c>
      <c r="B231" s="66" t="str">
        <v>진접읍 부평리</v>
      </c>
      <c r="C231" s="66" t="str">
        <v>2025-12</v>
      </c>
      <c r="D231" s="66" t="str">
        <v>비교 반영</v>
      </c>
      <c r="E231" s="66" t="str">
        <v>그 외 비교 반영월</v>
      </c>
      <c r="F231" s="79">
        <v>0.4473684210526316</v>
      </c>
      <c r="G231" s="79">
        <v>0.3684210526315789</v>
      </c>
      <c r="H231" s="79">
        <v>0.18421052631578946</v>
      </c>
      <c r="I231" s="79">
        <v>0.5526315789473685</v>
      </c>
      <c r="J231" s="79">
        <v>0.3333333333333333</v>
      </c>
    </row>
    <row r="232">
      <c r="A232" s="68">
        <v>14</v>
      </c>
      <c r="B232" s="66" t="str">
        <v>진접읍 부평리</v>
      </c>
      <c r="C232" s="66" t="str">
        <v>2026-01</v>
      </c>
      <c r="D232" s="66" t="str">
        <v>비교 반영</v>
      </c>
      <c r="E232" s="66" t="str">
        <v>직전 비교기간</v>
      </c>
      <c r="F232" s="79">
        <v>0.4090909090909091</v>
      </c>
      <c r="G232" s="79">
        <v>0.38636363636363635</v>
      </c>
      <c r="H232" s="79">
        <v>0.20454545454545456</v>
      </c>
      <c r="I232" s="79">
        <v>0.5909090909090909</v>
      </c>
      <c r="J232" s="79">
        <v>0.34615384615384615</v>
      </c>
    </row>
    <row r="233">
      <c r="A233" s="68">
        <v>14</v>
      </c>
      <c r="B233" s="66" t="str">
        <v>진접읍 부평리</v>
      </c>
      <c r="C233" s="66" t="str">
        <v>2026-02</v>
      </c>
      <c r="D233" s="66" t="str">
        <v>비교 반영</v>
      </c>
      <c r="E233" s="66" t="str">
        <v>직전 비교기간</v>
      </c>
      <c r="F233" s="79">
        <v>0.3291139240506329</v>
      </c>
      <c r="G233" s="79">
        <v>0.4936708860759494</v>
      </c>
      <c r="H233" s="79">
        <v>0.17721518987341772</v>
      </c>
      <c r="I233" s="79">
        <v>0.6708860759493671</v>
      </c>
      <c r="J233" s="79">
        <v>0.2641509433962264</v>
      </c>
    </row>
    <row r="234">
      <c r="A234" s="68">
        <v>14</v>
      </c>
      <c r="B234" s="66" t="str">
        <v>진접읍 부평리</v>
      </c>
      <c r="C234" s="66" t="str">
        <v>2026-03</v>
      </c>
      <c r="D234" s="66" t="str">
        <v>비교 반영</v>
      </c>
      <c r="E234" s="66" t="str">
        <v>직전 비교기간</v>
      </c>
      <c r="F234" s="79">
        <v>0.4105263157894737</v>
      </c>
      <c r="G234" s="79">
        <v>0.4</v>
      </c>
      <c r="H234" s="79">
        <v>0.18947368421052632</v>
      </c>
      <c r="I234" s="79">
        <v>0.5894736842105263</v>
      </c>
      <c r="J234" s="79">
        <v>0.32142857142857145</v>
      </c>
    </row>
    <row r="235">
      <c r="A235" s="68">
        <v>14</v>
      </c>
      <c r="B235" s="66" t="str">
        <v>진접읍 부평리</v>
      </c>
      <c r="C235" s="66" t="str">
        <v>2026-04</v>
      </c>
      <c r="D235" s="66" t="str">
        <v>비교 반영</v>
      </c>
      <c r="E235" s="66" t="str">
        <v>최근 비교기간</v>
      </c>
      <c r="F235" s="79">
        <v>0.45121951219512196</v>
      </c>
      <c r="G235" s="79">
        <v>0.2804878048780488</v>
      </c>
      <c r="H235" s="79">
        <v>0.2682926829268293</v>
      </c>
      <c r="I235" s="79">
        <v>0.5487804878048781</v>
      </c>
      <c r="J235" s="79">
        <v>0.4888888888888889</v>
      </c>
    </row>
    <row r="236">
      <c r="A236" s="68">
        <v>14</v>
      </c>
      <c r="B236" s="66" t="str">
        <v>진접읍 부평리</v>
      </c>
      <c r="C236" s="66" t="str">
        <v>2026-05</v>
      </c>
      <c r="D236" s="66" t="str">
        <v>비교 반영</v>
      </c>
      <c r="E236" s="66" t="str">
        <v>최근 비교기간</v>
      </c>
      <c r="F236" s="79">
        <v>0.4788732394366197</v>
      </c>
      <c r="G236" s="79">
        <v>0.36619718309859156</v>
      </c>
      <c r="H236" s="79">
        <v>0.15492957746478872</v>
      </c>
      <c r="I236" s="79">
        <v>0.5211267605633803</v>
      </c>
      <c r="J236" s="79">
        <v>0.2972972972972973</v>
      </c>
    </row>
    <row r="237">
      <c r="A237" s="68">
        <v>14</v>
      </c>
      <c r="B237" s="66" t="str">
        <v>진접읍 부평리</v>
      </c>
      <c r="C237" s="66" t="str">
        <v>2026-06</v>
      </c>
      <c r="D237" s="66" t="str">
        <v>비교 반영</v>
      </c>
      <c r="E237" s="66" t="str">
        <v>최근 비교기간</v>
      </c>
      <c r="F237" s="79">
        <v>0.5373134328358209</v>
      </c>
      <c r="G237" s="79">
        <v>0.22388059701492538</v>
      </c>
      <c r="H237" s="79">
        <v>0.23880597014925373</v>
      </c>
      <c r="I237" s="79">
        <v>0.4626865671641791</v>
      </c>
      <c r="J237" s="79">
        <v>0.5161290322580645</v>
      </c>
    </row>
    <row r="238">
      <c r="A238" s="72">
        <v>14</v>
      </c>
      <c r="B238" s="72" t="str">
        <v>진접읍 부평리</v>
      </c>
      <c r="C238" s="72" t="str">
        <v>2026-07</v>
      </c>
      <c r="D238" s="72" t="str">
        <v>집계 중</v>
      </c>
      <c r="E238" s="72" t="str">
        <v>집계 중 월</v>
      </c>
      <c r="F238" s="85">
        <v>0.45161290322580644</v>
      </c>
      <c r="G238" s="85">
        <v>0.25806451612903225</v>
      </c>
      <c r="H238" s="85">
        <v>0.2903225806451613</v>
      </c>
      <c r="I238" s="85">
        <v>0.5483870967741935</v>
      </c>
      <c r="J238" s="85">
        <v>0.5294117647058824</v>
      </c>
    </row>
    <row r="239">
      <c r="A239" s="68">
        <v>15</v>
      </c>
      <c r="B239" s="66" t="str">
        <v>진건읍 용정리</v>
      </c>
      <c r="C239" s="66" t="str">
        <v>2025-08</v>
      </c>
      <c r="D239" s="66" t="str">
        <v>비교 반영</v>
      </c>
      <c r="E239" s="66" t="str">
        <v>그 외 비교 반영월</v>
      </c>
      <c r="F239" s="79">
        <v>0.4</v>
      </c>
      <c r="G239" s="79">
        <v>0.37777777777777777</v>
      </c>
      <c r="H239" s="79">
        <v>0.2222222222222222</v>
      </c>
      <c r="I239" s="79">
        <v>0.6</v>
      </c>
      <c r="J239" s="79">
        <v>0.37037037037037035</v>
      </c>
    </row>
    <row r="240">
      <c r="A240" s="68">
        <v>15</v>
      </c>
      <c r="B240" s="66" t="str">
        <v>진건읍 용정리</v>
      </c>
      <c r="C240" s="66" t="str">
        <v>2025-09</v>
      </c>
      <c r="D240" s="66" t="str">
        <v>비교 반영</v>
      </c>
      <c r="E240" s="66" t="str">
        <v>그 외 비교 반영월</v>
      </c>
      <c r="F240" s="79">
        <v>0.3018867924528302</v>
      </c>
      <c r="G240" s="79">
        <v>0.3584905660377358</v>
      </c>
      <c r="H240" s="79">
        <v>0.33962264150943394</v>
      </c>
      <c r="I240" s="79">
        <v>0.6981132075471698</v>
      </c>
      <c r="J240" s="79">
        <v>0.4864864864864865</v>
      </c>
    </row>
    <row r="241">
      <c r="A241" s="68">
        <v>15</v>
      </c>
      <c r="B241" s="66" t="str">
        <v>진건읍 용정리</v>
      </c>
      <c r="C241" s="66" t="str">
        <v>2025-10</v>
      </c>
      <c r="D241" s="66" t="str">
        <v>비교 반영</v>
      </c>
      <c r="E241" s="66" t="str">
        <v>그 외 비교 반영월</v>
      </c>
      <c r="F241" s="79">
        <v>0.3191489361702128</v>
      </c>
      <c r="G241" s="79">
        <v>0.2978723404255319</v>
      </c>
      <c r="H241" s="79">
        <v>0.3829787234042553</v>
      </c>
      <c r="I241" s="79">
        <v>0.6808510638297872</v>
      </c>
      <c r="J241" s="79">
        <v>0.5625</v>
      </c>
    </row>
    <row r="242">
      <c r="A242" s="68">
        <v>15</v>
      </c>
      <c r="B242" s="66" t="str">
        <v>진건읍 용정리</v>
      </c>
      <c r="C242" s="66" t="str">
        <v>2025-11</v>
      </c>
      <c r="D242" s="66" t="str">
        <v>비교 반영</v>
      </c>
      <c r="E242" s="66" t="str">
        <v>그 외 비교 반영월</v>
      </c>
      <c r="F242" s="79">
        <v>0.3333333333333333</v>
      </c>
      <c r="G242" s="79">
        <v>0.2037037037037037</v>
      </c>
      <c r="H242" s="79">
        <v>0.46296296296296297</v>
      </c>
      <c r="I242" s="79">
        <v>0.6666666666666666</v>
      </c>
      <c r="J242" s="79">
        <v>0.6944444444444444</v>
      </c>
    </row>
    <row r="243">
      <c r="A243" s="68">
        <v>15</v>
      </c>
      <c r="B243" s="66" t="str">
        <v>진건읍 용정리</v>
      </c>
      <c r="C243" s="66" t="str">
        <v>2025-12</v>
      </c>
      <c r="D243" s="66" t="str">
        <v>비교 반영</v>
      </c>
      <c r="E243" s="66" t="str">
        <v>그 외 비교 반영월</v>
      </c>
      <c r="F243" s="79">
        <v>0.5</v>
      </c>
      <c r="G243" s="79">
        <v>0.2</v>
      </c>
      <c r="H243" s="79">
        <v>0.3</v>
      </c>
      <c r="I243" s="79">
        <v>0.5</v>
      </c>
      <c r="J243" s="79">
        <v>0.6</v>
      </c>
    </row>
    <row r="244">
      <c r="A244" s="68">
        <v>15</v>
      </c>
      <c r="B244" s="66" t="str">
        <v>진건읍 용정리</v>
      </c>
      <c r="C244" s="66" t="str">
        <v>2026-01</v>
      </c>
      <c r="D244" s="66" t="str">
        <v>비교 반영</v>
      </c>
      <c r="E244" s="66" t="str">
        <v>직전 비교기간</v>
      </c>
      <c r="F244" s="79">
        <v>0.4888888888888889</v>
      </c>
      <c r="G244" s="79">
        <v>0.15555555555555556</v>
      </c>
      <c r="H244" s="79">
        <v>0.35555555555555557</v>
      </c>
      <c r="I244" s="79">
        <v>0.5111111111111111</v>
      </c>
      <c r="J244" s="79">
        <v>0.6956521739130435</v>
      </c>
    </row>
    <row r="245">
      <c r="A245" s="68">
        <v>15</v>
      </c>
      <c r="B245" s="66" t="str">
        <v>진건읍 용정리</v>
      </c>
      <c r="C245" s="66" t="str">
        <v>2026-02</v>
      </c>
      <c r="D245" s="66" t="str">
        <v>비교 반영</v>
      </c>
      <c r="E245" s="66" t="str">
        <v>직전 비교기간</v>
      </c>
      <c r="F245" s="79">
        <v>0.3404255319148936</v>
      </c>
      <c r="G245" s="79">
        <v>0.2553191489361702</v>
      </c>
      <c r="H245" s="79">
        <v>0.40425531914893614</v>
      </c>
      <c r="I245" s="79">
        <v>0.6595744680851063</v>
      </c>
      <c r="J245" s="79">
        <v>0.6129032258064516</v>
      </c>
    </row>
    <row r="246">
      <c r="A246" s="68">
        <v>15</v>
      </c>
      <c r="B246" s="66" t="str">
        <v>진건읍 용정리</v>
      </c>
      <c r="C246" s="66" t="str">
        <v>2026-03</v>
      </c>
      <c r="D246" s="66" t="str">
        <v>비교 반영</v>
      </c>
      <c r="E246" s="66" t="str">
        <v>직전 비교기간</v>
      </c>
      <c r="F246" s="79">
        <v>0.5970149253731343</v>
      </c>
      <c r="G246" s="79">
        <v>0.23880597014925373</v>
      </c>
      <c r="H246" s="79">
        <v>0.16417910447761194</v>
      </c>
      <c r="I246" s="79">
        <v>0.40298507462686567</v>
      </c>
      <c r="J246" s="79">
        <v>0.4074074074074074</v>
      </c>
    </row>
    <row r="247">
      <c r="A247" s="68">
        <v>15</v>
      </c>
      <c r="B247" s="66" t="str">
        <v>진건읍 용정리</v>
      </c>
      <c r="C247" s="66" t="str">
        <v>2026-04</v>
      </c>
      <c r="D247" s="66" t="str">
        <v>비교 반영</v>
      </c>
      <c r="E247" s="66" t="str">
        <v>최근 비교기간</v>
      </c>
      <c r="F247" s="79">
        <v>0.7528089887640449</v>
      </c>
      <c r="G247" s="79">
        <v>0.11235955056179775</v>
      </c>
      <c r="H247" s="79">
        <v>0.1348314606741573</v>
      </c>
      <c r="I247" s="79">
        <v>0.24719101123595505</v>
      </c>
      <c r="J247" s="79">
        <v>0.5454545454545454</v>
      </c>
    </row>
    <row r="248">
      <c r="A248" s="68">
        <v>15</v>
      </c>
      <c r="B248" s="66" t="str">
        <v>진건읍 용정리</v>
      </c>
      <c r="C248" s="66" t="str">
        <v>2026-05</v>
      </c>
      <c r="D248" s="66" t="str">
        <v>비교 반영</v>
      </c>
      <c r="E248" s="66" t="str">
        <v>최근 비교기간</v>
      </c>
      <c r="F248" s="79">
        <v>0.711864406779661</v>
      </c>
      <c r="G248" s="79">
        <v>0.13559322033898305</v>
      </c>
      <c r="H248" s="79">
        <v>0.15254237288135594</v>
      </c>
      <c r="I248" s="79">
        <v>0.288135593220339</v>
      </c>
      <c r="J248" s="79">
        <v>0.5294117647058824</v>
      </c>
    </row>
    <row r="249">
      <c r="A249" s="68">
        <v>15</v>
      </c>
      <c r="B249" s="66" t="str">
        <v>진건읍 용정리</v>
      </c>
      <c r="C249" s="66" t="str">
        <v>2026-06</v>
      </c>
      <c r="D249" s="66" t="str">
        <v>비교 반영</v>
      </c>
      <c r="E249" s="66" t="str">
        <v>최근 비교기간</v>
      </c>
      <c r="F249" s="79">
        <v>0.7169811320754716</v>
      </c>
      <c r="G249" s="79">
        <v>0.09433962264150944</v>
      </c>
      <c r="H249" s="79">
        <v>0.18867924528301888</v>
      </c>
      <c r="I249" s="79">
        <v>0.2830188679245283</v>
      </c>
      <c r="J249" s="79">
        <v>0.6666666666666666</v>
      </c>
    </row>
    <row r="250">
      <c r="A250" s="72">
        <v>15</v>
      </c>
      <c r="B250" s="72" t="str">
        <v>진건읍 용정리</v>
      </c>
      <c r="C250" s="72" t="str">
        <v>2026-07</v>
      </c>
      <c r="D250" s="72" t="str">
        <v>집계 중</v>
      </c>
      <c r="E250" s="72" t="str">
        <v>집계 중 월</v>
      </c>
      <c r="F250" s="85">
        <v>0.6904761904761905</v>
      </c>
      <c r="G250" s="85">
        <v>0.09523809523809523</v>
      </c>
      <c r="H250" s="85">
        <v>0.21428571428571427</v>
      </c>
      <c r="I250" s="85">
        <v>0.30952380952380953</v>
      </c>
      <c r="J250" s="85">
        <v>0.6923076923076923</v>
      </c>
    </row>
    <row r="251">
      <c r="A251" s="68">
        <v>16</v>
      </c>
      <c r="B251" s="66" t="str">
        <v>화도읍 월산리</v>
      </c>
      <c r="C251" s="66" t="str">
        <v>2025-08</v>
      </c>
      <c r="D251" s="66" t="str">
        <v>비교 반영</v>
      </c>
      <c r="E251" s="66" t="str">
        <v>그 외 비교 반영월</v>
      </c>
      <c r="F251" s="79">
        <v>0.10344827586206896</v>
      </c>
      <c r="G251" s="79">
        <v>0.8620689655172413</v>
      </c>
      <c r="H251" s="79">
        <v>0.034482758620689655</v>
      </c>
      <c r="I251" s="79">
        <v>0.896551724137931</v>
      </c>
      <c r="J251" s="79">
        <v>0.038461538461538464</v>
      </c>
    </row>
    <row r="252">
      <c r="A252" s="68">
        <v>16</v>
      </c>
      <c r="B252" s="66" t="str">
        <v>화도읍 월산리</v>
      </c>
      <c r="C252" s="66" t="str">
        <v>2025-09</v>
      </c>
      <c r="D252" s="66" t="str">
        <v>비교 반영</v>
      </c>
      <c r="E252" s="66" t="str">
        <v>그 외 비교 반영월</v>
      </c>
      <c r="F252" s="79">
        <v>0.06666666666666667</v>
      </c>
      <c r="G252" s="79">
        <v>0.9</v>
      </c>
      <c r="H252" s="79">
        <v>0.03333333333333333</v>
      </c>
      <c r="I252" s="79">
        <v>0.9333333333333333</v>
      </c>
      <c r="J252" s="79">
        <v>0.03571428571428571</v>
      </c>
    </row>
    <row r="253">
      <c r="A253" s="68">
        <v>16</v>
      </c>
      <c r="B253" s="66" t="str">
        <v>화도읍 월산리</v>
      </c>
      <c r="C253" s="66" t="str">
        <v>2025-10</v>
      </c>
      <c r="D253" s="66" t="str">
        <v>비교 반영</v>
      </c>
      <c r="E253" s="66" t="str">
        <v>그 외 비교 반영월</v>
      </c>
      <c r="F253" s="79">
        <v>0.08</v>
      </c>
      <c r="G253" s="79">
        <v>0.88</v>
      </c>
      <c r="H253" s="79">
        <v>0.04</v>
      </c>
      <c r="I253" s="79">
        <v>0.92</v>
      </c>
      <c r="J253" s="79">
        <v>0.043478260869565216</v>
      </c>
    </row>
    <row r="254">
      <c r="A254" s="68">
        <v>16</v>
      </c>
      <c r="B254" s="66" t="str">
        <v>화도읍 월산리</v>
      </c>
      <c r="C254" s="66" t="str">
        <v>2025-11</v>
      </c>
      <c r="D254" s="66" t="str">
        <v>비교 반영</v>
      </c>
      <c r="E254" s="66" t="str">
        <v>그 외 비교 반영월</v>
      </c>
      <c r="F254" s="79">
        <v>0.029411764705882353</v>
      </c>
      <c r="G254" s="79">
        <v>0.9313725490196079</v>
      </c>
      <c r="H254" s="79">
        <v>0.0392156862745098</v>
      </c>
      <c r="I254" s="79">
        <v>0.9705882352941176</v>
      </c>
      <c r="J254" s="79">
        <v>0.04040404040404041</v>
      </c>
    </row>
    <row r="255">
      <c r="A255" s="68">
        <v>16</v>
      </c>
      <c r="B255" s="66" t="str">
        <v>화도읍 월산리</v>
      </c>
      <c r="C255" s="66" t="str">
        <v>2025-12</v>
      </c>
      <c r="D255" s="66" t="str">
        <v>비교 반영</v>
      </c>
      <c r="E255" s="66" t="str">
        <v>그 외 비교 반영월</v>
      </c>
      <c r="F255" s="79">
        <v>0.11009174311926606</v>
      </c>
      <c r="G255" s="79">
        <v>0.8440366972477065</v>
      </c>
      <c r="H255" s="79">
        <v>0.045871559633027525</v>
      </c>
      <c r="I255" s="79">
        <v>0.8899082568807339</v>
      </c>
      <c r="J255" s="79">
        <v>0.05154639175257732</v>
      </c>
    </row>
    <row r="256">
      <c r="A256" s="68">
        <v>16</v>
      </c>
      <c r="B256" s="66" t="str">
        <v>화도읍 월산리</v>
      </c>
      <c r="C256" s="66" t="str">
        <v>2026-01</v>
      </c>
      <c r="D256" s="66" t="str">
        <v>비교 반영</v>
      </c>
      <c r="E256" s="66" t="str">
        <v>직전 비교기간</v>
      </c>
      <c r="F256" s="79">
        <v>0.1188118811881188</v>
      </c>
      <c r="G256" s="79">
        <v>0.8415841584158416</v>
      </c>
      <c r="H256" s="79">
        <v>0.039603960396039604</v>
      </c>
      <c r="I256" s="79">
        <v>0.8811881188118812</v>
      </c>
      <c r="J256" s="79">
        <v>0.0449438202247191</v>
      </c>
    </row>
    <row r="257">
      <c r="A257" s="68">
        <v>16</v>
      </c>
      <c r="B257" s="66" t="str">
        <v>화도읍 월산리</v>
      </c>
      <c r="C257" s="66" t="str">
        <v>2026-02</v>
      </c>
      <c r="D257" s="66" t="str">
        <v>비교 반영</v>
      </c>
      <c r="E257" s="66" t="str">
        <v>직전 비교기간</v>
      </c>
      <c r="F257" s="79">
        <v>0.05194805194805195</v>
      </c>
      <c r="G257" s="79">
        <v>0.8571428571428571</v>
      </c>
      <c r="H257" s="79">
        <v>0.09090909090909091</v>
      </c>
      <c r="I257" s="79">
        <v>0.948051948051948</v>
      </c>
      <c r="J257" s="79">
        <v>0.0958904109589041</v>
      </c>
    </row>
    <row r="258">
      <c r="A258" s="68">
        <v>16</v>
      </c>
      <c r="B258" s="66" t="str">
        <v>화도읍 월산리</v>
      </c>
      <c r="C258" s="66" t="str">
        <v>2026-03</v>
      </c>
      <c r="D258" s="66" t="str">
        <v>비교 반영</v>
      </c>
      <c r="E258" s="66" t="str">
        <v>직전 비교기간</v>
      </c>
      <c r="F258" s="79">
        <v>0.16853932584269662</v>
      </c>
      <c r="G258" s="79">
        <v>0.7865168539325843</v>
      </c>
      <c r="H258" s="79">
        <v>0.0449438202247191</v>
      </c>
      <c r="I258" s="79">
        <v>0.8314606741573034</v>
      </c>
      <c r="J258" s="79">
        <v>0.05405405405405406</v>
      </c>
    </row>
    <row r="259">
      <c r="A259" s="68">
        <v>16</v>
      </c>
      <c r="B259" s="66" t="str">
        <v>화도읍 월산리</v>
      </c>
      <c r="C259" s="66" t="str">
        <v>2026-04</v>
      </c>
      <c r="D259" s="66" t="str">
        <v>비교 반영</v>
      </c>
      <c r="E259" s="66" t="str">
        <v>최근 비교기간</v>
      </c>
      <c r="F259" s="79">
        <v>0.03225806451612903</v>
      </c>
      <c r="G259" s="79">
        <v>0.8709677419354839</v>
      </c>
      <c r="H259" s="79">
        <v>0.0967741935483871</v>
      </c>
      <c r="I259" s="79">
        <v>0.967741935483871</v>
      </c>
      <c r="J259" s="79">
        <v>0.1</v>
      </c>
    </row>
    <row r="260">
      <c r="A260" s="68">
        <v>16</v>
      </c>
      <c r="B260" s="66" t="str">
        <v>화도읍 월산리</v>
      </c>
      <c r="C260" s="66" t="str">
        <v>2026-05</v>
      </c>
      <c r="D260" s="66" t="str">
        <v>비교 반영</v>
      </c>
      <c r="E260" s="66" t="str">
        <v>최근 비교기간</v>
      </c>
      <c r="F260" s="79">
        <v>0.06153846153846154</v>
      </c>
      <c r="G260" s="79">
        <v>0.9076923076923077</v>
      </c>
      <c r="H260" s="79">
        <v>0.03076923076923077</v>
      </c>
      <c r="I260" s="79">
        <v>0.9384615384615385</v>
      </c>
      <c r="J260" s="79">
        <v>0.03278688524590164</v>
      </c>
    </row>
    <row r="261">
      <c r="A261" s="68">
        <v>16</v>
      </c>
      <c r="B261" s="66" t="str">
        <v>화도읍 월산리</v>
      </c>
      <c r="C261" s="66" t="str">
        <v>2026-06</v>
      </c>
      <c r="D261" s="66" t="str">
        <v>비교 반영</v>
      </c>
      <c r="E261" s="66" t="str">
        <v>최근 비교기간</v>
      </c>
      <c r="F261" s="79">
        <v>0.1111111111111111</v>
      </c>
      <c r="G261" s="79">
        <v>0.8472222222222222</v>
      </c>
      <c r="H261" s="79">
        <v>0.041666666666666664</v>
      </c>
      <c r="I261" s="79">
        <v>0.8888888888888888</v>
      </c>
      <c r="J261" s="79">
        <v>0.046875</v>
      </c>
    </row>
    <row r="262">
      <c r="A262" s="72">
        <v>16</v>
      </c>
      <c r="B262" s="72" t="str">
        <v>화도읍 월산리</v>
      </c>
      <c r="C262" s="72" t="str">
        <v>2026-07</v>
      </c>
      <c r="D262" s="72" t="str">
        <v>집계 중</v>
      </c>
      <c r="E262" s="72" t="str">
        <v>집계 중 월</v>
      </c>
      <c r="F262" s="85">
        <v>0.12</v>
      </c>
      <c r="G262" s="85">
        <v>0.84</v>
      </c>
      <c r="H262" s="85">
        <v>0.04</v>
      </c>
      <c r="I262" s="85">
        <v>0.88</v>
      </c>
      <c r="J262" s="85">
        <v>0.045454545454545456</v>
      </c>
    </row>
    <row r="263">
      <c r="A263" s="68">
        <v>17</v>
      </c>
      <c r="B263" s="66" t="str">
        <v>금곡동</v>
      </c>
      <c r="C263" s="66" t="str">
        <v>2025-08</v>
      </c>
      <c r="D263" s="66" t="str">
        <v>비교 반영</v>
      </c>
      <c r="E263" s="66" t="str">
        <v>그 외 비교 반영월</v>
      </c>
      <c r="F263" s="79">
        <v>0.37894736842105264</v>
      </c>
      <c r="G263" s="79">
        <v>0.3368421052631579</v>
      </c>
      <c r="H263" s="79">
        <v>0.28421052631578947</v>
      </c>
      <c r="I263" s="79">
        <v>0.6210526315789474</v>
      </c>
      <c r="J263" s="79">
        <v>0.4576271186440678</v>
      </c>
    </row>
    <row r="264">
      <c r="A264" s="68">
        <v>17</v>
      </c>
      <c r="B264" s="66" t="str">
        <v>금곡동</v>
      </c>
      <c r="C264" s="66" t="str">
        <v>2025-09</v>
      </c>
      <c r="D264" s="66" t="str">
        <v>비교 반영</v>
      </c>
      <c r="E264" s="66" t="str">
        <v>그 외 비교 반영월</v>
      </c>
      <c r="F264" s="79">
        <v>0.30434782608695654</v>
      </c>
      <c r="G264" s="79">
        <v>0.19130434782608696</v>
      </c>
      <c r="H264" s="79">
        <v>0.5043478260869565</v>
      </c>
      <c r="I264" s="79">
        <v>0.6956521739130435</v>
      </c>
      <c r="J264" s="79">
        <v>0.725</v>
      </c>
    </row>
    <row r="265">
      <c r="A265" s="68">
        <v>17</v>
      </c>
      <c r="B265" s="66" t="str">
        <v>금곡동</v>
      </c>
      <c r="C265" s="66" t="str">
        <v>2025-10</v>
      </c>
      <c r="D265" s="66" t="str">
        <v>비교 반영</v>
      </c>
      <c r="E265" s="66" t="str">
        <v>그 외 비교 반영월</v>
      </c>
      <c r="F265" s="79">
        <v>0.35064935064935066</v>
      </c>
      <c r="G265" s="79">
        <v>0.2597402597402597</v>
      </c>
      <c r="H265" s="79">
        <v>0.38961038961038963</v>
      </c>
      <c r="I265" s="79">
        <v>0.6493506493506493</v>
      </c>
      <c r="J265" s="79">
        <v>0.6</v>
      </c>
    </row>
    <row r="266">
      <c r="A266" s="68">
        <v>17</v>
      </c>
      <c r="B266" s="66" t="str">
        <v>금곡동</v>
      </c>
      <c r="C266" s="66" t="str">
        <v>2025-11</v>
      </c>
      <c r="D266" s="66" t="str">
        <v>비교 반영</v>
      </c>
      <c r="E266" s="66" t="str">
        <v>그 외 비교 반영월</v>
      </c>
      <c r="F266" s="79">
        <v>0.3150684931506849</v>
      </c>
      <c r="G266" s="79">
        <v>0.2465753424657534</v>
      </c>
      <c r="H266" s="79">
        <v>0.4383561643835616</v>
      </c>
      <c r="I266" s="79">
        <v>0.684931506849315</v>
      </c>
      <c r="J266" s="79">
        <v>0.64</v>
      </c>
    </row>
    <row r="267">
      <c r="A267" s="68">
        <v>17</v>
      </c>
      <c r="B267" s="66" t="str">
        <v>금곡동</v>
      </c>
      <c r="C267" s="66" t="str">
        <v>2025-12</v>
      </c>
      <c r="D267" s="66" t="str">
        <v>비교 반영</v>
      </c>
      <c r="E267" s="66" t="str">
        <v>그 외 비교 반영월</v>
      </c>
      <c r="F267" s="79">
        <v>0.4260869565217391</v>
      </c>
      <c r="G267" s="79">
        <v>0.11304347826086956</v>
      </c>
      <c r="H267" s="79">
        <v>0.4608695652173913</v>
      </c>
      <c r="I267" s="79">
        <v>0.5739130434782609</v>
      </c>
      <c r="J267" s="79">
        <v>0.803030303030303</v>
      </c>
    </row>
    <row r="268">
      <c r="A268" s="68">
        <v>17</v>
      </c>
      <c r="B268" s="66" t="str">
        <v>금곡동</v>
      </c>
      <c r="C268" s="66" t="str">
        <v>2026-01</v>
      </c>
      <c r="D268" s="66" t="str">
        <v>비교 반영</v>
      </c>
      <c r="E268" s="66" t="str">
        <v>직전 비교기간</v>
      </c>
      <c r="F268" s="79">
        <v>0.4</v>
      </c>
      <c r="G268" s="79">
        <v>0.2</v>
      </c>
      <c r="H268" s="79">
        <v>0.4</v>
      </c>
      <c r="I268" s="79">
        <v>0.6</v>
      </c>
      <c r="J268" s="79">
        <v>0.6666666666666666</v>
      </c>
    </row>
    <row r="269">
      <c r="A269" s="68">
        <v>17</v>
      </c>
      <c r="B269" s="66" t="str">
        <v>금곡동</v>
      </c>
      <c r="C269" s="66" t="str">
        <v>2026-02</v>
      </c>
      <c r="D269" s="66" t="str">
        <v>비교 반영</v>
      </c>
      <c r="E269" s="66" t="str">
        <v>직전 비교기간</v>
      </c>
      <c r="F269" s="79">
        <v>0.3787878787878788</v>
      </c>
      <c r="G269" s="79">
        <v>0.25757575757575757</v>
      </c>
      <c r="H269" s="79">
        <v>0.36363636363636365</v>
      </c>
      <c r="I269" s="79">
        <v>0.6212121212121212</v>
      </c>
      <c r="J269" s="79">
        <v>0.5853658536585366</v>
      </c>
    </row>
    <row r="270">
      <c r="A270" s="68">
        <v>17</v>
      </c>
      <c r="B270" s="66" t="str">
        <v>금곡동</v>
      </c>
      <c r="C270" s="66" t="str">
        <v>2026-03</v>
      </c>
      <c r="D270" s="66" t="str">
        <v>비교 반영</v>
      </c>
      <c r="E270" s="66" t="str">
        <v>직전 비교기간</v>
      </c>
      <c r="F270" s="79">
        <v>0.4027777777777778</v>
      </c>
      <c r="G270" s="79">
        <v>0.2222222222222222</v>
      </c>
      <c r="H270" s="79">
        <v>0.375</v>
      </c>
      <c r="I270" s="79">
        <v>0.5972222222222222</v>
      </c>
      <c r="J270" s="79">
        <v>0.627906976744186</v>
      </c>
    </row>
    <row r="271">
      <c r="A271" s="68">
        <v>17</v>
      </c>
      <c r="B271" s="66" t="str">
        <v>금곡동</v>
      </c>
      <c r="C271" s="66" t="str">
        <v>2026-04</v>
      </c>
      <c r="D271" s="66" t="str">
        <v>비교 반영</v>
      </c>
      <c r="E271" s="66" t="str">
        <v>최근 비교기간</v>
      </c>
      <c r="F271" s="79">
        <v>0.36923076923076925</v>
      </c>
      <c r="G271" s="79">
        <v>0.23076923076923078</v>
      </c>
      <c r="H271" s="79">
        <v>0.4</v>
      </c>
      <c r="I271" s="79">
        <v>0.6307692307692307</v>
      </c>
      <c r="J271" s="79">
        <v>0.6341463414634146</v>
      </c>
    </row>
    <row r="272">
      <c r="A272" s="68">
        <v>17</v>
      </c>
      <c r="B272" s="66" t="str">
        <v>금곡동</v>
      </c>
      <c r="C272" s="66" t="str">
        <v>2026-05</v>
      </c>
      <c r="D272" s="66" t="str">
        <v>비교 반영</v>
      </c>
      <c r="E272" s="66" t="str">
        <v>최근 비교기간</v>
      </c>
      <c r="F272" s="79">
        <v>0.4307692307692308</v>
      </c>
      <c r="G272" s="79">
        <v>0.23076923076923078</v>
      </c>
      <c r="H272" s="79">
        <v>0.3384615384615385</v>
      </c>
      <c r="I272" s="79">
        <v>0.5692307692307692</v>
      </c>
      <c r="J272" s="79">
        <v>0.5945945945945946</v>
      </c>
    </row>
    <row r="273">
      <c r="A273" s="68">
        <v>17</v>
      </c>
      <c r="B273" s="66" t="str">
        <v>금곡동</v>
      </c>
      <c r="C273" s="66" t="str">
        <v>2026-06</v>
      </c>
      <c r="D273" s="66" t="str">
        <v>비교 반영</v>
      </c>
      <c r="E273" s="66" t="str">
        <v>최근 비교기간</v>
      </c>
      <c r="F273" s="79">
        <v>0.38095238095238093</v>
      </c>
      <c r="G273" s="79">
        <v>0.23809523809523808</v>
      </c>
      <c r="H273" s="79">
        <v>0.38095238095238093</v>
      </c>
      <c r="I273" s="79">
        <v>0.6190476190476191</v>
      </c>
      <c r="J273" s="79">
        <v>0.6153846153846154</v>
      </c>
    </row>
    <row r="274">
      <c r="A274" s="72">
        <v>17</v>
      </c>
      <c r="B274" s="72" t="str">
        <v>금곡동</v>
      </c>
      <c r="C274" s="72" t="str">
        <v>2026-07</v>
      </c>
      <c r="D274" s="72" t="str">
        <v>집계 중</v>
      </c>
      <c r="E274" s="72" t="str">
        <v>집계 중 월</v>
      </c>
      <c r="F274" s="85">
        <v>0.5</v>
      </c>
      <c r="G274" s="85">
        <v>0.18055555555555555</v>
      </c>
      <c r="H274" s="85">
        <v>0.3194444444444444</v>
      </c>
      <c r="I274" s="85">
        <v>0.5</v>
      </c>
      <c r="J274" s="85">
        <v>0.6388888888888888</v>
      </c>
    </row>
    <row r="275">
      <c r="A275" s="68">
        <v>18</v>
      </c>
      <c r="B275" s="66" t="str">
        <v>별내면 청학리</v>
      </c>
      <c r="C275" s="66" t="str">
        <v>2025-08</v>
      </c>
      <c r="D275" s="66" t="str">
        <v>비교 반영</v>
      </c>
      <c r="E275" s="66" t="str">
        <v>그 외 비교 반영월</v>
      </c>
      <c r="F275" s="79">
        <v>0.21818181818181817</v>
      </c>
      <c r="G275" s="79">
        <v>0.2727272727272727</v>
      </c>
      <c r="H275" s="79">
        <v>0.509090909090909</v>
      </c>
      <c r="I275" s="79">
        <v>0.7818181818181819</v>
      </c>
      <c r="J275" s="79">
        <v>0.6511627906976745</v>
      </c>
    </row>
    <row r="276">
      <c r="A276" s="68">
        <v>18</v>
      </c>
      <c r="B276" s="66" t="str">
        <v>별내면 청학리</v>
      </c>
      <c r="C276" s="66" t="str">
        <v>2025-09</v>
      </c>
      <c r="D276" s="66" t="str">
        <v>비교 반영</v>
      </c>
      <c r="E276" s="66" t="str">
        <v>그 외 비교 반영월</v>
      </c>
      <c r="F276" s="79">
        <v>0.4482758620689655</v>
      </c>
      <c r="G276" s="79">
        <v>0.22413793103448276</v>
      </c>
      <c r="H276" s="79">
        <v>0.3275862068965517</v>
      </c>
      <c r="I276" s="79">
        <v>0.5517241379310345</v>
      </c>
      <c r="J276" s="79">
        <v>0.59375</v>
      </c>
    </row>
    <row r="277">
      <c r="A277" s="68">
        <v>18</v>
      </c>
      <c r="B277" s="66" t="str">
        <v>별내면 청학리</v>
      </c>
      <c r="C277" s="66" t="str">
        <v>2025-10</v>
      </c>
      <c r="D277" s="66" t="str">
        <v>비교 반영</v>
      </c>
      <c r="E277" s="66" t="str">
        <v>그 외 비교 반영월</v>
      </c>
      <c r="F277" s="79">
        <v>0.3333333333333333</v>
      </c>
      <c r="G277" s="79">
        <v>0.23809523809523808</v>
      </c>
      <c r="H277" s="79">
        <v>0.42857142857142855</v>
      </c>
      <c r="I277" s="79">
        <v>0.6666666666666666</v>
      </c>
      <c r="J277" s="79">
        <v>0.6428571428571429</v>
      </c>
    </row>
    <row r="278">
      <c r="A278" s="68">
        <v>18</v>
      </c>
      <c r="B278" s="66" t="str">
        <v>별내면 청학리</v>
      </c>
      <c r="C278" s="66" t="str">
        <v>2025-11</v>
      </c>
      <c r="D278" s="66" t="str">
        <v>비교 반영</v>
      </c>
      <c r="E278" s="66" t="str">
        <v>그 외 비교 반영월</v>
      </c>
      <c r="F278" s="79">
        <v>0.45454545454545453</v>
      </c>
      <c r="G278" s="79">
        <v>0.2727272727272727</v>
      </c>
      <c r="H278" s="79">
        <v>0.2727272727272727</v>
      </c>
      <c r="I278" s="79">
        <v>0.5454545454545454</v>
      </c>
      <c r="J278" s="79">
        <v>0.5</v>
      </c>
    </row>
    <row r="279">
      <c r="A279" s="68">
        <v>18</v>
      </c>
      <c r="B279" s="66" t="str">
        <v>별내면 청학리</v>
      </c>
      <c r="C279" s="66" t="str">
        <v>2025-12</v>
      </c>
      <c r="D279" s="66" t="str">
        <v>비교 반영</v>
      </c>
      <c r="E279" s="66" t="str">
        <v>그 외 비교 반영월</v>
      </c>
      <c r="F279" s="79">
        <v>0.25</v>
      </c>
      <c r="G279" s="79">
        <v>0.2692307692307692</v>
      </c>
      <c r="H279" s="79">
        <v>0.4807692307692308</v>
      </c>
      <c r="I279" s="79">
        <v>0.75</v>
      </c>
      <c r="J279" s="79">
        <v>0.6410256410256411</v>
      </c>
    </row>
    <row r="280">
      <c r="A280" s="68">
        <v>18</v>
      </c>
      <c r="B280" s="66" t="str">
        <v>별내면 청학리</v>
      </c>
      <c r="C280" s="66" t="str">
        <v>2026-01</v>
      </c>
      <c r="D280" s="66" t="str">
        <v>비교 반영</v>
      </c>
      <c r="E280" s="66" t="str">
        <v>직전 비교기간</v>
      </c>
      <c r="F280" s="79">
        <v>0.36666666666666664</v>
      </c>
      <c r="G280" s="79">
        <v>0.21666666666666667</v>
      </c>
      <c r="H280" s="79">
        <v>0.4166666666666667</v>
      </c>
      <c r="I280" s="79">
        <v>0.6333333333333333</v>
      </c>
      <c r="J280" s="79">
        <v>0.6578947368421053</v>
      </c>
    </row>
    <row r="281">
      <c r="A281" s="68">
        <v>18</v>
      </c>
      <c r="B281" s="66" t="str">
        <v>별내면 청학리</v>
      </c>
      <c r="C281" s="66" t="str">
        <v>2026-02</v>
      </c>
      <c r="D281" s="66" t="str">
        <v>비교 반영</v>
      </c>
      <c r="E281" s="66" t="str">
        <v>직전 비교기간</v>
      </c>
      <c r="F281" s="79">
        <v>0.34615384615384615</v>
      </c>
      <c r="G281" s="79">
        <v>0.21153846153846154</v>
      </c>
      <c r="H281" s="79">
        <v>0.4423076923076923</v>
      </c>
      <c r="I281" s="79">
        <v>0.6538461538461539</v>
      </c>
      <c r="J281" s="79">
        <v>0.6764705882352942</v>
      </c>
    </row>
    <row r="282">
      <c r="A282" s="68">
        <v>18</v>
      </c>
      <c r="B282" s="66" t="str">
        <v>별내면 청학리</v>
      </c>
      <c r="C282" s="66" t="str">
        <v>2026-03</v>
      </c>
      <c r="D282" s="66" t="str">
        <v>비교 반영</v>
      </c>
      <c r="E282" s="66" t="str">
        <v>직전 비교기간</v>
      </c>
      <c r="F282" s="79">
        <v>0.4230769230769231</v>
      </c>
      <c r="G282" s="79">
        <v>0.11538461538461539</v>
      </c>
      <c r="H282" s="79">
        <v>0.46153846153846156</v>
      </c>
      <c r="I282" s="79">
        <v>0.5769230769230769</v>
      </c>
      <c r="J282" s="79">
        <v>0.8</v>
      </c>
    </row>
    <row r="283">
      <c r="A283" s="68">
        <v>18</v>
      </c>
      <c r="B283" s="66" t="str">
        <v>별내면 청학리</v>
      </c>
      <c r="C283" s="66" t="str">
        <v>2026-04</v>
      </c>
      <c r="D283" s="66" t="str">
        <v>비교 반영</v>
      </c>
      <c r="E283" s="66" t="str">
        <v>최근 비교기간</v>
      </c>
      <c r="F283" s="79">
        <v>0.34615384615384615</v>
      </c>
      <c r="G283" s="79">
        <v>0.21153846153846154</v>
      </c>
      <c r="H283" s="79">
        <v>0.4423076923076923</v>
      </c>
      <c r="I283" s="79">
        <v>0.6538461538461539</v>
      </c>
      <c r="J283" s="79">
        <v>0.6764705882352942</v>
      </c>
    </row>
    <row r="284">
      <c r="A284" s="68">
        <v>18</v>
      </c>
      <c r="B284" s="66" t="str">
        <v>별내면 청학리</v>
      </c>
      <c r="C284" s="66" t="str">
        <v>2026-05</v>
      </c>
      <c r="D284" s="66" t="str">
        <v>비교 반영</v>
      </c>
      <c r="E284" s="66" t="str">
        <v>최근 비교기간</v>
      </c>
      <c r="F284" s="79">
        <v>0.39705882352941174</v>
      </c>
      <c r="G284" s="79">
        <v>0.17647058823529413</v>
      </c>
      <c r="H284" s="79">
        <v>0.4264705882352941</v>
      </c>
      <c r="I284" s="79">
        <v>0.6029411764705882</v>
      </c>
      <c r="J284" s="79">
        <v>0.7073170731707317</v>
      </c>
    </row>
    <row r="285">
      <c r="A285" s="68">
        <v>18</v>
      </c>
      <c r="B285" s="66" t="str">
        <v>별내면 청학리</v>
      </c>
      <c r="C285" s="66" t="str">
        <v>2026-06</v>
      </c>
      <c r="D285" s="66" t="str">
        <v>비교 반영</v>
      </c>
      <c r="E285" s="66" t="str">
        <v>최근 비교기간</v>
      </c>
      <c r="F285" s="79">
        <v>0.41379310344827586</v>
      </c>
      <c r="G285" s="79">
        <v>0.25862068965517243</v>
      </c>
      <c r="H285" s="79">
        <v>0.3275862068965517</v>
      </c>
      <c r="I285" s="79">
        <v>0.5862068965517241</v>
      </c>
      <c r="J285" s="79">
        <v>0.5588235294117647</v>
      </c>
    </row>
    <row r="286">
      <c r="A286" s="72">
        <v>18</v>
      </c>
      <c r="B286" s="72" t="str">
        <v>별내면 청학리</v>
      </c>
      <c r="C286" s="72" t="str">
        <v>2026-07</v>
      </c>
      <c r="D286" s="72" t="str">
        <v>집계 중</v>
      </c>
      <c r="E286" s="72" t="str">
        <v>집계 중 월</v>
      </c>
      <c r="F286" s="85">
        <v>0.5636363636363636</v>
      </c>
      <c r="G286" s="85">
        <v>0.10909090909090909</v>
      </c>
      <c r="H286" s="85">
        <v>0.32727272727272727</v>
      </c>
      <c r="I286" s="85">
        <v>0.43636363636363634</v>
      </c>
      <c r="J286" s="85">
        <v>0.75</v>
      </c>
    </row>
    <row r="287">
      <c r="A287" s="68">
        <v>19</v>
      </c>
      <c r="B287" s="66" t="str">
        <v>화도읍 창현리</v>
      </c>
      <c r="C287" s="66" t="str">
        <v>2025-08</v>
      </c>
      <c r="D287" s="66" t="str">
        <v>비교 반영</v>
      </c>
      <c r="E287" s="66" t="str">
        <v>그 외 비교 반영월</v>
      </c>
      <c r="F287" s="79">
        <v>0.26</v>
      </c>
      <c r="G287" s="79">
        <v>0.3</v>
      </c>
      <c r="H287" s="79">
        <v>0.44</v>
      </c>
      <c r="I287" s="79">
        <v>0.74</v>
      </c>
      <c r="J287" s="79">
        <v>0.5945945945945946</v>
      </c>
    </row>
    <row r="288">
      <c r="A288" s="68">
        <v>19</v>
      </c>
      <c r="B288" s="66" t="str">
        <v>화도읍 창현리</v>
      </c>
      <c r="C288" s="66" t="str">
        <v>2025-09</v>
      </c>
      <c r="D288" s="66" t="str">
        <v>비교 반영</v>
      </c>
      <c r="E288" s="66" t="str">
        <v>그 외 비교 반영월</v>
      </c>
      <c r="F288" s="79">
        <v>0.4032258064516129</v>
      </c>
      <c r="G288" s="79">
        <v>0.3064516129032258</v>
      </c>
      <c r="H288" s="79">
        <v>0.2903225806451613</v>
      </c>
      <c r="I288" s="79">
        <v>0.5967741935483871</v>
      </c>
      <c r="J288" s="79">
        <v>0.4864864864864865</v>
      </c>
    </row>
    <row r="289">
      <c r="A289" s="68">
        <v>19</v>
      </c>
      <c r="B289" s="66" t="str">
        <v>화도읍 창현리</v>
      </c>
      <c r="C289" s="66" t="str">
        <v>2025-10</v>
      </c>
      <c r="D289" s="66" t="str">
        <v>비교 반영</v>
      </c>
      <c r="E289" s="66" t="str">
        <v>그 외 비교 반영월</v>
      </c>
      <c r="F289" s="79">
        <v>0.2391304347826087</v>
      </c>
      <c r="G289" s="79">
        <v>0.2608695652173913</v>
      </c>
      <c r="H289" s="79">
        <v>0.5</v>
      </c>
      <c r="I289" s="79">
        <v>0.7608695652173914</v>
      </c>
      <c r="J289" s="79">
        <v>0.6571428571428571</v>
      </c>
    </row>
    <row r="290">
      <c r="A290" s="68">
        <v>19</v>
      </c>
      <c r="B290" s="66" t="str">
        <v>화도읍 창현리</v>
      </c>
      <c r="C290" s="66" t="str">
        <v>2025-11</v>
      </c>
      <c r="D290" s="66" t="str">
        <v>비교 반영</v>
      </c>
      <c r="E290" s="66" t="str">
        <v>그 외 비교 반영월</v>
      </c>
      <c r="F290" s="79">
        <v>0.3375</v>
      </c>
      <c r="G290" s="79">
        <v>0.375</v>
      </c>
      <c r="H290" s="79">
        <v>0.2875</v>
      </c>
      <c r="I290" s="79">
        <v>0.6625</v>
      </c>
      <c r="J290" s="79">
        <v>0.4339622641509434</v>
      </c>
    </row>
    <row r="291">
      <c r="A291" s="68">
        <v>19</v>
      </c>
      <c r="B291" s="66" t="str">
        <v>화도읍 창현리</v>
      </c>
      <c r="C291" s="66" t="str">
        <v>2025-12</v>
      </c>
      <c r="D291" s="66" t="str">
        <v>비교 반영</v>
      </c>
      <c r="E291" s="66" t="str">
        <v>그 외 비교 반영월</v>
      </c>
      <c r="F291" s="79">
        <v>0.3333333333333333</v>
      </c>
      <c r="G291" s="79">
        <v>0.27450980392156865</v>
      </c>
      <c r="H291" s="79">
        <v>0.39215686274509803</v>
      </c>
      <c r="I291" s="79">
        <v>0.6666666666666666</v>
      </c>
      <c r="J291" s="79">
        <v>0.5882352941176471</v>
      </c>
    </row>
    <row r="292">
      <c r="A292" s="68">
        <v>19</v>
      </c>
      <c r="B292" s="66" t="str">
        <v>화도읍 창현리</v>
      </c>
      <c r="C292" s="66" t="str">
        <v>2026-01</v>
      </c>
      <c r="D292" s="66" t="str">
        <v>비교 반영</v>
      </c>
      <c r="E292" s="66" t="str">
        <v>직전 비교기간</v>
      </c>
      <c r="F292" s="79">
        <v>0.32432432432432434</v>
      </c>
      <c r="G292" s="79">
        <v>0.36486486486486486</v>
      </c>
      <c r="H292" s="79">
        <v>0.3108108108108108</v>
      </c>
      <c r="I292" s="79">
        <v>0.6756756756756757</v>
      </c>
      <c r="J292" s="79">
        <v>0.46</v>
      </c>
    </row>
    <row r="293">
      <c r="A293" s="68">
        <v>19</v>
      </c>
      <c r="B293" s="66" t="str">
        <v>화도읍 창현리</v>
      </c>
      <c r="C293" s="66" t="str">
        <v>2026-02</v>
      </c>
      <c r="D293" s="66" t="str">
        <v>비교 반영</v>
      </c>
      <c r="E293" s="66" t="str">
        <v>직전 비교기간</v>
      </c>
      <c r="F293" s="79">
        <v>0.19607843137254902</v>
      </c>
      <c r="G293" s="79">
        <v>0.27450980392156865</v>
      </c>
      <c r="H293" s="79">
        <v>0.5294117647058824</v>
      </c>
      <c r="I293" s="79">
        <v>0.803921568627451</v>
      </c>
      <c r="J293" s="79">
        <v>0.6585365853658537</v>
      </c>
    </row>
    <row r="294">
      <c r="A294" s="68">
        <v>19</v>
      </c>
      <c r="B294" s="66" t="str">
        <v>화도읍 창현리</v>
      </c>
      <c r="C294" s="66" t="str">
        <v>2026-03</v>
      </c>
      <c r="D294" s="66" t="str">
        <v>비교 반영</v>
      </c>
      <c r="E294" s="66" t="str">
        <v>직전 비교기간</v>
      </c>
      <c r="F294" s="79">
        <v>0.2833333333333333</v>
      </c>
      <c r="G294" s="79">
        <v>0.31666666666666665</v>
      </c>
      <c r="H294" s="79">
        <v>0.4</v>
      </c>
      <c r="I294" s="79">
        <v>0.7166666666666667</v>
      </c>
      <c r="J294" s="79">
        <v>0.5581395348837209</v>
      </c>
    </row>
    <row r="295">
      <c r="A295" s="68">
        <v>19</v>
      </c>
      <c r="B295" s="66" t="str">
        <v>화도읍 창현리</v>
      </c>
      <c r="C295" s="66" t="str">
        <v>2026-04</v>
      </c>
      <c r="D295" s="66" t="str">
        <v>비교 반영</v>
      </c>
      <c r="E295" s="66" t="str">
        <v>최근 비교기간</v>
      </c>
      <c r="F295" s="79">
        <v>0.5111111111111111</v>
      </c>
      <c r="G295" s="79">
        <v>0.17777777777777778</v>
      </c>
      <c r="H295" s="79">
        <v>0.3111111111111111</v>
      </c>
      <c r="I295" s="79">
        <v>0.4888888888888889</v>
      </c>
      <c r="J295" s="79">
        <v>0.6363636363636364</v>
      </c>
    </row>
    <row r="296">
      <c r="A296" s="68">
        <v>19</v>
      </c>
      <c r="B296" s="66" t="str">
        <v>화도읍 창현리</v>
      </c>
      <c r="C296" s="66" t="str">
        <v>2026-05</v>
      </c>
      <c r="D296" s="66" t="str">
        <v>비교 반영</v>
      </c>
      <c r="E296" s="66" t="str">
        <v>최근 비교기간</v>
      </c>
      <c r="F296" s="79">
        <v>0.4482758620689655</v>
      </c>
      <c r="G296" s="79">
        <v>0.22413793103448276</v>
      </c>
      <c r="H296" s="79">
        <v>0.3275862068965517</v>
      </c>
      <c r="I296" s="79">
        <v>0.5517241379310345</v>
      </c>
      <c r="J296" s="79">
        <v>0.59375</v>
      </c>
    </row>
    <row r="297">
      <c r="A297" s="68">
        <v>19</v>
      </c>
      <c r="B297" s="66" t="str">
        <v>화도읍 창현리</v>
      </c>
      <c r="C297" s="66" t="str">
        <v>2026-06</v>
      </c>
      <c r="D297" s="66" t="str">
        <v>비교 반영</v>
      </c>
      <c r="E297" s="66" t="str">
        <v>최근 비교기간</v>
      </c>
      <c r="F297" s="79">
        <v>0.39436619718309857</v>
      </c>
      <c r="G297" s="79">
        <v>0.22535211267605634</v>
      </c>
      <c r="H297" s="79">
        <v>0.38028169014084506</v>
      </c>
      <c r="I297" s="79">
        <v>0.6056338028169014</v>
      </c>
      <c r="J297" s="79">
        <v>0.627906976744186</v>
      </c>
    </row>
    <row r="298">
      <c r="A298" s="72">
        <v>19</v>
      </c>
      <c r="B298" s="72" t="str">
        <v>화도읍 창현리</v>
      </c>
      <c r="C298" s="72" t="str">
        <v>2026-07</v>
      </c>
      <c r="D298" s="72" t="str">
        <v>집계 중</v>
      </c>
      <c r="E298" s="72" t="str">
        <v>집계 중 월</v>
      </c>
      <c r="F298" s="85">
        <v>0.390625</v>
      </c>
      <c r="G298" s="85">
        <v>0.3125</v>
      </c>
      <c r="H298" s="85">
        <v>0.296875</v>
      </c>
      <c r="I298" s="85">
        <v>0.609375</v>
      </c>
      <c r="J298" s="85">
        <v>0.48717948717948717</v>
      </c>
    </row>
    <row r="299">
      <c r="A299" s="68">
        <v>20</v>
      </c>
      <c r="B299" s="66" t="str">
        <v>화도읍 녹촌리</v>
      </c>
      <c r="C299" s="66" t="str">
        <v>2025-08</v>
      </c>
      <c r="D299" s="66" t="str">
        <v>비교 반영</v>
      </c>
      <c r="E299" s="66" t="str">
        <v>그 외 비교 반영월</v>
      </c>
      <c r="F299" s="79">
        <v>0.2972972972972973</v>
      </c>
      <c r="G299" s="79">
        <v>0.5675675675675675</v>
      </c>
      <c r="H299" s="79">
        <v>0.13513513513513514</v>
      </c>
      <c r="I299" s="79">
        <v>0.7027027027027027</v>
      </c>
      <c r="J299" s="79">
        <v>0.19230769230769232</v>
      </c>
    </row>
    <row r="300">
      <c r="A300" s="68">
        <v>20</v>
      </c>
      <c r="B300" s="66" t="str">
        <v>화도읍 녹촌리</v>
      </c>
      <c r="C300" s="66" t="str">
        <v>2025-09</v>
      </c>
      <c r="D300" s="66" t="str">
        <v>비교 반영</v>
      </c>
      <c r="E300" s="66" t="str">
        <v>그 외 비교 반영월</v>
      </c>
      <c r="F300" s="79">
        <v>0.45098039215686275</v>
      </c>
      <c r="G300" s="79">
        <v>0.37254901960784315</v>
      </c>
      <c r="H300" s="79">
        <v>0.17647058823529413</v>
      </c>
      <c r="I300" s="79">
        <v>0.5490196078431373</v>
      </c>
      <c r="J300" s="79">
        <v>0.32142857142857145</v>
      </c>
    </row>
    <row r="301">
      <c r="A301" s="68">
        <v>20</v>
      </c>
      <c r="B301" s="66" t="str">
        <v>화도읍 녹촌리</v>
      </c>
      <c r="C301" s="66" t="str">
        <v>2025-10</v>
      </c>
      <c r="D301" s="66" t="str">
        <v>비교 반영</v>
      </c>
      <c r="E301" s="66" t="str">
        <v>그 외 비교 반영월</v>
      </c>
      <c r="F301" s="79">
        <v>0.3</v>
      </c>
      <c r="G301" s="79">
        <v>0.525</v>
      </c>
      <c r="H301" s="79">
        <v>0.175</v>
      </c>
      <c r="I301" s="79">
        <v>0.7</v>
      </c>
      <c r="J301" s="79">
        <v>0.25</v>
      </c>
    </row>
    <row r="302">
      <c r="A302" s="68">
        <v>20</v>
      </c>
      <c r="B302" s="66" t="str">
        <v>화도읍 녹촌리</v>
      </c>
      <c r="C302" s="66" t="str">
        <v>2025-11</v>
      </c>
      <c r="D302" s="66" t="str">
        <v>비교 반영</v>
      </c>
      <c r="E302" s="66" t="str">
        <v>그 외 비교 반영월</v>
      </c>
      <c r="F302" s="79">
        <v>0.38461538461538464</v>
      </c>
      <c r="G302" s="79">
        <v>0.4358974358974359</v>
      </c>
      <c r="H302" s="79">
        <v>0.1794871794871795</v>
      </c>
      <c r="I302" s="79">
        <v>0.6153846153846154</v>
      </c>
      <c r="J302" s="79">
        <v>0.2916666666666667</v>
      </c>
    </row>
    <row r="303">
      <c r="A303" s="68">
        <v>20</v>
      </c>
      <c r="B303" s="66" t="str">
        <v>화도읍 녹촌리</v>
      </c>
      <c r="C303" s="66" t="str">
        <v>2025-12</v>
      </c>
      <c r="D303" s="66" t="str">
        <v>비교 반영</v>
      </c>
      <c r="E303" s="66" t="str">
        <v>그 외 비교 반영월</v>
      </c>
      <c r="F303" s="79">
        <v>0.34615384615384615</v>
      </c>
      <c r="G303" s="79">
        <v>0.34615384615384615</v>
      </c>
      <c r="H303" s="79">
        <v>0.3076923076923077</v>
      </c>
      <c r="I303" s="79">
        <v>0.6538461538461539</v>
      </c>
      <c r="J303" s="79">
        <v>0.47058823529411764</v>
      </c>
    </row>
    <row r="304">
      <c r="A304" s="68">
        <v>20</v>
      </c>
      <c r="B304" s="66" t="str">
        <v>화도읍 녹촌리</v>
      </c>
      <c r="C304" s="66" t="str">
        <v>2026-01</v>
      </c>
      <c r="D304" s="66" t="str">
        <v>비교 반영</v>
      </c>
      <c r="E304" s="66" t="str">
        <v>직전 비교기간</v>
      </c>
      <c r="F304" s="79">
        <v>0.2727272727272727</v>
      </c>
      <c r="G304" s="79">
        <v>0.4772727272727273</v>
      </c>
      <c r="H304" s="79">
        <v>0.25</v>
      </c>
      <c r="I304" s="79">
        <v>0.7272727272727273</v>
      </c>
      <c r="J304" s="79">
        <v>0.34375</v>
      </c>
    </row>
    <row r="305">
      <c r="A305" s="68">
        <v>20</v>
      </c>
      <c r="B305" s="66" t="str">
        <v>화도읍 녹촌리</v>
      </c>
      <c r="C305" s="66" t="str">
        <v>2026-02</v>
      </c>
      <c r="D305" s="66" t="str">
        <v>비교 반영</v>
      </c>
      <c r="E305" s="66" t="str">
        <v>직전 비교기간</v>
      </c>
      <c r="F305" s="79">
        <v>0.5116279069767442</v>
      </c>
      <c r="G305" s="79">
        <v>0.32558139534883723</v>
      </c>
      <c r="H305" s="79">
        <v>0.16279069767441862</v>
      </c>
      <c r="I305" s="79">
        <v>0.4883720930232558</v>
      </c>
      <c r="J305" s="79">
        <v>0.3333333333333333</v>
      </c>
    </row>
    <row r="306">
      <c r="A306" s="68">
        <v>20</v>
      </c>
      <c r="B306" s="66" t="str">
        <v>화도읍 녹촌리</v>
      </c>
      <c r="C306" s="66" t="str">
        <v>2026-03</v>
      </c>
      <c r="D306" s="66" t="str">
        <v>비교 반영</v>
      </c>
      <c r="E306" s="66" t="str">
        <v>직전 비교기간</v>
      </c>
      <c r="F306" s="79">
        <v>0.34146341463414637</v>
      </c>
      <c r="G306" s="79">
        <v>0.3170731707317073</v>
      </c>
      <c r="H306" s="79">
        <v>0.34146341463414637</v>
      </c>
      <c r="I306" s="79">
        <v>0.6585365853658537</v>
      </c>
      <c r="J306" s="79">
        <v>0.5185185185185185</v>
      </c>
    </row>
    <row r="307">
      <c r="A307" s="68">
        <v>20</v>
      </c>
      <c r="B307" s="66" t="str">
        <v>화도읍 녹촌리</v>
      </c>
      <c r="C307" s="66" t="str">
        <v>2026-04</v>
      </c>
      <c r="D307" s="66" t="str">
        <v>비교 반영</v>
      </c>
      <c r="E307" s="66" t="str">
        <v>최근 비교기간</v>
      </c>
      <c r="F307" s="79">
        <v>0.3333333333333333</v>
      </c>
      <c r="G307" s="79">
        <v>0.4444444444444444</v>
      </c>
      <c r="H307" s="79">
        <v>0.2222222222222222</v>
      </c>
      <c r="I307" s="79">
        <v>0.6666666666666666</v>
      </c>
      <c r="J307" s="79">
        <v>0.3333333333333333</v>
      </c>
    </row>
    <row r="308">
      <c r="A308" s="68">
        <v>20</v>
      </c>
      <c r="B308" s="66" t="str">
        <v>화도읍 녹촌리</v>
      </c>
      <c r="C308" s="66" t="str">
        <v>2026-05</v>
      </c>
      <c r="D308" s="66" t="str">
        <v>비교 반영</v>
      </c>
      <c r="E308" s="66" t="str">
        <v>최근 비교기간</v>
      </c>
      <c r="F308" s="79">
        <v>0.36585365853658536</v>
      </c>
      <c r="G308" s="79">
        <v>0.4634146341463415</v>
      </c>
      <c r="H308" s="79">
        <v>0.17073170731707318</v>
      </c>
      <c r="I308" s="79">
        <v>0.6341463414634146</v>
      </c>
      <c r="J308" s="79">
        <v>0.2692307692307692</v>
      </c>
    </row>
    <row r="309">
      <c r="A309" s="68">
        <v>20</v>
      </c>
      <c r="B309" s="66" t="str">
        <v>화도읍 녹촌리</v>
      </c>
      <c r="C309" s="66" t="str">
        <v>2026-06</v>
      </c>
      <c r="D309" s="66" t="str">
        <v>비교 반영</v>
      </c>
      <c r="E309" s="66" t="str">
        <v>최근 비교기간</v>
      </c>
      <c r="F309" s="79">
        <v>0.46153846153846156</v>
      </c>
      <c r="G309" s="79">
        <v>0.34615384615384615</v>
      </c>
      <c r="H309" s="79">
        <v>0.19230769230769232</v>
      </c>
      <c r="I309" s="79">
        <v>0.5384615384615384</v>
      </c>
      <c r="J309" s="79">
        <v>0.35714285714285715</v>
      </c>
    </row>
    <row r="310">
      <c r="A310" s="72">
        <v>20</v>
      </c>
      <c r="B310" s="72" t="str">
        <v>화도읍 녹촌리</v>
      </c>
      <c r="C310" s="72" t="str">
        <v>2026-07</v>
      </c>
      <c r="D310" s="72" t="str">
        <v>집계 중</v>
      </c>
      <c r="E310" s="72" t="str">
        <v>집계 중 월</v>
      </c>
      <c r="F310" s="85">
        <v>0.4634146341463415</v>
      </c>
      <c r="G310" s="85">
        <v>0.3170731707317073</v>
      </c>
      <c r="H310" s="85">
        <v>0.21951219512195122</v>
      </c>
      <c r="I310" s="85">
        <v>0.5365853658536586</v>
      </c>
      <c r="J310" s="85">
        <v>0.4090909090909091</v>
      </c>
    </row>
    <row r="311">
      <c r="A311" s="68">
        <v>21</v>
      </c>
      <c r="B311" s="66" t="str">
        <v>진접읍 내각리</v>
      </c>
      <c r="C311" s="66" t="str">
        <v>2025-08</v>
      </c>
      <c r="D311" s="66" t="str">
        <v>비교 반영</v>
      </c>
      <c r="E311" s="66" t="str">
        <v>그 외 비교 반영월</v>
      </c>
      <c r="F311" s="79">
        <v>0.4482758620689655</v>
      </c>
      <c r="G311" s="79">
        <v>0.13793103448275862</v>
      </c>
      <c r="H311" s="79">
        <v>0.41379310344827586</v>
      </c>
      <c r="I311" s="79">
        <v>0.5517241379310345</v>
      </c>
      <c r="J311" s="79">
        <v>0.75</v>
      </c>
    </row>
    <row r="312">
      <c r="A312" s="68">
        <v>21</v>
      </c>
      <c r="B312" s="66" t="str">
        <v>진접읍 내각리</v>
      </c>
      <c r="C312" s="66" t="str">
        <v>2025-09</v>
      </c>
      <c r="D312" s="66" t="str">
        <v>비교 반영</v>
      </c>
      <c r="E312" s="66" t="str">
        <v>그 외 비교 반영월</v>
      </c>
      <c r="F312" s="79">
        <v>0.4444444444444444</v>
      </c>
      <c r="G312" s="79">
        <v>0.2222222222222222</v>
      </c>
      <c r="H312" s="79">
        <v>0.3333333333333333</v>
      </c>
      <c r="I312" s="79">
        <v>0.5555555555555556</v>
      </c>
      <c r="J312" s="79">
        <v>0.6</v>
      </c>
    </row>
    <row r="313">
      <c r="A313" s="68">
        <v>21</v>
      </c>
      <c r="B313" s="66" t="str">
        <v>진접읍 내각리</v>
      </c>
      <c r="C313" s="66" t="str">
        <v>2025-10</v>
      </c>
      <c r="D313" s="66" t="str">
        <v>비교 반영</v>
      </c>
      <c r="E313" s="66" t="str">
        <v>그 외 비교 반영월</v>
      </c>
      <c r="F313" s="79">
        <v>0.35714285714285715</v>
      </c>
      <c r="G313" s="79">
        <v>0.25</v>
      </c>
      <c r="H313" s="79">
        <v>0.39285714285714285</v>
      </c>
      <c r="I313" s="79">
        <v>0.6428571428571429</v>
      </c>
      <c r="J313" s="79">
        <v>0.6111111111111112</v>
      </c>
    </row>
    <row r="314">
      <c r="A314" s="68">
        <v>21</v>
      </c>
      <c r="B314" s="66" t="str">
        <v>진접읍 내각리</v>
      </c>
      <c r="C314" s="66" t="str">
        <v>2025-11</v>
      </c>
      <c r="D314" s="66" t="str">
        <v>비교 반영</v>
      </c>
      <c r="E314" s="66" t="str">
        <v>그 외 비교 반영월</v>
      </c>
      <c r="F314" s="79">
        <v>0.15384615384615385</v>
      </c>
      <c r="G314" s="79">
        <v>0.15384615384615385</v>
      </c>
      <c r="H314" s="79">
        <v>0.6923076923076923</v>
      </c>
      <c r="I314" s="79">
        <v>0.8461538461538461</v>
      </c>
      <c r="J314" s="79">
        <v>0.8181818181818182</v>
      </c>
    </row>
    <row r="315">
      <c r="A315" s="68">
        <v>21</v>
      </c>
      <c r="B315" s="66" t="str">
        <v>진접읍 내각리</v>
      </c>
      <c r="C315" s="66" t="str">
        <v>2025-12</v>
      </c>
      <c r="D315" s="66" t="str">
        <v>비교 반영</v>
      </c>
      <c r="E315" s="66" t="str">
        <v>그 외 비교 반영월</v>
      </c>
      <c r="F315" s="79">
        <v>0.4117647058823529</v>
      </c>
      <c r="G315" s="79">
        <v>0.17647058823529413</v>
      </c>
      <c r="H315" s="79">
        <v>0.4117647058823529</v>
      </c>
      <c r="I315" s="79">
        <v>0.5882352941176471</v>
      </c>
      <c r="J315" s="79">
        <v>0.7</v>
      </c>
    </row>
    <row r="316">
      <c r="A316" s="68">
        <v>21</v>
      </c>
      <c r="B316" s="66" t="str">
        <v>진접읍 내각리</v>
      </c>
      <c r="C316" s="66" t="str">
        <v>2026-01</v>
      </c>
      <c r="D316" s="66" t="str">
        <v>비교 반영</v>
      </c>
      <c r="E316" s="66" t="str">
        <v>직전 비교기간</v>
      </c>
      <c r="F316" s="79">
        <v>0.5</v>
      </c>
      <c r="G316" s="79">
        <v>0.19230769230769232</v>
      </c>
      <c r="H316" s="79">
        <v>0.3076923076923077</v>
      </c>
      <c r="I316" s="79">
        <v>0.5</v>
      </c>
      <c r="J316" s="79">
        <v>0.6153846153846154</v>
      </c>
    </row>
    <row r="317">
      <c r="A317" s="68">
        <v>21</v>
      </c>
      <c r="B317" s="66" t="str">
        <v>진접읍 내각리</v>
      </c>
      <c r="C317" s="66" t="str">
        <v>2026-02</v>
      </c>
      <c r="D317" s="66" t="str">
        <v>비교 반영</v>
      </c>
      <c r="E317" s="66" t="str">
        <v>직전 비교기간</v>
      </c>
      <c r="F317" s="79">
        <v>0.34782608695652173</v>
      </c>
      <c r="G317" s="79">
        <v>0.21739130434782608</v>
      </c>
      <c r="H317" s="79">
        <v>0.43478260869565216</v>
      </c>
      <c r="I317" s="79">
        <v>0.6521739130434783</v>
      </c>
      <c r="J317" s="79">
        <v>0.6666666666666666</v>
      </c>
    </row>
    <row r="318">
      <c r="A318" s="68">
        <v>21</v>
      </c>
      <c r="B318" s="66" t="str">
        <v>진접읍 내각리</v>
      </c>
      <c r="C318" s="66" t="str">
        <v>2026-03</v>
      </c>
      <c r="D318" s="66" t="str">
        <v>비교 반영</v>
      </c>
      <c r="E318" s="66" t="str">
        <v>직전 비교기간</v>
      </c>
      <c r="F318" s="79">
        <v>0.48484848484848486</v>
      </c>
      <c r="G318" s="79">
        <v>0.09090909090909091</v>
      </c>
      <c r="H318" s="79">
        <v>0.42424242424242425</v>
      </c>
      <c r="I318" s="79">
        <v>0.5151515151515151</v>
      </c>
      <c r="J318" s="79">
        <v>0.8235294117647058</v>
      </c>
    </row>
    <row r="319">
      <c r="A319" s="68">
        <v>21</v>
      </c>
      <c r="B319" s="66" t="str">
        <v>진접읍 내각리</v>
      </c>
      <c r="C319" s="66" t="str">
        <v>2026-04</v>
      </c>
      <c r="D319" s="66" t="str">
        <v>비교 반영</v>
      </c>
      <c r="E319" s="66" t="str">
        <v>최근 비교기간</v>
      </c>
      <c r="F319" s="79">
        <v>0.5294117647058824</v>
      </c>
      <c r="G319" s="79">
        <v>0.11764705882352941</v>
      </c>
      <c r="H319" s="79">
        <v>0.35294117647058826</v>
      </c>
      <c r="I319" s="79">
        <v>0.47058823529411764</v>
      </c>
      <c r="J319" s="79">
        <v>0.75</v>
      </c>
    </row>
    <row r="320">
      <c r="A320" s="68">
        <v>21</v>
      </c>
      <c r="B320" s="66" t="str">
        <v>진접읍 내각리</v>
      </c>
      <c r="C320" s="66" t="str">
        <v>2026-05</v>
      </c>
      <c r="D320" s="66" t="str">
        <v>비교 반영</v>
      </c>
      <c r="E320" s="66" t="str">
        <v>최근 비교기간</v>
      </c>
      <c r="F320" s="79">
        <v>0.6666666666666666</v>
      </c>
      <c r="G320" s="79">
        <v>0.06666666666666667</v>
      </c>
      <c r="H320" s="79">
        <v>0.26666666666666666</v>
      </c>
      <c r="I320" s="79">
        <v>0.3333333333333333</v>
      </c>
      <c r="J320" s="79">
        <v>0.8</v>
      </c>
    </row>
    <row r="321">
      <c r="A321" s="68">
        <v>21</v>
      </c>
      <c r="B321" s="66" t="str">
        <v>진접읍 내각리</v>
      </c>
      <c r="C321" s="66" t="str">
        <v>2026-06</v>
      </c>
      <c r="D321" s="66" t="str">
        <v>비교 반영</v>
      </c>
      <c r="E321" s="66" t="str">
        <v>최근 비교기간</v>
      </c>
      <c r="F321" s="79">
        <v>0.45714285714285713</v>
      </c>
      <c r="G321" s="79">
        <v>0.17142857142857143</v>
      </c>
      <c r="H321" s="79">
        <v>0.37142857142857144</v>
      </c>
      <c r="I321" s="79">
        <v>0.5428571428571428</v>
      </c>
      <c r="J321" s="79">
        <v>0.6842105263157895</v>
      </c>
    </row>
    <row r="322">
      <c r="A322" s="72">
        <v>21</v>
      </c>
      <c r="B322" s="72" t="str">
        <v>진접읍 내각리</v>
      </c>
      <c r="C322" s="72" t="str">
        <v>2026-07</v>
      </c>
      <c r="D322" s="72" t="str">
        <v>집계 중</v>
      </c>
      <c r="E322" s="72" t="str">
        <v>집계 중 월</v>
      </c>
      <c r="F322" s="85">
        <v>0.46153846153846156</v>
      </c>
      <c r="G322" s="85">
        <v>0.15384615384615385</v>
      </c>
      <c r="H322" s="85">
        <v>0.38461538461538464</v>
      </c>
      <c r="I322" s="85">
        <v>0.5384615384615384</v>
      </c>
      <c r="J322" s="85">
        <v>0.7142857142857143</v>
      </c>
    </row>
    <row r="323">
      <c r="A323" s="68">
        <v>22</v>
      </c>
      <c r="B323" s="66" t="str">
        <v>화도읍 답내리</v>
      </c>
      <c r="C323" s="66" t="str">
        <v>2025-08</v>
      </c>
      <c r="D323" s="66" t="str">
        <v>비교 반영</v>
      </c>
      <c r="E323" s="66" t="str">
        <v>그 외 비교 반영월</v>
      </c>
      <c r="F323" s="79">
        <v>0.08333333333333333</v>
      </c>
      <c r="G323" s="79">
        <v>0.9166666666666666</v>
      </c>
      <c r="H323" s="79">
        <v>0</v>
      </c>
      <c r="I323" s="79">
        <v>0.9166666666666666</v>
      </c>
      <c r="J323" s="79">
        <v>0</v>
      </c>
    </row>
    <row r="324">
      <c r="A324" s="68">
        <v>22</v>
      </c>
      <c r="B324" s="66" t="str">
        <v>화도읍 답내리</v>
      </c>
      <c r="C324" s="66" t="str">
        <v>2025-09</v>
      </c>
      <c r="D324" s="66" t="str">
        <v>비교 반영</v>
      </c>
      <c r="E324" s="66" t="str">
        <v>그 외 비교 반영월</v>
      </c>
      <c r="F324" s="79">
        <v>0.2978723404255319</v>
      </c>
      <c r="G324" s="79">
        <v>0.6808510638297872</v>
      </c>
      <c r="H324" s="79">
        <v>0.02127659574468085</v>
      </c>
      <c r="I324" s="79">
        <v>0.7021276595744681</v>
      </c>
      <c r="J324" s="79">
        <v>0.030303030303030304</v>
      </c>
    </row>
    <row r="325">
      <c r="A325" s="68">
        <v>22</v>
      </c>
      <c r="B325" s="66" t="str">
        <v>화도읍 답내리</v>
      </c>
      <c r="C325" s="66" t="str">
        <v>2025-10</v>
      </c>
      <c r="D325" s="66" t="str">
        <v>비교 반영</v>
      </c>
      <c r="E325" s="66" t="str">
        <v>그 외 비교 반영월</v>
      </c>
      <c r="F325" s="79">
        <v>0.075</v>
      </c>
      <c r="G325" s="79">
        <v>0.925</v>
      </c>
      <c r="H325" s="79">
        <v>0</v>
      </c>
      <c r="I325" s="79">
        <v>0.925</v>
      </c>
      <c r="J325" s="79">
        <v>0</v>
      </c>
    </row>
    <row r="326">
      <c r="A326" s="68">
        <v>22</v>
      </c>
      <c r="B326" s="66" t="str">
        <v>화도읍 답내리</v>
      </c>
      <c r="C326" s="66" t="str">
        <v>2025-11</v>
      </c>
      <c r="D326" s="66" t="str">
        <v>비교 반영</v>
      </c>
      <c r="E326" s="66" t="str">
        <v>그 외 비교 반영월</v>
      </c>
      <c r="F326" s="79">
        <v>0</v>
      </c>
      <c r="G326" s="79">
        <v>0.9666666666666667</v>
      </c>
      <c r="H326" s="79">
        <v>0.03333333333333333</v>
      </c>
      <c r="I326" s="79">
        <v>1</v>
      </c>
      <c r="J326" s="79">
        <v>0.03333333333333333</v>
      </c>
    </row>
    <row r="327">
      <c r="A327" s="68">
        <v>22</v>
      </c>
      <c r="B327" s="66" t="str">
        <v>화도읍 답내리</v>
      </c>
      <c r="C327" s="66" t="str">
        <v>2025-12</v>
      </c>
      <c r="D327" s="66" t="str">
        <v>비교 반영</v>
      </c>
      <c r="E327" s="66" t="str">
        <v>그 외 비교 반영월</v>
      </c>
      <c r="F327" s="79">
        <v>0.14705882352941177</v>
      </c>
      <c r="G327" s="79">
        <v>0.8235294117647058</v>
      </c>
      <c r="H327" s="79">
        <v>0.029411764705882353</v>
      </c>
      <c r="I327" s="79">
        <v>0.8529411764705882</v>
      </c>
      <c r="J327" s="79">
        <v>0.034482758620689655</v>
      </c>
    </row>
    <row r="328">
      <c r="A328" s="68">
        <v>22</v>
      </c>
      <c r="B328" s="66" t="str">
        <v>화도읍 답내리</v>
      </c>
      <c r="C328" s="66" t="str">
        <v>2026-01</v>
      </c>
      <c r="D328" s="66" t="str">
        <v>비교 반영</v>
      </c>
      <c r="E328" s="66" t="str">
        <v>직전 비교기간</v>
      </c>
      <c r="F328" s="79">
        <v>0.26666666666666666</v>
      </c>
      <c r="G328" s="79">
        <v>0.6888888888888889</v>
      </c>
      <c r="H328" s="79">
        <v>0.044444444444444446</v>
      </c>
      <c r="I328" s="79">
        <v>0.7333333333333333</v>
      </c>
      <c r="J328" s="79">
        <v>0.06060606060606061</v>
      </c>
    </row>
    <row r="329">
      <c r="A329" s="68">
        <v>22</v>
      </c>
      <c r="B329" s="66" t="str">
        <v>화도읍 답내리</v>
      </c>
      <c r="C329" s="66" t="str">
        <v>2026-02</v>
      </c>
      <c r="D329" s="66" t="str">
        <v>비교 반영</v>
      </c>
      <c r="E329" s="66" t="str">
        <v>직전 비교기간</v>
      </c>
      <c r="F329" s="79">
        <v>0.10344827586206896</v>
      </c>
      <c r="G329" s="79">
        <v>0.7931034482758621</v>
      </c>
      <c r="H329" s="79">
        <v>0.10344827586206896</v>
      </c>
      <c r="I329" s="79">
        <v>0.896551724137931</v>
      </c>
      <c r="J329" s="79">
        <v>0.11538461538461539</v>
      </c>
    </row>
    <row r="330">
      <c r="A330" s="68">
        <v>22</v>
      </c>
      <c r="B330" s="66" t="str">
        <v>화도읍 답내리</v>
      </c>
      <c r="C330" s="66" t="str">
        <v>2026-03</v>
      </c>
      <c r="D330" s="66" t="str">
        <v>비교 반영</v>
      </c>
      <c r="E330" s="66" t="str">
        <v>직전 비교기간</v>
      </c>
      <c r="F330" s="79">
        <v>0.029411764705882353</v>
      </c>
      <c r="G330" s="79">
        <v>0.8823529411764706</v>
      </c>
      <c r="H330" s="79">
        <v>0.08823529411764706</v>
      </c>
      <c r="I330" s="79">
        <v>0.9705882352941176</v>
      </c>
      <c r="J330" s="79">
        <v>0.09090909090909091</v>
      </c>
    </row>
    <row r="331">
      <c r="A331" s="68">
        <v>22</v>
      </c>
      <c r="B331" s="66" t="str">
        <v>화도읍 답내리</v>
      </c>
      <c r="C331" s="66" t="str">
        <v>2026-04</v>
      </c>
      <c r="D331" s="66" t="str">
        <v>비교 반영</v>
      </c>
      <c r="E331" s="66" t="str">
        <v>최근 비교기간</v>
      </c>
      <c r="F331" s="79">
        <v>0.06451612903225806</v>
      </c>
      <c r="G331" s="79">
        <v>0.8709677419354839</v>
      </c>
      <c r="H331" s="79">
        <v>0.06451612903225806</v>
      </c>
      <c r="I331" s="79">
        <v>0.9354838709677419</v>
      </c>
      <c r="J331" s="79">
        <v>0.06896551724137931</v>
      </c>
    </row>
    <row r="332">
      <c r="A332" s="68">
        <v>22</v>
      </c>
      <c r="B332" s="66" t="str">
        <v>화도읍 답내리</v>
      </c>
      <c r="C332" s="66" t="str">
        <v>2026-05</v>
      </c>
      <c r="D332" s="66" t="str">
        <v>비교 반영</v>
      </c>
      <c r="E332" s="66" t="str">
        <v>최근 비교기간</v>
      </c>
      <c r="F332" s="79">
        <v>0.06896551724137931</v>
      </c>
      <c r="G332" s="79">
        <v>0.8620689655172413</v>
      </c>
      <c r="H332" s="79">
        <v>0.06896551724137931</v>
      </c>
      <c r="I332" s="79">
        <v>0.9310344827586207</v>
      </c>
      <c r="J332" s="79">
        <v>0.07407407407407407</v>
      </c>
    </row>
    <row r="333">
      <c r="A333" s="68">
        <v>22</v>
      </c>
      <c r="B333" s="66" t="str">
        <v>화도읍 답내리</v>
      </c>
      <c r="C333" s="66" t="str">
        <v>2026-06</v>
      </c>
      <c r="D333" s="66" t="str">
        <v>비교 반영</v>
      </c>
      <c r="E333" s="66" t="str">
        <v>최근 비교기간</v>
      </c>
      <c r="F333" s="79">
        <v>0.1724137931034483</v>
      </c>
      <c r="G333" s="79">
        <v>0.7586206896551724</v>
      </c>
      <c r="H333" s="79">
        <v>0.06896551724137931</v>
      </c>
      <c r="I333" s="79">
        <v>0.8275862068965517</v>
      </c>
      <c r="J333" s="79">
        <v>0.08333333333333333</v>
      </c>
    </row>
    <row r="334">
      <c r="A334" s="72">
        <v>22</v>
      </c>
      <c r="B334" s="72" t="str">
        <v>화도읍 답내리</v>
      </c>
      <c r="C334" s="72" t="str">
        <v>2026-07</v>
      </c>
      <c r="D334" s="72" t="str">
        <v>집계 중</v>
      </c>
      <c r="E334" s="72" t="str">
        <v>집계 중 월</v>
      </c>
      <c r="F334" s="85">
        <v>0.39473684210526316</v>
      </c>
      <c r="G334" s="85">
        <v>0.6052631578947368</v>
      </c>
      <c r="H334" s="85">
        <v>0</v>
      </c>
      <c r="I334" s="85">
        <v>0.6052631578947368</v>
      </c>
      <c r="J334" s="85">
        <v>0</v>
      </c>
    </row>
    <row r="335">
      <c r="A335" s="68">
        <v>23</v>
      </c>
      <c r="B335" s="66" t="str">
        <v>진접읍 연평리</v>
      </c>
      <c r="C335" s="66" t="str">
        <v>2025-08</v>
      </c>
      <c r="D335" s="66" t="str">
        <v>비교 반영</v>
      </c>
      <c r="E335" s="66" t="str">
        <v>그 외 비교 반영월</v>
      </c>
      <c r="F335" s="79">
        <v>0.3076923076923077</v>
      </c>
      <c r="G335" s="79">
        <v>0.46153846153846156</v>
      </c>
      <c r="H335" s="79">
        <v>0.23076923076923078</v>
      </c>
      <c r="I335" s="79">
        <v>0.6923076923076923</v>
      </c>
      <c r="J335" s="79">
        <v>0.3333333333333333</v>
      </c>
    </row>
    <row r="336">
      <c r="A336" s="68">
        <v>23</v>
      </c>
      <c r="B336" s="66" t="str">
        <v>진접읍 연평리</v>
      </c>
      <c r="C336" s="66" t="str">
        <v>2025-09</v>
      </c>
      <c r="D336" s="66" t="str">
        <v>비교 반영</v>
      </c>
      <c r="E336" s="66" t="str">
        <v>그 외 비교 반영월</v>
      </c>
      <c r="F336" s="79">
        <v>0.5</v>
      </c>
      <c r="G336" s="79">
        <v>0.2</v>
      </c>
      <c r="H336" s="79">
        <v>0.3</v>
      </c>
      <c r="I336" s="79">
        <v>0.5</v>
      </c>
      <c r="J336" s="79">
        <v>0.6</v>
      </c>
    </row>
    <row r="337">
      <c r="A337" s="68">
        <v>23</v>
      </c>
      <c r="B337" s="66" t="str">
        <v>진접읍 연평리</v>
      </c>
      <c r="C337" s="66" t="str">
        <v>2025-10</v>
      </c>
      <c r="D337" s="66" t="str">
        <v>비교 반영</v>
      </c>
      <c r="E337" s="66" t="str">
        <v>그 외 비교 반영월</v>
      </c>
      <c r="F337" s="79">
        <v>0.5714285714285714</v>
      </c>
      <c r="G337" s="79">
        <v>0.14285714285714285</v>
      </c>
      <c r="H337" s="79">
        <v>0.2857142857142857</v>
      </c>
      <c r="I337" s="79">
        <v>0.42857142857142855</v>
      </c>
      <c r="J337" s="79">
        <v>0.6666666666666666</v>
      </c>
    </row>
    <row r="338">
      <c r="A338" s="68">
        <v>23</v>
      </c>
      <c r="B338" s="66" t="str">
        <v>진접읍 연평리</v>
      </c>
      <c r="C338" s="66" t="str">
        <v>2025-11</v>
      </c>
      <c r="D338" s="66" t="str">
        <v>비교 반영</v>
      </c>
      <c r="E338" s="66" t="str">
        <v>그 외 비교 반영월</v>
      </c>
      <c r="F338" s="79">
        <v>0.2857142857142857</v>
      </c>
      <c r="G338" s="79">
        <v>0.14285714285714285</v>
      </c>
      <c r="H338" s="79">
        <v>0.5714285714285714</v>
      </c>
      <c r="I338" s="79">
        <v>0.7142857142857143</v>
      </c>
      <c r="J338" s="79">
        <v>0.8</v>
      </c>
    </row>
    <row r="339">
      <c r="A339" s="68">
        <v>23</v>
      </c>
      <c r="B339" s="66" t="str">
        <v>진접읍 연평리</v>
      </c>
      <c r="C339" s="66" t="str">
        <v>2025-12</v>
      </c>
      <c r="D339" s="66" t="str">
        <v>비교 반영</v>
      </c>
      <c r="E339" s="66" t="str">
        <v>그 외 비교 반영월</v>
      </c>
      <c r="F339" s="79">
        <v>0.4375</v>
      </c>
      <c r="G339" s="79">
        <v>0.125</v>
      </c>
      <c r="H339" s="79">
        <v>0.4375</v>
      </c>
      <c r="I339" s="79">
        <v>0.5625</v>
      </c>
      <c r="J339" s="79">
        <v>0.7777777777777778</v>
      </c>
    </row>
    <row r="340">
      <c r="A340" s="68">
        <v>23</v>
      </c>
      <c r="B340" s="66" t="str">
        <v>진접읍 연평리</v>
      </c>
      <c r="C340" s="66" t="str">
        <v>2026-01</v>
      </c>
      <c r="D340" s="66" t="str">
        <v>비교 반영</v>
      </c>
      <c r="E340" s="66" t="str">
        <v>직전 비교기간</v>
      </c>
      <c r="F340" s="79">
        <v>0.5384615384615384</v>
      </c>
      <c r="G340" s="79">
        <v>0</v>
      </c>
      <c r="H340" s="79">
        <v>0.46153846153846156</v>
      </c>
      <c r="I340" s="79">
        <v>0.46153846153846156</v>
      </c>
      <c r="J340" s="79">
        <v>1</v>
      </c>
    </row>
    <row r="341">
      <c r="A341" s="68">
        <v>23</v>
      </c>
      <c r="B341" s="66" t="str">
        <v>진접읍 연평리</v>
      </c>
      <c r="C341" s="66" t="str">
        <v>2026-02</v>
      </c>
      <c r="D341" s="66" t="str">
        <v>비교 반영</v>
      </c>
      <c r="E341" s="66" t="str">
        <v>직전 비교기간</v>
      </c>
      <c r="F341" s="79">
        <v>0.25</v>
      </c>
      <c r="G341" s="79">
        <v>0.25</v>
      </c>
      <c r="H341" s="79">
        <v>0.5</v>
      </c>
      <c r="I341" s="79">
        <v>0.75</v>
      </c>
      <c r="J341" s="79">
        <v>0.6666666666666666</v>
      </c>
    </row>
    <row r="342">
      <c r="A342" s="68">
        <v>23</v>
      </c>
      <c r="B342" s="66" t="str">
        <v>진접읍 연평리</v>
      </c>
      <c r="C342" s="66" t="str">
        <v>2026-03</v>
      </c>
      <c r="D342" s="66" t="str">
        <v>비교 반영</v>
      </c>
      <c r="E342" s="66" t="str">
        <v>직전 비교기간</v>
      </c>
      <c r="F342" s="79">
        <v>0.3333333333333333</v>
      </c>
      <c r="G342" s="79">
        <v>0.4444444444444444</v>
      </c>
      <c r="H342" s="79">
        <v>0.2222222222222222</v>
      </c>
      <c r="I342" s="79">
        <v>0.6666666666666666</v>
      </c>
      <c r="J342" s="79">
        <v>0.3333333333333333</v>
      </c>
    </row>
    <row r="343">
      <c r="A343" s="68">
        <v>23</v>
      </c>
      <c r="B343" s="66" t="str">
        <v>진접읍 연평리</v>
      </c>
      <c r="C343" s="66" t="str">
        <v>2026-04</v>
      </c>
      <c r="D343" s="66" t="str">
        <v>비교 반영</v>
      </c>
      <c r="E343" s="66" t="str">
        <v>최근 비교기간</v>
      </c>
      <c r="F343" s="79">
        <v>0.25</v>
      </c>
      <c r="G343" s="79">
        <v>0.375</v>
      </c>
      <c r="H343" s="79">
        <v>0.375</v>
      </c>
      <c r="I343" s="79">
        <v>0.75</v>
      </c>
      <c r="J343" s="79">
        <v>0.5</v>
      </c>
    </row>
    <row r="344">
      <c r="A344" s="68">
        <v>23</v>
      </c>
      <c r="B344" s="66" t="str">
        <v>진접읍 연평리</v>
      </c>
      <c r="C344" s="66" t="str">
        <v>2026-05</v>
      </c>
      <c r="D344" s="66" t="str">
        <v>비교 반영</v>
      </c>
      <c r="E344" s="66" t="str">
        <v>최근 비교기간</v>
      </c>
      <c r="F344" s="79">
        <v>0.75</v>
      </c>
      <c r="G344" s="79">
        <v>0</v>
      </c>
      <c r="H344" s="79">
        <v>0.25</v>
      </c>
      <c r="I344" s="79">
        <v>0.25</v>
      </c>
      <c r="J344" s="79">
        <v>1</v>
      </c>
    </row>
    <row r="345">
      <c r="A345" s="68">
        <v>23</v>
      </c>
      <c r="B345" s="66" t="str">
        <v>진접읍 연평리</v>
      </c>
      <c r="C345" s="66" t="str">
        <v>2026-06</v>
      </c>
      <c r="D345" s="66" t="str">
        <v>비교 반영</v>
      </c>
      <c r="E345" s="66" t="str">
        <v>최근 비교기간</v>
      </c>
      <c r="F345" s="79">
        <v>0.8412698412698413</v>
      </c>
      <c r="G345" s="79">
        <v>0.031746031746031744</v>
      </c>
      <c r="H345" s="79">
        <v>0.12698412698412698</v>
      </c>
      <c r="I345" s="79">
        <v>0.15873015873015872</v>
      </c>
      <c r="J345" s="79">
        <v>0.8</v>
      </c>
    </row>
    <row r="346">
      <c r="A346" s="72">
        <v>23</v>
      </c>
      <c r="B346" s="72" t="str">
        <v>진접읍 연평리</v>
      </c>
      <c r="C346" s="72" t="str">
        <v>2026-07</v>
      </c>
      <c r="D346" s="72" t="str">
        <v>집계 중</v>
      </c>
      <c r="E346" s="72" t="str">
        <v>집계 중 월</v>
      </c>
      <c r="F346" s="85">
        <v>0.25</v>
      </c>
      <c r="G346" s="85">
        <v>0.25</v>
      </c>
      <c r="H346" s="85">
        <v>0.5</v>
      </c>
      <c r="I346" s="85">
        <v>0.75</v>
      </c>
      <c r="J346" s="85">
        <v>0.6666666666666666</v>
      </c>
    </row>
    <row r="347">
      <c r="A347" s="68">
        <v>24</v>
      </c>
      <c r="B347" s="66" t="str">
        <v>화도읍 가곡리</v>
      </c>
      <c r="C347" s="66" t="str">
        <v>2025-08</v>
      </c>
      <c r="D347" s="66" t="str">
        <v>비교 반영</v>
      </c>
      <c r="E347" s="66" t="str">
        <v>그 외 비교 반영월</v>
      </c>
      <c r="F347" s="79">
        <v>0.44</v>
      </c>
      <c r="G347" s="79">
        <v>0</v>
      </c>
      <c r="H347" s="79">
        <v>0.56</v>
      </c>
      <c r="I347" s="79">
        <v>0.56</v>
      </c>
      <c r="J347" s="79">
        <v>1</v>
      </c>
    </row>
    <row r="348">
      <c r="A348" s="68">
        <v>24</v>
      </c>
      <c r="B348" s="66" t="str">
        <v>화도읍 가곡리</v>
      </c>
      <c r="C348" s="66" t="str">
        <v>2025-09</v>
      </c>
      <c r="D348" s="66" t="str">
        <v>비교 반영</v>
      </c>
      <c r="E348" s="66" t="str">
        <v>그 외 비교 반영월</v>
      </c>
      <c r="F348" s="79">
        <v>0.4166666666666667</v>
      </c>
      <c r="G348" s="79">
        <v>0.08333333333333333</v>
      </c>
      <c r="H348" s="79">
        <v>0.5</v>
      </c>
      <c r="I348" s="79">
        <v>0.5833333333333334</v>
      </c>
      <c r="J348" s="79">
        <v>0.8571428571428571</v>
      </c>
    </row>
    <row r="349">
      <c r="A349" s="68">
        <v>24</v>
      </c>
      <c r="B349" s="66" t="str">
        <v>화도읍 가곡리</v>
      </c>
      <c r="C349" s="66" t="str">
        <v>2025-10</v>
      </c>
      <c r="D349" s="66" t="str">
        <v>비교 반영</v>
      </c>
      <c r="E349" s="66" t="str">
        <v>그 외 비교 반영월</v>
      </c>
      <c r="F349" s="79">
        <v>0.5263157894736842</v>
      </c>
      <c r="G349" s="79">
        <v>0.07894736842105263</v>
      </c>
      <c r="H349" s="79">
        <v>0.39473684210526316</v>
      </c>
      <c r="I349" s="79">
        <v>0.47368421052631576</v>
      </c>
      <c r="J349" s="79">
        <v>0.8333333333333334</v>
      </c>
    </row>
    <row r="350">
      <c r="A350" s="68">
        <v>24</v>
      </c>
      <c r="B350" s="66" t="str">
        <v>화도읍 가곡리</v>
      </c>
      <c r="C350" s="66" t="str">
        <v>2025-11</v>
      </c>
      <c r="D350" s="66" t="str">
        <v>비교 반영</v>
      </c>
      <c r="E350" s="66" t="str">
        <v>그 외 비교 반영월</v>
      </c>
      <c r="F350" s="79">
        <v>0.2857142857142857</v>
      </c>
      <c r="G350" s="79">
        <v>0.2857142857142857</v>
      </c>
      <c r="H350" s="79">
        <v>0.42857142857142855</v>
      </c>
      <c r="I350" s="79">
        <v>0.7142857142857143</v>
      </c>
      <c r="J350" s="79">
        <v>0.6</v>
      </c>
    </row>
    <row r="351">
      <c r="A351" s="68">
        <v>24</v>
      </c>
      <c r="B351" s="66" t="str">
        <v>화도읍 가곡리</v>
      </c>
      <c r="C351" s="66" t="str">
        <v>2025-12</v>
      </c>
      <c r="D351" s="66" t="str">
        <v>비교 반영</v>
      </c>
      <c r="E351" s="66" t="str">
        <v>그 외 비교 반영월</v>
      </c>
      <c r="F351" s="79">
        <v>0.6451612903225806</v>
      </c>
      <c r="G351" s="79">
        <v>0.06451612903225806</v>
      </c>
      <c r="H351" s="79">
        <v>0.2903225806451613</v>
      </c>
      <c r="I351" s="79">
        <v>0.3548387096774194</v>
      </c>
      <c r="J351" s="79">
        <v>0.8181818181818182</v>
      </c>
    </row>
    <row r="352">
      <c r="A352" s="68">
        <v>24</v>
      </c>
      <c r="B352" s="66" t="str">
        <v>화도읍 가곡리</v>
      </c>
      <c r="C352" s="66" t="str">
        <v>2026-01</v>
      </c>
      <c r="D352" s="66" t="str">
        <v>비교 반영</v>
      </c>
      <c r="E352" s="66" t="str">
        <v>직전 비교기간</v>
      </c>
      <c r="F352" s="79">
        <v>0.5</v>
      </c>
      <c r="G352" s="79">
        <v>0.125</v>
      </c>
      <c r="H352" s="79">
        <v>0.375</v>
      </c>
      <c r="I352" s="79">
        <v>0.5</v>
      </c>
      <c r="J352" s="79">
        <v>0.75</v>
      </c>
    </row>
    <row r="353">
      <c r="A353" s="68">
        <v>24</v>
      </c>
      <c r="B353" s="66" t="str">
        <v>화도읍 가곡리</v>
      </c>
      <c r="C353" s="66" t="str">
        <v>2026-02</v>
      </c>
      <c r="D353" s="66" t="str">
        <v>비교 반영</v>
      </c>
      <c r="E353" s="66" t="str">
        <v>직전 비교기간</v>
      </c>
      <c r="F353" s="79">
        <v>0.6470588235294118</v>
      </c>
      <c r="G353" s="79">
        <v>0</v>
      </c>
      <c r="H353" s="79">
        <v>0.35294117647058826</v>
      </c>
      <c r="I353" s="79">
        <v>0.35294117647058826</v>
      </c>
      <c r="J353" s="79">
        <v>1</v>
      </c>
    </row>
    <row r="354">
      <c r="A354" s="68">
        <v>24</v>
      </c>
      <c r="B354" s="66" t="str">
        <v>화도읍 가곡리</v>
      </c>
      <c r="C354" s="66" t="str">
        <v>2026-03</v>
      </c>
      <c r="D354" s="66" t="str">
        <v>비교 반영</v>
      </c>
      <c r="E354" s="66" t="str">
        <v>직전 비교기간</v>
      </c>
      <c r="F354" s="79">
        <v>0.5161290322580645</v>
      </c>
      <c r="G354" s="79">
        <v>0.25806451612903225</v>
      </c>
      <c r="H354" s="79">
        <v>0.22580645161290322</v>
      </c>
      <c r="I354" s="79">
        <v>0.4838709677419355</v>
      </c>
      <c r="J354" s="79">
        <v>0.4666666666666667</v>
      </c>
    </row>
    <row r="355">
      <c r="A355" s="68">
        <v>24</v>
      </c>
      <c r="B355" s="66" t="str">
        <v>화도읍 가곡리</v>
      </c>
      <c r="C355" s="66" t="str">
        <v>2026-04</v>
      </c>
      <c r="D355" s="66" t="str">
        <v>비교 반영</v>
      </c>
      <c r="E355" s="66" t="str">
        <v>최근 비교기간</v>
      </c>
      <c r="F355" s="79">
        <v>0.7</v>
      </c>
      <c r="G355" s="79">
        <v>0</v>
      </c>
      <c r="H355" s="79">
        <v>0.3</v>
      </c>
      <c r="I355" s="79">
        <v>0.3</v>
      </c>
      <c r="J355" s="79">
        <v>1</v>
      </c>
    </row>
    <row r="356">
      <c r="A356" s="68">
        <v>24</v>
      </c>
      <c r="B356" s="66" t="str">
        <v>화도읍 가곡리</v>
      </c>
      <c r="C356" s="66" t="str">
        <v>2026-05</v>
      </c>
      <c r="D356" s="66" t="str">
        <v>비교 반영</v>
      </c>
      <c r="E356" s="66" t="str">
        <v>최근 비교기간</v>
      </c>
      <c r="F356" s="79">
        <v>0.391304347826087</v>
      </c>
      <c r="G356" s="79">
        <v>0.08695652173913043</v>
      </c>
      <c r="H356" s="79">
        <v>0.5217391304347826</v>
      </c>
      <c r="I356" s="79">
        <v>0.6086956521739131</v>
      </c>
      <c r="J356" s="79">
        <v>0.8571428571428571</v>
      </c>
    </row>
    <row r="357">
      <c r="A357" s="68">
        <v>24</v>
      </c>
      <c r="B357" s="66" t="str">
        <v>화도읍 가곡리</v>
      </c>
      <c r="C357" s="66" t="str">
        <v>2026-06</v>
      </c>
      <c r="D357" s="66" t="str">
        <v>비교 반영</v>
      </c>
      <c r="E357" s="66" t="str">
        <v>최근 비교기간</v>
      </c>
      <c r="F357" s="79">
        <v>0.75</v>
      </c>
      <c r="G357" s="79">
        <v>0</v>
      </c>
      <c r="H357" s="79">
        <v>0.25</v>
      </c>
      <c r="I357" s="79">
        <v>0.25</v>
      </c>
      <c r="J357" s="79">
        <v>1</v>
      </c>
    </row>
    <row r="358">
      <c r="A358" s="72">
        <v>24</v>
      </c>
      <c r="B358" s="72" t="str">
        <v>화도읍 가곡리</v>
      </c>
      <c r="C358" s="72" t="str">
        <v>2026-07</v>
      </c>
      <c r="D358" s="72" t="str">
        <v>집계 중</v>
      </c>
      <c r="E358" s="72" t="str">
        <v>집계 중 월</v>
      </c>
      <c r="F358" s="85">
        <v>0.4117647058823529</v>
      </c>
      <c r="G358" s="85">
        <v>0.11764705882352941</v>
      </c>
      <c r="H358" s="85">
        <v>0.47058823529411764</v>
      </c>
      <c r="I358" s="85">
        <v>0.5882352941176471</v>
      </c>
      <c r="J358" s="85">
        <v>0.8</v>
      </c>
    </row>
    <row r="359">
      <c r="A359" s="68">
        <v>25</v>
      </c>
      <c r="B359" s="66" t="str">
        <v>화도읍 차산리</v>
      </c>
      <c r="C359" s="66" t="str">
        <v>2025-08</v>
      </c>
      <c r="D359" s="66" t="str">
        <v>비교 반영</v>
      </c>
      <c r="E359" s="66" t="str">
        <v>그 외 비교 반영월</v>
      </c>
      <c r="F359" s="79">
        <v>0.6538461538461539</v>
      </c>
      <c r="G359" s="79">
        <v>0.11538461538461539</v>
      </c>
      <c r="H359" s="79">
        <v>0.23076923076923078</v>
      </c>
      <c r="I359" s="79">
        <v>0.34615384615384615</v>
      </c>
      <c r="J359" s="79">
        <v>0.6666666666666666</v>
      </c>
    </row>
    <row r="360">
      <c r="A360" s="68">
        <v>25</v>
      </c>
      <c r="B360" s="66" t="str">
        <v>화도읍 차산리</v>
      </c>
      <c r="C360" s="66" t="str">
        <v>2025-09</v>
      </c>
      <c r="D360" s="66" t="str">
        <v>비교 반영</v>
      </c>
      <c r="E360" s="66" t="str">
        <v>그 외 비교 반영월</v>
      </c>
      <c r="F360" s="79">
        <v>0.36363636363636365</v>
      </c>
      <c r="G360" s="79">
        <v>0.18181818181818182</v>
      </c>
      <c r="H360" s="79">
        <v>0.45454545454545453</v>
      </c>
      <c r="I360" s="79">
        <v>0.6363636363636364</v>
      </c>
      <c r="J360" s="79">
        <v>0.7142857142857143</v>
      </c>
    </row>
    <row r="361">
      <c r="A361" s="68">
        <v>25</v>
      </c>
      <c r="B361" s="66" t="str">
        <v>화도읍 차산리</v>
      </c>
      <c r="C361" s="66" t="str">
        <v>2025-10</v>
      </c>
      <c r="D361" s="66" t="str">
        <v>비교 반영</v>
      </c>
      <c r="E361" s="66" t="str">
        <v>그 외 비교 반영월</v>
      </c>
      <c r="F361" s="79">
        <v>0.47368421052631576</v>
      </c>
      <c r="G361" s="79">
        <v>0.2631578947368421</v>
      </c>
      <c r="H361" s="79">
        <v>0.2631578947368421</v>
      </c>
      <c r="I361" s="79">
        <v>0.5263157894736842</v>
      </c>
      <c r="J361" s="79">
        <v>0.5</v>
      </c>
    </row>
    <row r="362">
      <c r="A362" s="68">
        <v>25</v>
      </c>
      <c r="B362" s="66" t="str">
        <v>화도읍 차산리</v>
      </c>
      <c r="C362" s="66" t="str">
        <v>2025-11</v>
      </c>
      <c r="D362" s="66" t="str">
        <v>비교 반영</v>
      </c>
      <c r="E362" s="66" t="str">
        <v>그 외 비교 반영월</v>
      </c>
      <c r="F362" s="79">
        <v>0.7</v>
      </c>
      <c r="G362" s="79">
        <v>0.1</v>
      </c>
      <c r="H362" s="79">
        <v>0.2</v>
      </c>
      <c r="I362" s="79">
        <v>0.3</v>
      </c>
      <c r="J362" s="79">
        <v>0.6666666666666666</v>
      </c>
    </row>
    <row r="363">
      <c r="A363" s="68">
        <v>25</v>
      </c>
      <c r="B363" s="66" t="str">
        <v>화도읍 차산리</v>
      </c>
      <c r="C363" s="66" t="str">
        <v>2025-12</v>
      </c>
      <c r="D363" s="66" t="str">
        <v>비교 반영</v>
      </c>
      <c r="E363" s="66" t="str">
        <v>그 외 비교 반영월</v>
      </c>
      <c r="F363" s="79">
        <v>0.6666666666666666</v>
      </c>
      <c r="G363" s="79">
        <v>0.25</v>
      </c>
      <c r="H363" s="79">
        <v>0.08333333333333333</v>
      </c>
      <c r="I363" s="79">
        <v>0.3333333333333333</v>
      </c>
      <c r="J363" s="79">
        <v>0.25</v>
      </c>
    </row>
    <row r="364">
      <c r="A364" s="68">
        <v>25</v>
      </c>
      <c r="B364" s="66" t="str">
        <v>화도읍 차산리</v>
      </c>
      <c r="C364" s="66" t="str">
        <v>2026-01</v>
      </c>
      <c r="D364" s="66" t="str">
        <v>비교 반영</v>
      </c>
      <c r="E364" s="66" t="str">
        <v>직전 비교기간</v>
      </c>
      <c r="F364" s="79">
        <v>0.5</v>
      </c>
      <c r="G364" s="79">
        <v>0.1111111111111111</v>
      </c>
      <c r="H364" s="79">
        <v>0.3888888888888889</v>
      </c>
      <c r="I364" s="79">
        <v>0.5</v>
      </c>
      <c r="J364" s="79">
        <v>0.7777777777777778</v>
      </c>
    </row>
    <row r="365">
      <c r="A365" s="68">
        <v>25</v>
      </c>
      <c r="B365" s="66" t="str">
        <v>화도읍 차산리</v>
      </c>
      <c r="C365" s="66" t="str">
        <v>2026-02</v>
      </c>
      <c r="D365" s="66" t="str">
        <v>비교 반영</v>
      </c>
      <c r="E365" s="66" t="str">
        <v>직전 비교기간</v>
      </c>
      <c r="F365" s="79">
        <v>0.7941176470588235</v>
      </c>
      <c r="G365" s="79">
        <v>0.08823529411764706</v>
      </c>
      <c r="H365" s="79">
        <v>0.11764705882352941</v>
      </c>
      <c r="I365" s="79">
        <v>0.20588235294117646</v>
      </c>
      <c r="J365" s="79">
        <v>0.5714285714285714</v>
      </c>
    </row>
    <row r="366">
      <c r="A366" s="68">
        <v>25</v>
      </c>
      <c r="B366" s="66" t="str">
        <v>화도읍 차산리</v>
      </c>
      <c r="C366" s="66" t="str">
        <v>2026-03</v>
      </c>
      <c r="D366" s="66" t="str">
        <v>비교 반영</v>
      </c>
      <c r="E366" s="66" t="str">
        <v>직전 비교기간</v>
      </c>
      <c r="F366" s="79">
        <v>0.6875</v>
      </c>
      <c r="G366" s="79">
        <v>0.125</v>
      </c>
      <c r="H366" s="79">
        <v>0.1875</v>
      </c>
      <c r="I366" s="79">
        <v>0.3125</v>
      </c>
      <c r="J366" s="79">
        <v>0.6</v>
      </c>
    </row>
    <row r="367">
      <c r="A367" s="68">
        <v>25</v>
      </c>
      <c r="B367" s="66" t="str">
        <v>화도읍 차산리</v>
      </c>
      <c r="C367" s="66" t="str">
        <v>2026-04</v>
      </c>
      <c r="D367" s="66" t="str">
        <v>비교 반영</v>
      </c>
      <c r="E367" s="66" t="str">
        <v>최근 비교기간</v>
      </c>
      <c r="F367" s="79">
        <v>0.5833333333333334</v>
      </c>
      <c r="G367" s="79">
        <v>0.25</v>
      </c>
      <c r="H367" s="79">
        <v>0.16666666666666666</v>
      </c>
      <c r="I367" s="79">
        <v>0.4166666666666667</v>
      </c>
      <c r="J367" s="79">
        <v>0.4</v>
      </c>
    </row>
    <row r="368">
      <c r="A368" s="68">
        <v>25</v>
      </c>
      <c r="B368" s="66" t="str">
        <v>화도읍 차산리</v>
      </c>
      <c r="C368" s="66" t="str">
        <v>2026-05</v>
      </c>
      <c r="D368" s="66" t="str">
        <v>비교 반영</v>
      </c>
      <c r="E368" s="66" t="str">
        <v>최근 비교기간</v>
      </c>
      <c r="F368" s="79">
        <v>0.8235294117647058</v>
      </c>
      <c r="G368" s="79">
        <v>0</v>
      </c>
      <c r="H368" s="79">
        <v>0.17647058823529413</v>
      </c>
      <c r="I368" s="79">
        <v>0.17647058823529413</v>
      </c>
      <c r="J368" s="79">
        <v>1</v>
      </c>
    </row>
    <row r="369">
      <c r="A369" s="68">
        <v>25</v>
      </c>
      <c r="B369" s="66" t="str">
        <v>화도읍 차산리</v>
      </c>
      <c r="C369" s="66" t="str">
        <v>2026-06</v>
      </c>
      <c r="D369" s="66" t="str">
        <v>비교 반영</v>
      </c>
      <c r="E369" s="66" t="str">
        <v>최근 비교기간</v>
      </c>
      <c r="F369" s="79">
        <v>0.7241379310344828</v>
      </c>
      <c r="G369" s="79">
        <v>0.10344827586206896</v>
      </c>
      <c r="H369" s="79">
        <v>0.1724137931034483</v>
      </c>
      <c r="I369" s="79">
        <v>0.27586206896551724</v>
      </c>
      <c r="J369" s="79">
        <v>0.625</v>
      </c>
    </row>
    <row r="370">
      <c r="A370" s="72">
        <v>25</v>
      </c>
      <c r="B370" s="72" t="str">
        <v>화도읍 차산리</v>
      </c>
      <c r="C370" s="72" t="str">
        <v>2026-07</v>
      </c>
      <c r="D370" s="72" t="str">
        <v>집계 중</v>
      </c>
      <c r="E370" s="72" t="str">
        <v>집계 중 월</v>
      </c>
      <c r="F370" s="85">
        <v>0.5238095238095238</v>
      </c>
      <c r="G370" s="85">
        <v>0.09523809523809523</v>
      </c>
      <c r="H370" s="85">
        <v>0.38095238095238093</v>
      </c>
      <c r="I370" s="85">
        <v>0.47619047619047616</v>
      </c>
      <c r="J370" s="85">
        <v>0.8</v>
      </c>
    </row>
    <row r="371">
      <c r="A371" s="68">
        <v>26</v>
      </c>
      <c r="B371" s="66" t="str">
        <v>와부읍 율석리</v>
      </c>
      <c r="C371" s="66" t="str">
        <v>2025-08</v>
      </c>
      <c r="D371" s="66" t="str">
        <v>비교 반영</v>
      </c>
      <c r="E371" s="66" t="str">
        <v>그 외 비교 반영월</v>
      </c>
      <c r="F371" s="79">
        <v>1</v>
      </c>
      <c r="G371" s="79">
        <v>0</v>
      </c>
      <c r="H371" s="79">
        <v>0</v>
      </c>
      <c r="I371" s="79">
        <v>0</v>
      </c>
      <c r="J371" s="79" t="str">
        <v/>
      </c>
    </row>
    <row r="372">
      <c r="A372" s="68">
        <v>26</v>
      </c>
      <c r="B372" s="66" t="str">
        <v>와부읍 율석리</v>
      </c>
      <c r="C372" s="66" t="str">
        <v>2025-09</v>
      </c>
      <c r="D372" s="66" t="str">
        <v>비교 반영</v>
      </c>
      <c r="E372" s="66" t="str">
        <v>그 외 비교 반영월</v>
      </c>
      <c r="F372" s="79">
        <v>0.9230769230769231</v>
      </c>
      <c r="G372" s="79">
        <v>0.07692307692307693</v>
      </c>
      <c r="H372" s="79">
        <v>0</v>
      </c>
      <c r="I372" s="79">
        <v>0.07692307692307693</v>
      </c>
      <c r="J372" s="79">
        <v>0</v>
      </c>
    </row>
    <row r="373">
      <c r="A373" s="68">
        <v>26</v>
      </c>
      <c r="B373" s="66" t="str">
        <v>와부읍 율석리</v>
      </c>
      <c r="C373" s="66" t="str">
        <v>2025-10</v>
      </c>
      <c r="D373" s="66" t="str">
        <v>비교 반영</v>
      </c>
      <c r="E373" s="66" t="str">
        <v>그 외 비교 반영월</v>
      </c>
      <c r="F373" s="79">
        <v>0</v>
      </c>
      <c r="G373" s="79">
        <v>0</v>
      </c>
      <c r="H373" s="79">
        <v>1</v>
      </c>
      <c r="I373" s="79">
        <v>1</v>
      </c>
      <c r="J373" s="79">
        <v>1</v>
      </c>
    </row>
    <row r="374">
      <c r="A374" s="68">
        <v>26</v>
      </c>
      <c r="B374" s="66" t="str">
        <v>와부읍 율석리</v>
      </c>
      <c r="C374" s="66" t="str">
        <v>2025-11</v>
      </c>
      <c r="D374" s="66" t="str">
        <v>비교 반영</v>
      </c>
      <c r="E374" s="66" t="str">
        <v>그 외 비교 반영월</v>
      </c>
      <c r="F374" s="79">
        <v>0.6666666666666666</v>
      </c>
      <c r="G374" s="79">
        <v>0</v>
      </c>
      <c r="H374" s="79">
        <v>0.3333333333333333</v>
      </c>
      <c r="I374" s="79">
        <v>0.3333333333333333</v>
      </c>
      <c r="J374" s="79">
        <v>1</v>
      </c>
    </row>
    <row r="375">
      <c r="A375" s="68">
        <v>26</v>
      </c>
      <c r="B375" s="66" t="str">
        <v>와부읍 율석리</v>
      </c>
      <c r="C375" s="66" t="str">
        <v>2025-12</v>
      </c>
      <c r="D375" s="66" t="str">
        <v>비교 반영</v>
      </c>
      <c r="E375" s="66" t="str">
        <v>그 외 비교 반영월</v>
      </c>
      <c r="F375" s="79">
        <v>1</v>
      </c>
      <c r="G375" s="79">
        <v>0</v>
      </c>
      <c r="H375" s="79">
        <v>0</v>
      </c>
      <c r="I375" s="79">
        <v>0</v>
      </c>
      <c r="J375" s="79" t="str">
        <v/>
      </c>
    </row>
    <row r="376">
      <c r="A376" s="68">
        <v>26</v>
      </c>
      <c r="B376" s="66" t="str">
        <v>와부읍 율석리</v>
      </c>
      <c r="C376" s="66" t="str">
        <v>2026-01</v>
      </c>
      <c r="D376" s="66" t="str">
        <v>비교 반영</v>
      </c>
      <c r="E376" s="66" t="str">
        <v>직전 비교기간</v>
      </c>
      <c r="F376" s="79">
        <v>0.8888888888888888</v>
      </c>
      <c r="G376" s="79">
        <v>0</v>
      </c>
      <c r="H376" s="79">
        <v>0.1111111111111111</v>
      </c>
      <c r="I376" s="79">
        <v>0.1111111111111111</v>
      </c>
      <c r="J376" s="79">
        <v>1</v>
      </c>
    </row>
    <row r="377">
      <c r="A377" s="68">
        <v>26</v>
      </c>
      <c r="B377" s="66" t="str">
        <v>와부읍 율석리</v>
      </c>
      <c r="C377" s="66" t="str">
        <v>2026-02</v>
      </c>
      <c r="D377" s="66" t="str">
        <v>비교 반영</v>
      </c>
      <c r="E377" s="66" t="str">
        <v>직전 비교기간</v>
      </c>
      <c r="F377" s="79">
        <v>0.16666666666666666</v>
      </c>
      <c r="G377" s="79">
        <v>0.6666666666666666</v>
      </c>
      <c r="H377" s="79">
        <v>0.16666666666666666</v>
      </c>
      <c r="I377" s="79">
        <v>0.8333333333333334</v>
      </c>
      <c r="J377" s="79">
        <v>0.2</v>
      </c>
    </row>
    <row r="378">
      <c r="A378" s="68">
        <v>26</v>
      </c>
      <c r="B378" s="66" t="str">
        <v>와부읍 율석리</v>
      </c>
      <c r="C378" s="66" t="str">
        <v>2026-03</v>
      </c>
      <c r="D378" s="66" t="str">
        <v>비교 반영</v>
      </c>
      <c r="E378" s="66" t="str">
        <v>직전 비교기간</v>
      </c>
      <c r="F378" s="79">
        <v>0.75</v>
      </c>
      <c r="G378" s="79">
        <v>0.25</v>
      </c>
      <c r="H378" s="79">
        <v>0</v>
      </c>
      <c r="I378" s="79">
        <v>0.25</v>
      </c>
      <c r="J378" s="79">
        <v>0</v>
      </c>
    </row>
    <row r="379">
      <c r="A379" s="68">
        <v>26</v>
      </c>
      <c r="B379" s="66" t="str">
        <v>와부읍 율석리</v>
      </c>
      <c r="C379" s="66" t="str">
        <v>2026-04</v>
      </c>
      <c r="D379" s="66" t="str">
        <v>비교 반영</v>
      </c>
      <c r="E379" s="66" t="str">
        <v>최근 비교기간</v>
      </c>
      <c r="F379" s="79">
        <v>1</v>
      </c>
      <c r="G379" s="79">
        <v>0</v>
      </c>
      <c r="H379" s="79">
        <v>0</v>
      </c>
      <c r="I379" s="79">
        <v>0</v>
      </c>
      <c r="J379" s="79" t="str">
        <v/>
      </c>
    </row>
    <row r="380">
      <c r="A380" s="68">
        <v>26</v>
      </c>
      <c r="B380" s="66" t="str">
        <v>와부읍 율석리</v>
      </c>
      <c r="C380" s="66" t="str">
        <v>2026-06</v>
      </c>
      <c r="D380" s="66" t="str">
        <v>비교 반영</v>
      </c>
      <c r="E380" s="66" t="str">
        <v>최근 비교기간</v>
      </c>
      <c r="F380" s="79">
        <v>1</v>
      </c>
      <c r="G380" s="79">
        <v>0</v>
      </c>
      <c r="H380" s="79">
        <v>0</v>
      </c>
      <c r="I380" s="79">
        <v>0</v>
      </c>
      <c r="J380" s="79" t="str">
        <v/>
      </c>
    </row>
    <row r="381">
      <c r="A381" s="72">
        <v>26</v>
      </c>
      <c r="B381" s="72" t="str">
        <v>와부읍 율석리</v>
      </c>
      <c r="C381" s="72" t="str">
        <v>2026-07</v>
      </c>
      <c r="D381" s="72" t="str">
        <v>집계 중</v>
      </c>
      <c r="E381" s="72" t="str">
        <v>집계 중 월</v>
      </c>
      <c r="F381" s="85">
        <v>0.9090909090909091</v>
      </c>
      <c r="G381" s="85">
        <v>0</v>
      </c>
      <c r="H381" s="85">
        <v>0.09090909090909091</v>
      </c>
      <c r="I381" s="85">
        <v>0.09090909090909091</v>
      </c>
      <c r="J381" s="85">
        <v>1</v>
      </c>
    </row>
    <row r="382">
      <c r="A382" s="68">
        <v>27</v>
      </c>
      <c r="B382" s="66" t="str">
        <v>진접읍 팔야리</v>
      </c>
      <c r="C382" s="66" t="str">
        <v>2025-08</v>
      </c>
      <c r="D382" s="66" t="str">
        <v>비교 반영</v>
      </c>
      <c r="E382" s="66" t="str">
        <v>그 외 비교 반영월</v>
      </c>
      <c r="F382" s="79">
        <v>0.7777777777777778</v>
      </c>
      <c r="G382" s="79">
        <v>0</v>
      </c>
      <c r="H382" s="79">
        <v>0.2222222222222222</v>
      </c>
      <c r="I382" s="79">
        <v>0.2222222222222222</v>
      </c>
      <c r="J382" s="79">
        <v>1</v>
      </c>
    </row>
    <row r="383">
      <c r="A383" s="68">
        <v>27</v>
      </c>
      <c r="B383" s="66" t="str">
        <v>진접읍 팔야리</v>
      </c>
      <c r="C383" s="66" t="str">
        <v>2025-09</v>
      </c>
      <c r="D383" s="66" t="str">
        <v>비교 반영</v>
      </c>
      <c r="E383" s="66" t="str">
        <v>그 외 비교 반영월</v>
      </c>
      <c r="F383" s="79">
        <v>0.7083333333333334</v>
      </c>
      <c r="G383" s="79">
        <v>0.041666666666666664</v>
      </c>
      <c r="H383" s="79">
        <v>0.25</v>
      </c>
      <c r="I383" s="79">
        <v>0.2916666666666667</v>
      </c>
      <c r="J383" s="79">
        <v>0.8571428571428571</v>
      </c>
    </row>
    <row r="384">
      <c r="A384" s="68">
        <v>27</v>
      </c>
      <c r="B384" s="66" t="str">
        <v>진접읍 팔야리</v>
      </c>
      <c r="C384" s="66" t="str">
        <v>2025-10</v>
      </c>
      <c r="D384" s="66" t="str">
        <v>비교 반영</v>
      </c>
      <c r="E384" s="66" t="str">
        <v>그 외 비교 반영월</v>
      </c>
      <c r="F384" s="79">
        <v>0</v>
      </c>
      <c r="G384" s="79">
        <v>0.1</v>
      </c>
      <c r="H384" s="79">
        <v>0.9</v>
      </c>
      <c r="I384" s="79">
        <v>1</v>
      </c>
      <c r="J384" s="79">
        <v>0.9</v>
      </c>
    </row>
    <row r="385">
      <c r="A385" s="68">
        <v>27</v>
      </c>
      <c r="B385" s="66" t="str">
        <v>진접읍 팔야리</v>
      </c>
      <c r="C385" s="66" t="str">
        <v>2025-11</v>
      </c>
      <c r="D385" s="66" t="str">
        <v>비교 반영</v>
      </c>
      <c r="E385" s="66" t="str">
        <v>그 외 비교 반영월</v>
      </c>
      <c r="F385" s="79">
        <v>0.5</v>
      </c>
      <c r="G385" s="79">
        <v>0.25</v>
      </c>
      <c r="H385" s="79">
        <v>0.25</v>
      </c>
      <c r="I385" s="79">
        <v>0.5</v>
      </c>
      <c r="J385" s="79">
        <v>0.5</v>
      </c>
    </row>
    <row r="386">
      <c r="A386" s="68">
        <v>27</v>
      </c>
      <c r="B386" s="66" t="str">
        <v>진접읍 팔야리</v>
      </c>
      <c r="C386" s="66" t="str">
        <v>2025-12</v>
      </c>
      <c r="D386" s="66" t="str">
        <v>비교 반영</v>
      </c>
      <c r="E386" s="66" t="str">
        <v>그 외 비교 반영월</v>
      </c>
      <c r="F386" s="79">
        <v>0.42857142857142855</v>
      </c>
      <c r="G386" s="79">
        <v>0.21428571428571427</v>
      </c>
      <c r="H386" s="79">
        <v>0.35714285714285715</v>
      </c>
      <c r="I386" s="79">
        <v>0.5714285714285714</v>
      </c>
      <c r="J386" s="79">
        <v>0.625</v>
      </c>
    </row>
    <row r="387">
      <c r="A387" s="68">
        <v>27</v>
      </c>
      <c r="B387" s="66" t="str">
        <v>진접읍 팔야리</v>
      </c>
      <c r="C387" s="66" t="str">
        <v>2026-01</v>
      </c>
      <c r="D387" s="66" t="str">
        <v>비교 반영</v>
      </c>
      <c r="E387" s="66" t="str">
        <v>직전 비교기간</v>
      </c>
      <c r="F387" s="79">
        <v>0.8181818181818182</v>
      </c>
      <c r="G387" s="79">
        <v>0</v>
      </c>
      <c r="H387" s="79">
        <v>0.18181818181818182</v>
      </c>
      <c r="I387" s="79">
        <v>0.18181818181818182</v>
      </c>
      <c r="J387" s="79">
        <v>1</v>
      </c>
    </row>
    <row r="388">
      <c r="A388" s="68">
        <v>27</v>
      </c>
      <c r="B388" s="66" t="str">
        <v>진접읍 팔야리</v>
      </c>
      <c r="C388" s="66" t="str">
        <v>2026-02</v>
      </c>
      <c r="D388" s="66" t="str">
        <v>비교 반영</v>
      </c>
      <c r="E388" s="66" t="str">
        <v>직전 비교기간</v>
      </c>
      <c r="F388" s="79">
        <v>0.5</v>
      </c>
      <c r="G388" s="79">
        <v>0</v>
      </c>
      <c r="H388" s="79">
        <v>0.5</v>
      </c>
      <c r="I388" s="79">
        <v>0.5</v>
      </c>
      <c r="J388" s="79">
        <v>1</v>
      </c>
    </row>
    <row r="389">
      <c r="A389" s="68">
        <v>27</v>
      </c>
      <c r="B389" s="66" t="str">
        <v>진접읍 팔야리</v>
      </c>
      <c r="C389" s="66" t="str">
        <v>2026-03</v>
      </c>
      <c r="D389" s="66" t="str">
        <v>비교 반영</v>
      </c>
      <c r="E389" s="66" t="str">
        <v>직전 비교기간</v>
      </c>
      <c r="F389" s="79">
        <v>0.8125</v>
      </c>
      <c r="G389" s="79">
        <v>0</v>
      </c>
      <c r="H389" s="79">
        <v>0.1875</v>
      </c>
      <c r="I389" s="79">
        <v>0.1875</v>
      </c>
      <c r="J389" s="79">
        <v>1</v>
      </c>
    </row>
    <row r="390">
      <c r="A390" s="68">
        <v>27</v>
      </c>
      <c r="B390" s="66" t="str">
        <v>진접읍 팔야리</v>
      </c>
      <c r="C390" s="66" t="str">
        <v>2026-04</v>
      </c>
      <c r="D390" s="66" t="str">
        <v>비교 반영</v>
      </c>
      <c r="E390" s="66" t="str">
        <v>최근 비교기간</v>
      </c>
      <c r="F390" s="79">
        <v>0.35294117647058826</v>
      </c>
      <c r="G390" s="79">
        <v>0.058823529411764705</v>
      </c>
      <c r="H390" s="79">
        <v>0.5882352941176471</v>
      </c>
      <c r="I390" s="79">
        <v>0.6470588235294118</v>
      </c>
      <c r="J390" s="79">
        <v>0.9090909090909091</v>
      </c>
    </row>
    <row r="391">
      <c r="A391" s="68">
        <v>27</v>
      </c>
      <c r="B391" s="66" t="str">
        <v>진접읍 팔야리</v>
      </c>
      <c r="C391" s="66" t="str">
        <v>2026-05</v>
      </c>
      <c r="D391" s="66" t="str">
        <v>비교 반영</v>
      </c>
      <c r="E391" s="66" t="str">
        <v>최근 비교기간</v>
      </c>
      <c r="F391" s="79">
        <v>0.5</v>
      </c>
      <c r="G391" s="79">
        <v>0</v>
      </c>
      <c r="H391" s="79">
        <v>0.5</v>
      </c>
      <c r="I391" s="79">
        <v>0.5</v>
      </c>
      <c r="J391" s="79">
        <v>1</v>
      </c>
    </row>
    <row r="392">
      <c r="A392" s="68">
        <v>27</v>
      </c>
      <c r="B392" s="66" t="str">
        <v>진접읍 팔야리</v>
      </c>
      <c r="C392" s="66" t="str">
        <v>2026-06</v>
      </c>
      <c r="D392" s="66" t="str">
        <v>비교 반영</v>
      </c>
      <c r="E392" s="66" t="str">
        <v>최근 비교기간</v>
      </c>
      <c r="F392" s="79">
        <v>0.6111111111111112</v>
      </c>
      <c r="G392" s="79">
        <v>0.1111111111111111</v>
      </c>
      <c r="H392" s="79">
        <v>0.2777777777777778</v>
      </c>
      <c r="I392" s="79">
        <v>0.3888888888888889</v>
      </c>
      <c r="J392" s="79">
        <v>0.7142857142857143</v>
      </c>
    </row>
    <row r="393">
      <c r="A393" s="72">
        <v>27</v>
      </c>
      <c r="B393" s="72" t="str">
        <v>진접읍 팔야리</v>
      </c>
      <c r="C393" s="72" t="str">
        <v>2026-07</v>
      </c>
      <c r="D393" s="72" t="str">
        <v>집계 중</v>
      </c>
      <c r="E393" s="72" t="str">
        <v>집계 중 월</v>
      </c>
      <c r="F393" s="85">
        <v>0.5714285714285714</v>
      </c>
      <c r="G393" s="85">
        <v>0.14285714285714285</v>
      </c>
      <c r="H393" s="85">
        <v>0.2857142857142857</v>
      </c>
      <c r="I393" s="85">
        <v>0.42857142857142855</v>
      </c>
      <c r="J393" s="85">
        <v>0.6666666666666666</v>
      </c>
    </row>
    <row r="394">
      <c r="A394" s="68">
        <v>28</v>
      </c>
      <c r="B394" s="66" t="str">
        <v>진건읍 사능리</v>
      </c>
      <c r="C394" s="66" t="str">
        <v>2025-08</v>
      </c>
      <c r="D394" s="66" t="str">
        <v>비교 반영</v>
      </c>
      <c r="E394" s="66" t="str">
        <v>그 외 비교 반영월</v>
      </c>
      <c r="F394" s="79">
        <v>0.125</v>
      </c>
      <c r="G394" s="79">
        <v>0.25</v>
      </c>
      <c r="H394" s="79">
        <v>0.625</v>
      </c>
      <c r="I394" s="79">
        <v>0.875</v>
      </c>
      <c r="J394" s="79">
        <v>0.7142857142857143</v>
      </c>
    </row>
    <row r="395">
      <c r="A395" s="68">
        <v>28</v>
      </c>
      <c r="B395" s="66" t="str">
        <v>진건읍 사능리</v>
      </c>
      <c r="C395" s="66" t="str">
        <v>2025-09</v>
      </c>
      <c r="D395" s="66" t="str">
        <v>비교 반영</v>
      </c>
      <c r="E395" s="66" t="str">
        <v>그 외 비교 반영월</v>
      </c>
      <c r="F395" s="79">
        <v>0.15384615384615385</v>
      </c>
      <c r="G395" s="79">
        <v>0.3076923076923077</v>
      </c>
      <c r="H395" s="79">
        <v>0.5384615384615384</v>
      </c>
      <c r="I395" s="79">
        <v>0.8461538461538461</v>
      </c>
      <c r="J395" s="79">
        <v>0.6363636363636364</v>
      </c>
    </row>
    <row r="396">
      <c r="A396" s="68">
        <v>28</v>
      </c>
      <c r="B396" s="66" t="str">
        <v>진건읍 사능리</v>
      </c>
      <c r="C396" s="66" t="str">
        <v>2025-10</v>
      </c>
      <c r="D396" s="66" t="str">
        <v>비교 반영</v>
      </c>
      <c r="E396" s="66" t="str">
        <v>그 외 비교 반영월</v>
      </c>
      <c r="F396" s="79">
        <v>0.4444444444444444</v>
      </c>
      <c r="G396" s="79">
        <v>0.1111111111111111</v>
      </c>
      <c r="H396" s="79">
        <v>0.4444444444444444</v>
      </c>
      <c r="I396" s="79">
        <v>0.5555555555555556</v>
      </c>
      <c r="J396" s="79">
        <v>0.8</v>
      </c>
    </row>
    <row r="397">
      <c r="A397" s="68">
        <v>28</v>
      </c>
      <c r="B397" s="66" t="str">
        <v>진건읍 사능리</v>
      </c>
      <c r="C397" s="66" t="str">
        <v>2025-11</v>
      </c>
      <c r="D397" s="66" t="str">
        <v>비교 반영</v>
      </c>
      <c r="E397" s="66" t="str">
        <v>그 외 비교 반영월</v>
      </c>
      <c r="F397" s="79">
        <v>0.75</v>
      </c>
      <c r="G397" s="79">
        <v>0.0625</v>
      </c>
      <c r="H397" s="79">
        <v>0.1875</v>
      </c>
      <c r="I397" s="79">
        <v>0.25</v>
      </c>
      <c r="J397" s="79">
        <v>0.75</v>
      </c>
    </row>
    <row r="398">
      <c r="A398" s="68">
        <v>28</v>
      </c>
      <c r="B398" s="66" t="str">
        <v>진건읍 사능리</v>
      </c>
      <c r="C398" s="66" t="str">
        <v>2025-12</v>
      </c>
      <c r="D398" s="66" t="str">
        <v>비교 반영</v>
      </c>
      <c r="E398" s="66" t="str">
        <v>그 외 비교 반영월</v>
      </c>
      <c r="F398" s="79">
        <v>0.7368421052631579</v>
      </c>
      <c r="G398" s="79">
        <v>0</v>
      </c>
      <c r="H398" s="79">
        <v>0.2631578947368421</v>
      </c>
      <c r="I398" s="79">
        <v>0.2631578947368421</v>
      </c>
      <c r="J398" s="79">
        <v>1</v>
      </c>
    </row>
    <row r="399">
      <c r="A399" s="68">
        <v>28</v>
      </c>
      <c r="B399" s="66" t="str">
        <v>진건읍 사능리</v>
      </c>
      <c r="C399" s="66" t="str">
        <v>2026-01</v>
      </c>
      <c r="D399" s="66" t="str">
        <v>비교 반영</v>
      </c>
      <c r="E399" s="66" t="str">
        <v>직전 비교기간</v>
      </c>
      <c r="F399" s="79">
        <v>0.7647058823529411</v>
      </c>
      <c r="G399" s="79">
        <v>0.11764705882352941</v>
      </c>
      <c r="H399" s="79">
        <v>0.11764705882352941</v>
      </c>
      <c r="I399" s="79">
        <v>0.23529411764705882</v>
      </c>
      <c r="J399" s="79">
        <v>0.5</v>
      </c>
    </row>
    <row r="400">
      <c r="A400" s="68">
        <v>28</v>
      </c>
      <c r="B400" s="66" t="str">
        <v>진건읍 사능리</v>
      </c>
      <c r="C400" s="66" t="str">
        <v>2026-02</v>
      </c>
      <c r="D400" s="66" t="str">
        <v>비교 반영</v>
      </c>
      <c r="E400" s="66" t="str">
        <v>직전 비교기간</v>
      </c>
      <c r="F400" s="79">
        <v>0.896551724137931</v>
      </c>
      <c r="G400" s="79">
        <v>0</v>
      </c>
      <c r="H400" s="79">
        <v>0.10344827586206896</v>
      </c>
      <c r="I400" s="79">
        <v>0.10344827586206896</v>
      </c>
      <c r="J400" s="79">
        <v>1</v>
      </c>
    </row>
    <row r="401">
      <c r="A401" s="68">
        <v>28</v>
      </c>
      <c r="B401" s="66" t="str">
        <v>진건읍 사능리</v>
      </c>
      <c r="C401" s="66" t="str">
        <v>2026-03</v>
      </c>
      <c r="D401" s="66" t="str">
        <v>비교 반영</v>
      </c>
      <c r="E401" s="66" t="str">
        <v>직전 비교기간</v>
      </c>
      <c r="F401" s="79">
        <v>0.5</v>
      </c>
      <c r="G401" s="79">
        <v>0.21428571428571427</v>
      </c>
      <c r="H401" s="79">
        <v>0.2857142857142857</v>
      </c>
      <c r="I401" s="79">
        <v>0.5</v>
      </c>
      <c r="J401" s="79">
        <v>0.5714285714285714</v>
      </c>
    </row>
    <row r="402">
      <c r="A402" s="68">
        <v>28</v>
      </c>
      <c r="B402" s="66" t="str">
        <v>진건읍 사능리</v>
      </c>
      <c r="C402" s="66" t="str">
        <v>2026-04</v>
      </c>
      <c r="D402" s="66" t="str">
        <v>비교 반영</v>
      </c>
      <c r="E402" s="66" t="str">
        <v>최근 비교기간</v>
      </c>
      <c r="F402" s="79">
        <v>0.7586206896551724</v>
      </c>
      <c r="G402" s="79">
        <v>0.10344827586206896</v>
      </c>
      <c r="H402" s="79">
        <v>0.13793103448275862</v>
      </c>
      <c r="I402" s="79">
        <v>0.2413793103448276</v>
      </c>
      <c r="J402" s="79">
        <v>0.5714285714285714</v>
      </c>
    </row>
    <row r="403">
      <c r="A403" s="68">
        <v>28</v>
      </c>
      <c r="B403" s="66" t="str">
        <v>진건읍 사능리</v>
      </c>
      <c r="C403" s="66" t="str">
        <v>2026-05</v>
      </c>
      <c r="D403" s="66" t="str">
        <v>비교 반영</v>
      </c>
      <c r="E403" s="66" t="str">
        <v>최근 비교기간</v>
      </c>
      <c r="F403" s="79">
        <v>0.5555555555555556</v>
      </c>
      <c r="G403" s="79">
        <v>0.1111111111111111</v>
      </c>
      <c r="H403" s="79">
        <v>0.3333333333333333</v>
      </c>
      <c r="I403" s="79">
        <v>0.4444444444444444</v>
      </c>
      <c r="J403" s="79">
        <v>0.75</v>
      </c>
    </row>
    <row r="404">
      <c r="A404" s="68">
        <v>28</v>
      </c>
      <c r="B404" s="66" t="str">
        <v>진건읍 사능리</v>
      </c>
      <c r="C404" s="66" t="str">
        <v>2026-06</v>
      </c>
      <c r="D404" s="66" t="str">
        <v>비교 반영</v>
      </c>
      <c r="E404" s="66" t="str">
        <v>최근 비교기간</v>
      </c>
      <c r="F404" s="79">
        <v>0.2857142857142857</v>
      </c>
      <c r="G404" s="79">
        <v>0.14285714285714285</v>
      </c>
      <c r="H404" s="79">
        <v>0.5714285714285714</v>
      </c>
      <c r="I404" s="79">
        <v>0.7142857142857143</v>
      </c>
      <c r="J404" s="79">
        <v>0.8</v>
      </c>
    </row>
    <row r="405">
      <c r="A405" s="72">
        <v>28</v>
      </c>
      <c r="B405" s="72" t="str">
        <v>진건읍 사능리</v>
      </c>
      <c r="C405" s="72" t="str">
        <v>2026-07</v>
      </c>
      <c r="D405" s="72" t="str">
        <v>집계 중</v>
      </c>
      <c r="E405" s="72" t="str">
        <v>집계 중 월</v>
      </c>
      <c r="F405" s="85">
        <v>0.6666666666666666</v>
      </c>
      <c r="G405" s="85">
        <v>0</v>
      </c>
      <c r="H405" s="85">
        <v>0.3333333333333333</v>
      </c>
      <c r="I405" s="85">
        <v>0.3333333333333333</v>
      </c>
      <c r="J405" s="85">
        <v>1</v>
      </c>
    </row>
    <row r="406">
      <c r="A406" s="68">
        <v>29</v>
      </c>
      <c r="B406" s="66" t="str">
        <v>조안면 삼봉리</v>
      </c>
      <c r="C406" s="66" t="str">
        <v>2025-08</v>
      </c>
      <c r="D406" s="66" t="str">
        <v>비교 반영</v>
      </c>
      <c r="E406" s="66" t="str">
        <v>그 외 비교 반영월</v>
      </c>
      <c r="F406" s="79">
        <v>0.9</v>
      </c>
      <c r="G406" s="79">
        <v>0</v>
      </c>
      <c r="H406" s="79">
        <v>0.1</v>
      </c>
      <c r="I406" s="79">
        <v>0.1</v>
      </c>
      <c r="J406" s="79">
        <v>1</v>
      </c>
    </row>
    <row r="407">
      <c r="A407" s="68">
        <v>29</v>
      </c>
      <c r="B407" s="66" t="str">
        <v>조안면 삼봉리</v>
      </c>
      <c r="C407" s="66" t="str">
        <v>2025-09</v>
      </c>
      <c r="D407" s="66" t="str">
        <v>비교 반영</v>
      </c>
      <c r="E407" s="66" t="str">
        <v>그 외 비교 반영월</v>
      </c>
      <c r="F407" s="79">
        <v>0.3333333333333333</v>
      </c>
      <c r="G407" s="79">
        <v>0.3333333333333333</v>
      </c>
      <c r="H407" s="79">
        <v>0.3333333333333333</v>
      </c>
      <c r="I407" s="79">
        <v>0.6666666666666666</v>
      </c>
      <c r="J407" s="79">
        <v>0.5</v>
      </c>
    </row>
    <row r="408">
      <c r="A408" s="68">
        <v>29</v>
      </c>
      <c r="B408" s="66" t="str">
        <v>조안면 삼봉리</v>
      </c>
      <c r="C408" s="66" t="str">
        <v>2025-10</v>
      </c>
      <c r="D408" s="66" t="str">
        <v>비교 반영</v>
      </c>
      <c r="E408" s="66" t="str">
        <v>그 외 비교 반영월</v>
      </c>
      <c r="F408" s="79">
        <v>0.7</v>
      </c>
      <c r="G408" s="79">
        <v>0.2</v>
      </c>
      <c r="H408" s="79">
        <v>0.1</v>
      </c>
      <c r="I408" s="79">
        <v>0.3</v>
      </c>
      <c r="J408" s="79">
        <v>0.3333333333333333</v>
      </c>
    </row>
    <row r="409">
      <c r="A409" s="68">
        <v>29</v>
      </c>
      <c r="B409" s="66" t="str">
        <v>조안면 삼봉리</v>
      </c>
      <c r="C409" s="66" t="str">
        <v>2025-11</v>
      </c>
      <c r="D409" s="66" t="str">
        <v>비교 반영</v>
      </c>
      <c r="E409" s="66" t="str">
        <v>그 외 비교 반영월</v>
      </c>
      <c r="F409" s="79">
        <v>0.7</v>
      </c>
      <c r="G409" s="79">
        <v>0.1</v>
      </c>
      <c r="H409" s="79">
        <v>0.2</v>
      </c>
      <c r="I409" s="79">
        <v>0.3</v>
      </c>
      <c r="J409" s="79">
        <v>0.6666666666666666</v>
      </c>
    </row>
    <row r="410">
      <c r="A410" s="68">
        <v>29</v>
      </c>
      <c r="B410" s="66" t="str">
        <v>조안면 삼봉리</v>
      </c>
      <c r="C410" s="66" t="str">
        <v>2025-12</v>
      </c>
      <c r="D410" s="66" t="str">
        <v>비교 반영</v>
      </c>
      <c r="E410" s="66" t="str">
        <v>그 외 비교 반영월</v>
      </c>
      <c r="F410" s="79">
        <v>1</v>
      </c>
      <c r="G410" s="79">
        <v>0</v>
      </c>
      <c r="H410" s="79">
        <v>0</v>
      </c>
      <c r="I410" s="79">
        <v>0</v>
      </c>
      <c r="J410" s="79" t="str">
        <v/>
      </c>
    </row>
    <row r="411">
      <c r="A411" s="68">
        <v>29</v>
      </c>
      <c r="B411" s="66" t="str">
        <v>조안면 삼봉리</v>
      </c>
      <c r="C411" s="66" t="str">
        <v>2026-01</v>
      </c>
      <c r="D411" s="66" t="str">
        <v>비교 반영</v>
      </c>
      <c r="E411" s="66" t="str">
        <v>직전 비교기간</v>
      </c>
      <c r="F411" s="79">
        <v>1</v>
      </c>
      <c r="G411" s="79">
        <v>0</v>
      </c>
      <c r="H411" s="79">
        <v>0</v>
      </c>
      <c r="I411" s="79">
        <v>0</v>
      </c>
      <c r="J411" s="79" t="str">
        <v/>
      </c>
    </row>
    <row r="412">
      <c r="A412" s="68">
        <v>29</v>
      </c>
      <c r="B412" s="66" t="str">
        <v>조안면 삼봉리</v>
      </c>
      <c r="C412" s="66" t="str">
        <v>2026-02</v>
      </c>
      <c r="D412" s="66" t="str">
        <v>비교 반영</v>
      </c>
      <c r="E412" s="66" t="str">
        <v>직전 비교기간</v>
      </c>
      <c r="F412" s="79">
        <v>0.3333333333333333</v>
      </c>
      <c r="G412" s="79">
        <v>0.3333333333333333</v>
      </c>
      <c r="H412" s="79">
        <v>0.3333333333333333</v>
      </c>
      <c r="I412" s="79">
        <v>0.6666666666666666</v>
      </c>
      <c r="J412" s="79">
        <v>0.5</v>
      </c>
    </row>
    <row r="413">
      <c r="A413" s="68">
        <v>29</v>
      </c>
      <c r="B413" s="66" t="str">
        <v>조안면 삼봉리</v>
      </c>
      <c r="C413" s="66" t="str">
        <v>2026-03</v>
      </c>
      <c r="D413" s="66" t="str">
        <v>비교 반영</v>
      </c>
      <c r="E413" s="66" t="str">
        <v>직전 비교기간</v>
      </c>
      <c r="F413" s="79">
        <v>0.8</v>
      </c>
      <c r="G413" s="79">
        <v>0.2</v>
      </c>
      <c r="H413" s="79">
        <v>0</v>
      </c>
      <c r="I413" s="79">
        <v>0.2</v>
      </c>
      <c r="J413" s="79">
        <v>0</v>
      </c>
    </row>
    <row r="414">
      <c r="A414" s="68">
        <v>29</v>
      </c>
      <c r="B414" s="66" t="str">
        <v>조안면 삼봉리</v>
      </c>
      <c r="C414" s="66" t="str">
        <v>2026-04</v>
      </c>
      <c r="D414" s="66" t="str">
        <v>비교 반영</v>
      </c>
      <c r="E414" s="66" t="str">
        <v>최근 비교기간</v>
      </c>
      <c r="F414" s="79">
        <v>0.9285714285714286</v>
      </c>
      <c r="G414" s="79">
        <v>0</v>
      </c>
      <c r="H414" s="79">
        <v>0.07142857142857142</v>
      </c>
      <c r="I414" s="79">
        <v>0.07142857142857142</v>
      </c>
      <c r="J414" s="79">
        <v>1</v>
      </c>
    </row>
    <row r="415">
      <c r="A415" s="68">
        <v>29</v>
      </c>
      <c r="B415" s="66" t="str">
        <v>조안면 삼봉리</v>
      </c>
      <c r="C415" s="66" t="str">
        <v>2026-05</v>
      </c>
      <c r="D415" s="66" t="str">
        <v>비교 반영</v>
      </c>
      <c r="E415" s="66" t="str">
        <v>최근 비교기간</v>
      </c>
      <c r="F415" s="79">
        <v>0.8571428571428571</v>
      </c>
      <c r="G415" s="79">
        <v>0.07142857142857142</v>
      </c>
      <c r="H415" s="79">
        <v>0.07142857142857142</v>
      </c>
      <c r="I415" s="79">
        <v>0.14285714285714285</v>
      </c>
      <c r="J415" s="79">
        <v>0.5</v>
      </c>
    </row>
    <row r="416">
      <c r="A416" s="68">
        <v>29</v>
      </c>
      <c r="B416" s="66" t="str">
        <v>조안면 삼봉리</v>
      </c>
      <c r="C416" s="66" t="str">
        <v>2026-06</v>
      </c>
      <c r="D416" s="66" t="str">
        <v>비교 반영</v>
      </c>
      <c r="E416" s="66" t="str">
        <v>최근 비교기간</v>
      </c>
      <c r="F416" s="79">
        <v>0.9333333333333333</v>
      </c>
      <c r="G416" s="79">
        <v>0.06666666666666667</v>
      </c>
      <c r="H416" s="79">
        <v>0</v>
      </c>
      <c r="I416" s="79">
        <v>0.06666666666666667</v>
      </c>
      <c r="J416" s="79">
        <v>0</v>
      </c>
    </row>
    <row r="417">
      <c r="A417" s="72">
        <v>29</v>
      </c>
      <c r="B417" s="72" t="str">
        <v>조안면 삼봉리</v>
      </c>
      <c r="C417" s="72" t="str">
        <v>2026-07</v>
      </c>
      <c r="D417" s="72" t="str">
        <v>집계 중</v>
      </c>
      <c r="E417" s="72" t="str">
        <v>집계 중 월</v>
      </c>
      <c r="F417" s="85">
        <v>0.75</v>
      </c>
      <c r="G417" s="85">
        <v>0</v>
      </c>
      <c r="H417" s="85">
        <v>0.25</v>
      </c>
      <c r="I417" s="85">
        <v>0.25</v>
      </c>
      <c r="J417" s="85">
        <v>1</v>
      </c>
    </row>
    <row r="418">
      <c r="A418" s="68">
        <v>30</v>
      </c>
      <c r="B418" s="66" t="str">
        <v>진접읍 진벌리</v>
      </c>
      <c r="C418" s="66" t="str">
        <v>2025-08</v>
      </c>
      <c r="D418" s="66" t="str">
        <v>비교 반영</v>
      </c>
      <c r="E418" s="66" t="str">
        <v>그 외 비교 반영월</v>
      </c>
      <c r="F418" s="79">
        <v>0.42857142857142855</v>
      </c>
      <c r="G418" s="79">
        <v>0.2857142857142857</v>
      </c>
      <c r="H418" s="79">
        <v>0.2857142857142857</v>
      </c>
      <c r="I418" s="79">
        <v>0.5714285714285714</v>
      </c>
      <c r="J418" s="79">
        <v>0.5</v>
      </c>
    </row>
    <row r="419">
      <c r="A419" s="68">
        <v>30</v>
      </c>
      <c r="B419" s="66" t="str">
        <v>진접읍 진벌리</v>
      </c>
      <c r="C419" s="66" t="str">
        <v>2025-09</v>
      </c>
      <c r="D419" s="66" t="str">
        <v>비교 반영</v>
      </c>
      <c r="E419" s="66" t="str">
        <v>그 외 비교 반영월</v>
      </c>
      <c r="F419" s="79">
        <v>0.4375</v>
      </c>
      <c r="G419" s="79">
        <v>0.3125</v>
      </c>
      <c r="H419" s="79">
        <v>0.25</v>
      </c>
      <c r="I419" s="79">
        <v>0.5625</v>
      </c>
      <c r="J419" s="79">
        <v>0.4444444444444444</v>
      </c>
    </row>
    <row r="420">
      <c r="A420" s="68">
        <v>30</v>
      </c>
      <c r="B420" s="66" t="str">
        <v>진접읍 진벌리</v>
      </c>
      <c r="C420" s="66" t="str">
        <v>2025-10</v>
      </c>
      <c r="D420" s="66" t="str">
        <v>비교 반영</v>
      </c>
      <c r="E420" s="66" t="str">
        <v>그 외 비교 반영월</v>
      </c>
      <c r="F420" s="79">
        <v>0.375</v>
      </c>
      <c r="G420" s="79">
        <v>0.375</v>
      </c>
      <c r="H420" s="79">
        <v>0.25</v>
      </c>
      <c r="I420" s="79">
        <v>0.625</v>
      </c>
      <c r="J420" s="79">
        <v>0.4</v>
      </c>
    </row>
    <row r="421">
      <c r="A421" s="68">
        <v>30</v>
      </c>
      <c r="B421" s="66" t="str">
        <v>진접읍 진벌리</v>
      </c>
      <c r="C421" s="66" t="str">
        <v>2025-11</v>
      </c>
      <c r="D421" s="66" t="str">
        <v>비교 반영</v>
      </c>
      <c r="E421" s="66" t="str">
        <v>그 외 비교 반영월</v>
      </c>
      <c r="F421" s="79">
        <v>0.6428571428571429</v>
      </c>
      <c r="G421" s="79">
        <v>0.21428571428571427</v>
      </c>
      <c r="H421" s="79">
        <v>0.14285714285714285</v>
      </c>
      <c r="I421" s="79">
        <v>0.35714285714285715</v>
      </c>
      <c r="J421" s="79">
        <v>0.4</v>
      </c>
    </row>
    <row r="422">
      <c r="A422" s="68">
        <v>30</v>
      </c>
      <c r="B422" s="66" t="str">
        <v>진접읍 진벌리</v>
      </c>
      <c r="C422" s="66" t="str">
        <v>2025-12</v>
      </c>
      <c r="D422" s="66" t="str">
        <v>비교 반영</v>
      </c>
      <c r="E422" s="66" t="str">
        <v>그 외 비교 반영월</v>
      </c>
      <c r="F422" s="79">
        <v>0.5714285714285714</v>
      </c>
      <c r="G422" s="79">
        <v>0</v>
      </c>
      <c r="H422" s="79">
        <v>0.42857142857142855</v>
      </c>
      <c r="I422" s="79">
        <v>0.42857142857142855</v>
      </c>
      <c r="J422" s="79">
        <v>1</v>
      </c>
    </row>
    <row r="423">
      <c r="A423" s="68">
        <v>30</v>
      </c>
      <c r="B423" s="66" t="str">
        <v>진접읍 진벌리</v>
      </c>
      <c r="C423" s="66" t="str">
        <v>2026-01</v>
      </c>
      <c r="D423" s="66" t="str">
        <v>비교 반영</v>
      </c>
      <c r="E423" s="66" t="str">
        <v>직전 비교기간</v>
      </c>
      <c r="F423" s="79">
        <v>0.75</v>
      </c>
      <c r="G423" s="79">
        <v>0.16666666666666666</v>
      </c>
      <c r="H423" s="79">
        <v>0.08333333333333333</v>
      </c>
      <c r="I423" s="79">
        <v>0.25</v>
      </c>
      <c r="J423" s="79">
        <v>0.3333333333333333</v>
      </c>
    </row>
    <row r="424">
      <c r="A424" s="68">
        <v>30</v>
      </c>
      <c r="B424" s="66" t="str">
        <v>진접읍 진벌리</v>
      </c>
      <c r="C424" s="66" t="str">
        <v>2026-02</v>
      </c>
      <c r="D424" s="66" t="str">
        <v>비교 반영</v>
      </c>
      <c r="E424" s="66" t="str">
        <v>직전 비교기간</v>
      </c>
      <c r="F424" s="79">
        <v>0.16666666666666666</v>
      </c>
      <c r="G424" s="79">
        <v>0.16666666666666666</v>
      </c>
      <c r="H424" s="79">
        <v>0.6666666666666666</v>
      </c>
      <c r="I424" s="79">
        <v>0.8333333333333334</v>
      </c>
      <c r="J424" s="79">
        <v>0.8</v>
      </c>
    </row>
    <row r="425">
      <c r="A425" s="68">
        <v>30</v>
      </c>
      <c r="B425" s="66" t="str">
        <v>진접읍 진벌리</v>
      </c>
      <c r="C425" s="66" t="str">
        <v>2026-03</v>
      </c>
      <c r="D425" s="66" t="str">
        <v>비교 반영</v>
      </c>
      <c r="E425" s="66" t="str">
        <v>직전 비교기간</v>
      </c>
      <c r="F425" s="79">
        <v>0.16666666666666666</v>
      </c>
      <c r="G425" s="79">
        <v>0.5</v>
      </c>
      <c r="H425" s="79">
        <v>0.3333333333333333</v>
      </c>
      <c r="I425" s="79">
        <v>0.8333333333333334</v>
      </c>
      <c r="J425" s="79">
        <v>0.4</v>
      </c>
    </row>
    <row r="426">
      <c r="A426" s="68">
        <v>30</v>
      </c>
      <c r="B426" s="66" t="str">
        <v>진접읍 진벌리</v>
      </c>
      <c r="C426" s="66" t="str">
        <v>2026-04</v>
      </c>
      <c r="D426" s="66" t="str">
        <v>비교 반영</v>
      </c>
      <c r="E426" s="66" t="str">
        <v>최근 비교기간</v>
      </c>
      <c r="F426" s="79">
        <v>0.16666666666666666</v>
      </c>
      <c r="G426" s="79">
        <v>0.5</v>
      </c>
      <c r="H426" s="79">
        <v>0.3333333333333333</v>
      </c>
      <c r="I426" s="79">
        <v>0.8333333333333334</v>
      </c>
      <c r="J426" s="79">
        <v>0.4</v>
      </c>
    </row>
    <row r="427">
      <c r="A427" s="68">
        <v>30</v>
      </c>
      <c r="B427" s="66" t="str">
        <v>진접읍 진벌리</v>
      </c>
      <c r="C427" s="66" t="str">
        <v>2026-05</v>
      </c>
      <c r="D427" s="66" t="str">
        <v>비교 반영</v>
      </c>
      <c r="E427" s="66" t="str">
        <v>최근 비교기간</v>
      </c>
      <c r="F427" s="79">
        <v>0.14285714285714285</v>
      </c>
      <c r="G427" s="79">
        <v>0.42857142857142855</v>
      </c>
      <c r="H427" s="79">
        <v>0.42857142857142855</v>
      </c>
      <c r="I427" s="79">
        <v>0.8571428571428571</v>
      </c>
      <c r="J427" s="79">
        <v>0.5</v>
      </c>
    </row>
    <row r="428">
      <c r="A428" s="68">
        <v>30</v>
      </c>
      <c r="B428" s="66" t="str">
        <v>진접읍 진벌리</v>
      </c>
      <c r="C428" s="66" t="str">
        <v>2026-06</v>
      </c>
      <c r="D428" s="66" t="str">
        <v>비교 반영</v>
      </c>
      <c r="E428" s="66" t="str">
        <v>최근 비교기간</v>
      </c>
      <c r="F428" s="79">
        <v>0.75</v>
      </c>
      <c r="G428" s="79">
        <v>0.1</v>
      </c>
      <c r="H428" s="79">
        <v>0.15</v>
      </c>
      <c r="I428" s="79">
        <v>0.25</v>
      </c>
      <c r="J428" s="79">
        <v>0.6</v>
      </c>
    </row>
    <row r="429">
      <c r="A429" s="72">
        <v>30</v>
      </c>
      <c r="B429" s="72" t="str">
        <v>진접읍 진벌리</v>
      </c>
      <c r="C429" s="72" t="str">
        <v>2026-07</v>
      </c>
      <c r="D429" s="72" t="str">
        <v>집계 중</v>
      </c>
      <c r="E429" s="72" t="str">
        <v>집계 중 월</v>
      </c>
      <c r="F429" s="85">
        <v>0.42857142857142855</v>
      </c>
      <c r="G429" s="85">
        <v>0.2857142857142857</v>
      </c>
      <c r="H429" s="85">
        <v>0.2857142857142857</v>
      </c>
      <c r="I429" s="85">
        <v>0.5714285714285714</v>
      </c>
      <c r="J429" s="85">
        <v>0.5</v>
      </c>
    </row>
    <row r="430">
      <c r="A430" s="68">
        <v>31</v>
      </c>
      <c r="B430" s="66" t="str">
        <v>일패동</v>
      </c>
      <c r="C430" s="66" t="str">
        <v>2025-08</v>
      </c>
      <c r="D430" s="66" t="str">
        <v>비교 반영</v>
      </c>
      <c r="E430" s="66" t="str">
        <v>그 외 비교 반영월</v>
      </c>
      <c r="F430" s="79">
        <v>0.3333333333333333</v>
      </c>
      <c r="G430" s="79">
        <v>0.3333333333333333</v>
      </c>
      <c r="H430" s="79">
        <v>0.3333333333333333</v>
      </c>
      <c r="I430" s="79">
        <v>0.6666666666666666</v>
      </c>
      <c r="J430" s="79">
        <v>0.5</v>
      </c>
    </row>
    <row r="431">
      <c r="A431" s="68">
        <v>31</v>
      </c>
      <c r="B431" s="66" t="str">
        <v>일패동</v>
      </c>
      <c r="C431" s="66" t="str">
        <v>2025-09</v>
      </c>
      <c r="D431" s="66" t="str">
        <v>비교 반영</v>
      </c>
      <c r="E431" s="66" t="str">
        <v>그 외 비교 반영월</v>
      </c>
      <c r="F431" s="79">
        <v>0.8823529411764706</v>
      </c>
      <c r="G431" s="79">
        <v>0</v>
      </c>
      <c r="H431" s="79">
        <v>0.11764705882352941</v>
      </c>
      <c r="I431" s="79">
        <v>0.11764705882352941</v>
      </c>
      <c r="J431" s="79">
        <v>1</v>
      </c>
    </row>
    <row r="432">
      <c r="A432" s="68">
        <v>31</v>
      </c>
      <c r="B432" s="66" t="str">
        <v>일패동</v>
      </c>
      <c r="C432" s="66" t="str">
        <v>2025-10</v>
      </c>
      <c r="D432" s="66" t="str">
        <v>비교 반영</v>
      </c>
      <c r="E432" s="66" t="str">
        <v>그 외 비교 반영월</v>
      </c>
      <c r="F432" s="79">
        <v>0.6</v>
      </c>
      <c r="G432" s="79">
        <v>0</v>
      </c>
      <c r="H432" s="79">
        <v>0.4</v>
      </c>
      <c r="I432" s="79">
        <v>0.4</v>
      </c>
      <c r="J432" s="79">
        <v>1</v>
      </c>
    </row>
    <row r="433">
      <c r="A433" s="68">
        <v>31</v>
      </c>
      <c r="B433" s="66" t="str">
        <v>일패동</v>
      </c>
      <c r="C433" s="66" t="str">
        <v>2025-11</v>
      </c>
      <c r="D433" s="66" t="str">
        <v>비교 반영</v>
      </c>
      <c r="E433" s="66" t="str">
        <v>그 외 비교 반영월</v>
      </c>
      <c r="F433" s="79">
        <v>0.8125</v>
      </c>
      <c r="G433" s="79">
        <v>0.0625</v>
      </c>
      <c r="H433" s="79">
        <v>0.125</v>
      </c>
      <c r="I433" s="79">
        <v>0.1875</v>
      </c>
      <c r="J433" s="79">
        <v>0.6666666666666666</v>
      </c>
    </row>
    <row r="434">
      <c r="A434" s="68">
        <v>31</v>
      </c>
      <c r="B434" s="66" t="str">
        <v>일패동</v>
      </c>
      <c r="C434" s="66" t="str">
        <v>2025-12</v>
      </c>
      <c r="D434" s="66" t="str">
        <v>비교 반영</v>
      </c>
      <c r="E434" s="66" t="str">
        <v>그 외 비교 반영월</v>
      </c>
      <c r="F434" s="79">
        <v>1</v>
      </c>
      <c r="G434" s="79">
        <v>0</v>
      </c>
      <c r="H434" s="79">
        <v>0</v>
      </c>
      <c r="I434" s="79">
        <v>0</v>
      </c>
      <c r="J434" s="79" t="str">
        <v/>
      </c>
    </row>
    <row r="435">
      <c r="A435" s="68">
        <v>31</v>
      </c>
      <c r="B435" s="66" t="str">
        <v>일패동</v>
      </c>
      <c r="C435" s="66" t="str">
        <v>2026-01</v>
      </c>
      <c r="D435" s="66" t="str">
        <v>비교 반영</v>
      </c>
      <c r="E435" s="66" t="str">
        <v>직전 비교기간</v>
      </c>
      <c r="F435" s="79">
        <v>1</v>
      </c>
      <c r="G435" s="79">
        <v>0</v>
      </c>
      <c r="H435" s="79">
        <v>0</v>
      </c>
      <c r="I435" s="79">
        <v>0</v>
      </c>
      <c r="J435" s="79" t="str">
        <v/>
      </c>
    </row>
    <row r="436">
      <c r="A436" s="68">
        <v>31</v>
      </c>
      <c r="B436" s="66" t="str">
        <v>일패동</v>
      </c>
      <c r="C436" s="66" t="str">
        <v>2026-02</v>
      </c>
      <c r="D436" s="66" t="str">
        <v>비교 반영</v>
      </c>
      <c r="E436" s="66" t="str">
        <v>직전 비교기간</v>
      </c>
      <c r="F436" s="79">
        <v>0.9285714285714286</v>
      </c>
      <c r="G436" s="79">
        <v>0</v>
      </c>
      <c r="H436" s="79">
        <v>0.07142857142857142</v>
      </c>
      <c r="I436" s="79">
        <v>0.07142857142857142</v>
      </c>
      <c r="J436" s="79">
        <v>1</v>
      </c>
    </row>
    <row r="437">
      <c r="A437" s="68">
        <v>31</v>
      </c>
      <c r="B437" s="66" t="str">
        <v>일패동</v>
      </c>
      <c r="C437" s="66" t="str">
        <v>2026-03</v>
      </c>
      <c r="D437" s="66" t="str">
        <v>비교 반영</v>
      </c>
      <c r="E437" s="66" t="str">
        <v>직전 비교기간</v>
      </c>
      <c r="F437" s="79">
        <v>0.9259259259259259</v>
      </c>
      <c r="G437" s="79">
        <v>0</v>
      </c>
      <c r="H437" s="79">
        <v>0.07407407407407407</v>
      </c>
      <c r="I437" s="79">
        <v>0.07407407407407407</v>
      </c>
      <c r="J437" s="79">
        <v>1</v>
      </c>
    </row>
    <row r="438">
      <c r="A438" s="68">
        <v>31</v>
      </c>
      <c r="B438" s="66" t="str">
        <v>일패동</v>
      </c>
      <c r="C438" s="66" t="str">
        <v>2026-04</v>
      </c>
      <c r="D438" s="66" t="str">
        <v>비교 반영</v>
      </c>
      <c r="E438" s="66" t="str">
        <v>최근 비교기간</v>
      </c>
      <c r="F438" s="79">
        <v>0.9411764705882353</v>
      </c>
      <c r="G438" s="79">
        <v>0.058823529411764705</v>
      </c>
      <c r="H438" s="79">
        <v>0</v>
      </c>
      <c r="I438" s="79">
        <v>0.058823529411764705</v>
      </c>
      <c r="J438" s="79">
        <v>0</v>
      </c>
    </row>
    <row r="439">
      <c r="A439" s="68">
        <v>31</v>
      </c>
      <c r="B439" s="66" t="str">
        <v>일패동</v>
      </c>
      <c r="C439" s="66" t="str">
        <v>2026-05</v>
      </c>
      <c r="D439" s="66" t="str">
        <v>비교 반영</v>
      </c>
      <c r="E439" s="66" t="str">
        <v>최근 비교기간</v>
      </c>
      <c r="F439" s="79">
        <v>1</v>
      </c>
      <c r="G439" s="79">
        <v>0</v>
      </c>
      <c r="H439" s="79">
        <v>0</v>
      </c>
      <c r="I439" s="79">
        <v>0</v>
      </c>
      <c r="J439" s="79" t="str">
        <v/>
      </c>
    </row>
    <row r="440">
      <c r="A440" s="68">
        <v>31</v>
      </c>
      <c r="B440" s="66" t="str">
        <v>일패동</v>
      </c>
      <c r="C440" s="66" t="str">
        <v>2026-06</v>
      </c>
      <c r="D440" s="66" t="str">
        <v>비교 반영</v>
      </c>
      <c r="E440" s="66" t="str">
        <v>최근 비교기간</v>
      </c>
      <c r="F440" s="79">
        <v>0.625</v>
      </c>
      <c r="G440" s="79">
        <v>0</v>
      </c>
      <c r="H440" s="79">
        <v>0.375</v>
      </c>
      <c r="I440" s="79">
        <v>0.375</v>
      </c>
      <c r="J440" s="79">
        <v>1</v>
      </c>
    </row>
    <row r="441">
      <c r="A441" s="72">
        <v>31</v>
      </c>
      <c r="B441" s="72" t="str">
        <v>일패동</v>
      </c>
      <c r="C441" s="72" t="str">
        <v>2026-07</v>
      </c>
      <c r="D441" s="72" t="str">
        <v>집계 중</v>
      </c>
      <c r="E441" s="72" t="str">
        <v>집계 중 월</v>
      </c>
      <c r="F441" s="85">
        <v>0.3333333333333333</v>
      </c>
      <c r="G441" s="85">
        <v>0.3333333333333333</v>
      </c>
      <c r="H441" s="85">
        <v>0.3333333333333333</v>
      </c>
      <c r="I441" s="85">
        <v>0.6666666666666666</v>
      </c>
      <c r="J441" s="85">
        <v>0.5</v>
      </c>
    </row>
    <row r="442">
      <c r="A442" s="68">
        <v>32</v>
      </c>
      <c r="B442" s="66" t="str">
        <v>수동면 운수리</v>
      </c>
      <c r="C442" s="66" t="str">
        <v>2025-08</v>
      </c>
      <c r="D442" s="66" t="str">
        <v>비교 반영</v>
      </c>
      <c r="E442" s="66" t="str">
        <v>그 외 비교 반영월</v>
      </c>
      <c r="F442" s="79">
        <v>0.8333333333333334</v>
      </c>
      <c r="G442" s="79">
        <v>0</v>
      </c>
      <c r="H442" s="79">
        <v>0.16666666666666666</v>
      </c>
      <c r="I442" s="79">
        <v>0.16666666666666666</v>
      </c>
      <c r="J442" s="79">
        <v>1</v>
      </c>
    </row>
    <row r="443">
      <c r="A443" s="68">
        <v>32</v>
      </c>
      <c r="B443" s="66" t="str">
        <v>수동면 운수리</v>
      </c>
      <c r="C443" s="66" t="str">
        <v>2025-09</v>
      </c>
      <c r="D443" s="66" t="str">
        <v>비교 반영</v>
      </c>
      <c r="E443" s="66" t="str">
        <v>그 외 비교 반영월</v>
      </c>
      <c r="F443" s="79">
        <v>0.8</v>
      </c>
      <c r="G443" s="79">
        <v>0</v>
      </c>
      <c r="H443" s="79">
        <v>0.2</v>
      </c>
      <c r="I443" s="79">
        <v>0.2</v>
      </c>
      <c r="J443" s="79">
        <v>1</v>
      </c>
    </row>
    <row r="444">
      <c r="A444" s="68">
        <v>32</v>
      </c>
      <c r="B444" s="66" t="str">
        <v>수동면 운수리</v>
      </c>
      <c r="C444" s="66" t="str">
        <v>2025-10</v>
      </c>
      <c r="D444" s="66" t="str">
        <v>비교 반영</v>
      </c>
      <c r="E444" s="66" t="str">
        <v>그 외 비교 반영월</v>
      </c>
      <c r="F444" s="79">
        <v>0.4</v>
      </c>
      <c r="G444" s="79">
        <v>0.2</v>
      </c>
      <c r="H444" s="79">
        <v>0.4</v>
      </c>
      <c r="I444" s="79">
        <v>0.6</v>
      </c>
      <c r="J444" s="79">
        <v>0.6666666666666666</v>
      </c>
    </row>
    <row r="445">
      <c r="A445" s="68">
        <v>32</v>
      </c>
      <c r="B445" s="66" t="str">
        <v>수동면 운수리</v>
      </c>
      <c r="C445" s="66" t="str">
        <v>2025-11</v>
      </c>
      <c r="D445" s="66" t="str">
        <v>비교 반영</v>
      </c>
      <c r="E445" s="66" t="str">
        <v>그 외 비교 반영월</v>
      </c>
      <c r="F445" s="79">
        <v>0.5</v>
      </c>
      <c r="G445" s="79">
        <v>0</v>
      </c>
      <c r="H445" s="79">
        <v>0.5</v>
      </c>
      <c r="I445" s="79">
        <v>0.5</v>
      </c>
      <c r="J445" s="79">
        <v>1</v>
      </c>
    </row>
    <row r="446">
      <c r="A446" s="68">
        <v>32</v>
      </c>
      <c r="B446" s="66" t="str">
        <v>수동면 운수리</v>
      </c>
      <c r="C446" s="66" t="str">
        <v>2025-12</v>
      </c>
      <c r="D446" s="66" t="str">
        <v>비교 반영</v>
      </c>
      <c r="E446" s="66" t="str">
        <v>그 외 비교 반영월</v>
      </c>
      <c r="F446" s="79">
        <v>1</v>
      </c>
      <c r="G446" s="79">
        <v>0</v>
      </c>
      <c r="H446" s="79">
        <v>0</v>
      </c>
      <c r="I446" s="79">
        <v>0</v>
      </c>
      <c r="J446" s="79" t="str">
        <v/>
      </c>
    </row>
    <row r="447">
      <c r="A447" s="68">
        <v>32</v>
      </c>
      <c r="B447" s="66" t="str">
        <v>수동면 운수리</v>
      </c>
      <c r="C447" s="66" t="str">
        <v>2026-01</v>
      </c>
      <c r="D447" s="66" t="str">
        <v>비교 반영</v>
      </c>
      <c r="E447" s="66" t="str">
        <v>직전 비교기간</v>
      </c>
      <c r="F447" s="79">
        <v>0</v>
      </c>
      <c r="G447" s="79">
        <v>0</v>
      </c>
      <c r="H447" s="79">
        <v>1</v>
      </c>
      <c r="I447" s="79">
        <v>1</v>
      </c>
      <c r="J447" s="79">
        <v>1</v>
      </c>
    </row>
    <row r="448">
      <c r="A448" s="68">
        <v>32</v>
      </c>
      <c r="B448" s="66" t="str">
        <v>수동면 운수리</v>
      </c>
      <c r="C448" s="66" t="str">
        <v>2026-02</v>
      </c>
      <c r="D448" s="66" t="str">
        <v>비교 반영</v>
      </c>
      <c r="E448" s="66" t="str">
        <v>직전 비교기간</v>
      </c>
      <c r="F448" s="79">
        <v>0.6666666666666666</v>
      </c>
      <c r="G448" s="79">
        <v>0</v>
      </c>
      <c r="H448" s="79">
        <v>0.3333333333333333</v>
      </c>
      <c r="I448" s="79">
        <v>0.3333333333333333</v>
      </c>
      <c r="J448" s="79">
        <v>1</v>
      </c>
    </row>
    <row r="449">
      <c r="A449" s="68">
        <v>32</v>
      </c>
      <c r="B449" s="66" t="str">
        <v>수동면 운수리</v>
      </c>
      <c r="C449" s="66" t="str">
        <v>2026-03</v>
      </c>
      <c r="D449" s="66" t="str">
        <v>비교 반영</v>
      </c>
      <c r="E449" s="66" t="str">
        <v>직전 비교기간</v>
      </c>
      <c r="F449" s="79">
        <v>0.35714285714285715</v>
      </c>
      <c r="G449" s="79">
        <v>0.14285714285714285</v>
      </c>
      <c r="H449" s="79">
        <v>0.5</v>
      </c>
      <c r="I449" s="79">
        <v>0.6428571428571429</v>
      </c>
      <c r="J449" s="79">
        <v>0.7777777777777778</v>
      </c>
    </row>
    <row r="450">
      <c r="A450" s="68">
        <v>32</v>
      </c>
      <c r="B450" s="66" t="str">
        <v>수동면 운수리</v>
      </c>
      <c r="C450" s="66" t="str">
        <v>2026-04</v>
      </c>
      <c r="D450" s="66" t="str">
        <v>비교 반영</v>
      </c>
      <c r="E450" s="66" t="str">
        <v>최근 비교기간</v>
      </c>
      <c r="F450" s="79">
        <v>0.5</v>
      </c>
      <c r="G450" s="79">
        <v>0.25</v>
      </c>
      <c r="H450" s="79">
        <v>0.25</v>
      </c>
      <c r="I450" s="79">
        <v>0.5</v>
      </c>
      <c r="J450" s="79">
        <v>0.5</v>
      </c>
    </row>
    <row r="451">
      <c r="A451" s="68">
        <v>32</v>
      </c>
      <c r="B451" s="66" t="str">
        <v>수동면 운수리</v>
      </c>
      <c r="C451" s="66" t="str">
        <v>2026-05</v>
      </c>
      <c r="D451" s="66" t="str">
        <v>비교 반영</v>
      </c>
      <c r="E451" s="66" t="str">
        <v>최근 비교기간</v>
      </c>
      <c r="F451" s="79">
        <v>0.25</v>
      </c>
      <c r="G451" s="79">
        <v>0.375</v>
      </c>
      <c r="H451" s="79">
        <v>0.375</v>
      </c>
      <c r="I451" s="79">
        <v>0.75</v>
      </c>
      <c r="J451" s="79">
        <v>0.5</v>
      </c>
    </row>
    <row r="452">
      <c r="A452" s="68">
        <v>32</v>
      </c>
      <c r="B452" s="66" t="str">
        <v>수동면 운수리</v>
      </c>
      <c r="C452" s="66" t="str">
        <v>2026-06</v>
      </c>
      <c r="D452" s="66" t="str">
        <v>비교 반영</v>
      </c>
      <c r="E452" s="66" t="str">
        <v>최근 비교기간</v>
      </c>
      <c r="F452" s="79">
        <v>0.3076923076923077</v>
      </c>
      <c r="G452" s="79">
        <v>0.23076923076923078</v>
      </c>
      <c r="H452" s="79">
        <v>0.46153846153846156</v>
      </c>
      <c r="I452" s="79">
        <v>0.6923076923076923</v>
      </c>
      <c r="J452" s="79">
        <v>0.6666666666666666</v>
      </c>
    </row>
    <row r="453">
      <c r="A453" s="72">
        <v>32</v>
      </c>
      <c r="B453" s="72" t="str">
        <v>수동면 운수리</v>
      </c>
      <c r="C453" s="72" t="str">
        <v>2026-07</v>
      </c>
      <c r="D453" s="72" t="str">
        <v>집계 중</v>
      </c>
      <c r="E453" s="72" t="str">
        <v>집계 중 월</v>
      </c>
      <c r="F453" s="85">
        <v>0</v>
      </c>
      <c r="G453" s="85">
        <v>0</v>
      </c>
      <c r="H453" s="85">
        <v>1</v>
      </c>
      <c r="I453" s="85">
        <v>1</v>
      </c>
      <c r="J453" s="85">
        <v>1</v>
      </c>
    </row>
    <row r="454">
      <c r="A454" s="68">
        <v>33</v>
      </c>
      <c r="B454" s="66" t="str">
        <v>수동면 송천리</v>
      </c>
      <c r="C454" s="66" t="str">
        <v>2025-08</v>
      </c>
      <c r="D454" s="66" t="str">
        <v>비교 반영</v>
      </c>
      <c r="E454" s="66" t="str">
        <v>그 외 비교 반영월</v>
      </c>
      <c r="F454" s="79">
        <v>1</v>
      </c>
      <c r="G454" s="79">
        <v>0</v>
      </c>
      <c r="H454" s="79">
        <v>0</v>
      </c>
      <c r="I454" s="79">
        <v>0</v>
      </c>
      <c r="J454" s="79" t="str">
        <v/>
      </c>
    </row>
    <row r="455">
      <c r="A455" s="68">
        <v>33</v>
      </c>
      <c r="B455" s="66" t="str">
        <v>수동면 송천리</v>
      </c>
      <c r="C455" s="66" t="str">
        <v>2025-09</v>
      </c>
      <c r="D455" s="66" t="str">
        <v>비교 반영</v>
      </c>
      <c r="E455" s="66" t="str">
        <v>그 외 비교 반영월</v>
      </c>
      <c r="F455" s="79">
        <v>0.7857142857142857</v>
      </c>
      <c r="G455" s="79">
        <v>0</v>
      </c>
      <c r="H455" s="79">
        <v>0.21428571428571427</v>
      </c>
      <c r="I455" s="79">
        <v>0.21428571428571427</v>
      </c>
      <c r="J455" s="79">
        <v>1</v>
      </c>
    </row>
    <row r="456">
      <c r="A456" s="68">
        <v>33</v>
      </c>
      <c r="B456" s="66" t="str">
        <v>수동면 송천리</v>
      </c>
      <c r="C456" s="66" t="str">
        <v>2025-10</v>
      </c>
      <c r="D456" s="66" t="str">
        <v>비교 반영</v>
      </c>
      <c r="E456" s="66" t="str">
        <v>그 외 비교 반영월</v>
      </c>
      <c r="F456" s="79">
        <v>0.625</v>
      </c>
      <c r="G456" s="79">
        <v>0.125</v>
      </c>
      <c r="H456" s="79">
        <v>0.25</v>
      </c>
      <c r="I456" s="79">
        <v>0.375</v>
      </c>
      <c r="J456" s="79">
        <v>0.6666666666666666</v>
      </c>
    </row>
    <row r="457">
      <c r="A457" s="68">
        <v>33</v>
      </c>
      <c r="B457" s="66" t="str">
        <v>수동면 송천리</v>
      </c>
      <c r="C457" s="66" t="str">
        <v>2025-11</v>
      </c>
      <c r="D457" s="66" t="str">
        <v>비교 반영</v>
      </c>
      <c r="E457" s="66" t="str">
        <v>그 외 비교 반영월</v>
      </c>
      <c r="F457" s="79">
        <v>0.375</v>
      </c>
      <c r="G457" s="79">
        <v>0.25</v>
      </c>
      <c r="H457" s="79">
        <v>0.375</v>
      </c>
      <c r="I457" s="79">
        <v>0.625</v>
      </c>
      <c r="J457" s="79">
        <v>0.6</v>
      </c>
    </row>
    <row r="458">
      <c r="A458" s="68">
        <v>33</v>
      </c>
      <c r="B458" s="66" t="str">
        <v>수동면 송천리</v>
      </c>
      <c r="C458" s="66" t="str">
        <v>2025-12</v>
      </c>
      <c r="D458" s="66" t="str">
        <v>비교 반영</v>
      </c>
      <c r="E458" s="66" t="str">
        <v>그 외 비교 반영월</v>
      </c>
      <c r="F458" s="79">
        <v>1</v>
      </c>
      <c r="G458" s="79">
        <v>0</v>
      </c>
      <c r="H458" s="79">
        <v>0</v>
      </c>
      <c r="I458" s="79">
        <v>0</v>
      </c>
      <c r="J458" s="79" t="str">
        <v/>
      </c>
    </row>
    <row r="459">
      <c r="A459" s="68">
        <v>33</v>
      </c>
      <c r="B459" s="66" t="str">
        <v>수동면 송천리</v>
      </c>
      <c r="C459" s="66" t="str">
        <v>2026-01</v>
      </c>
      <c r="D459" s="66" t="str">
        <v>비교 반영</v>
      </c>
      <c r="E459" s="66" t="str">
        <v>직전 비교기간</v>
      </c>
      <c r="F459" s="79">
        <v>0.8666666666666667</v>
      </c>
      <c r="G459" s="79">
        <v>0</v>
      </c>
      <c r="H459" s="79">
        <v>0.13333333333333333</v>
      </c>
      <c r="I459" s="79">
        <v>0.13333333333333333</v>
      </c>
      <c r="J459" s="79">
        <v>1</v>
      </c>
    </row>
    <row r="460">
      <c r="A460" s="68">
        <v>33</v>
      </c>
      <c r="B460" s="66" t="str">
        <v>수동면 송천리</v>
      </c>
      <c r="C460" s="66" t="str">
        <v>2026-02</v>
      </c>
      <c r="D460" s="66" t="str">
        <v>비교 반영</v>
      </c>
      <c r="E460" s="66" t="str">
        <v>직전 비교기간</v>
      </c>
      <c r="F460" s="79">
        <v>1</v>
      </c>
      <c r="G460" s="79">
        <v>0</v>
      </c>
      <c r="H460" s="79">
        <v>0</v>
      </c>
      <c r="I460" s="79">
        <v>0</v>
      </c>
      <c r="J460" s="79" t="str">
        <v/>
      </c>
    </row>
    <row r="461">
      <c r="A461" s="68">
        <v>33</v>
      </c>
      <c r="B461" s="66" t="str">
        <v>수동면 송천리</v>
      </c>
      <c r="C461" s="66" t="str">
        <v>2026-03</v>
      </c>
      <c r="D461" s="66" t="str">
        <v>비교 반영</v>
      </c>
      <c r="E461" s="66" t="str">
        <v>직전 비교기간</v>
      </c>
      <c r="F461" s="79">
        <v>0.75</v>
      </c>
      <c r="G461" s="79">
        <v>0</v>
      </c>
      <c r="H461" s="79">
        <v>0.25</v>
      </c>
      <c r="I461" s="79">
        <v>0.25</v>
      </c>
      <c r="J461" s="79">
        <v>1</v>
      </c>
    </row>
    <row r="462">
      <c r="A462" s="68">
        <v>33</v>
      </c>
      <c r="B462" s="66" t="str">
        <v>수동면 송천리</v>
      </c>
      <c r="C462" s="66" t="str">
        <v>2026-04</v>
      </c>
      <c r="D462" s="66" t="str">
        <v>비교 반영</v>
      </c>
      <c r="E462" s="66" t="str">
        <v>최근 비교기간</v>
      </c>
      <c r="F462" s="79">
        <v>0.8</v>
      </c>
      <c r="G462" s="79">
        <v>0</v>
      </c>
      <c r="H462" s="79">
        <v>0.2</v>
      </c>
      <c r="I462" s="79">
        <v>0.2</v>
      </c>
      <c r="J462" s="79">
        <v>1</v>
      </c>
    </row>
    <row r="463">
      <c r="A463" s="68">
        <v>33</v>
      </c>
      <c r="B463" s="66" t="str">
        <v>수동면 송천리</v>
      </c>
      <c r="C463" s="66" t="str">
        <v>2026-05</v>
      </c>
      <c r="D463" s="66" t="str">
        <v>비교 반영</v>
      </c>
      <c r="E463" s="66" t="str">
        <v>최근 비교기간</v>
      </c>
      <c r="F463" s="79">
        <v>0.75</v>
      </c>
      <c r="G463" s="79">
        <v>0</v>
      </c>
      <c r="H463" s="79">
        <v>0.25</v>
      </c>
      <c r="I463" s="79">
        <v>0.25</v>
      </c>
      <c r="J463" s="79">
        <v>1</v>
      </c>
    </row>
    <row r="464">
      <c r="A464" s="68">
        <v>33</v>
      </c>
      <c r="B464" s="66" t="str">
        <v>수동면 송천리</v>
      </c>
      <c r="C464" s="66" t="str">
        <v>2026-06</v>
      </c>
      <c r="D464" s="66" t="str">
        <v>비교 반영</v>
      </c>
      <c r="E464" s="66" t="str">
        <v>최근 비교기간</v>
      </c>
      <c r="F464" s="79">
        <v>0.75</v>
      </c>
      <c r="G464" s="79">
        <v>0</v>
      </c>
      <c r="H464" s="79">
        <v>0.25</v>
      </c>
      <c r="I464" s="79">
        <v>0.25</v>
      </c>
      <c r="J464" s="79">
        <v>1</v>
      </c>
    </row>
    <row r="465">
      <c r="A465" s="72">
        <v>33</v>
      </c>
      <c r="B465" s="72" t="str">
        <v>수동면 송천리</v>
      </c>
      <c r="C465" s="72" t="str">
        <v>2026-07</v>
      </c>
      <c r="D465" s="72" t="str">
        <v>집계 중</v>
      </c>
      <c r="E465" s="72" t="str">
        <v>집계 중 월</v>
      </c>
      <c r="F465" s="85">
        <v>0.9</v>
      </c>
      <c r="G465" s="85">
        <v>0</v>
      </c>
      <c r="H465" s="85">
        <v>0.1</v>
      </c>
      <c r="I465" s="85">
        <v>0.1</v>
      </c>
      <c r="J465" s="85">
        <v>1</v>
      </c>
    </row>
    <row r="466">
      <c r="A466" s="68">
        <v>34</v>
      </c>
      <c r="B466" s="66" t="str">
        <v>진건읍 송능리</v>
      </c>
      <c r="C466" s="66" t="str">
        <v>2025-08</v>
      </c>
      <c r="D466" s="66" t="str">
        <v>비교 반영</v>
      </c>
      <c r="E466" s="66" t="str">
        <v>그 외 비교 반영월</v>
      </c>
      <c r="F466" s="79">
        <v>0.7</v>
      </c>
      <c r="G466" s="79">
        <v>0.1</v>
      </c>
      <c r="H466" s="79">
        <v>0.2</v>
      </c>
      <c r="I466" s="79">
        <v>0.3</v>
      </c>
      <c r="J466" s="79">
        <v>0.6666666666666666</v>
      </c>
    </row>
    <row r="467">
      <c r="A467" s="68">
        <v>34</v>
      </c>
      <c r="B467" s="66" t="str">
        <v>진건읍 송능리</v>
      </c>
      <c r="C467" s="66" t="str">
        <v>2025-09</v>
      </c>
      <c r="D467" s="66" t="str">
        <v>비교 반영</v>
      </c>
      <c r="E467" s="66" t="str">
        <v>그 외 비교 반영월</v>
      </c>
      <c r="F467" s="79">
        <v>0.6</v>
      </c>
      <c r="G467" s="79">
        <v>0</v>
      </c>
      <c r="H467" s="79">
        <v>0.4</v>
      </c>
      <c r="I467" s="79">
        <v>0.4</v>
      </c>
      <c r="J467" s="79">
        <v>1</v>
      </c>
    </row>
    <row r="468">
      <c r="A468" s="68">
        <v>34</v>
      </c>
      <c r="B468" s="66" t="str">
        <v>진건읍 송능리</v>
      </c>
      <c r="C468" s="66" t="str">
        <v>2025-10</v>
      </c>
      <c r="D468" s="66" t="str">
        <v>비교 반영</v>
      </c>
      <c r="E468" s="66" t="str">
        <v>그 외 비교 반영월</v>
      </c>
      <c r="F468" s="79">
        <v>0.5</v>
      </c>
      <c r="G468" s="79">
        <v>0.5</v>
      </c>
      <c r="H468" s="79">
        <v>0</v>
      </c>
      <c r="I468" s="79">
        <v>0.5</v>
      </c>
      <c r="J468" s="79">
        <v>0</v>
      </c>
    </row>
    <row r="469">
      <c r="A469" s="68">
        <v>34</v>
      </c>
      <c r="B469" s="66" t="str">
        <v>진건읍 송능리</v>
      </c>
      <c r="C469" s="66" t="str">
        <v>2025-11</v>
      </c>
      <c r="D469" s="66" t="str">
        <v>비교 반영</v>
      </c>
      <c r="E469" s="66" t="str">
        <v>그 외 비교 반영월</v>
      </c>
      <c r="F469" s="79">
        <v>0.8</v>
      </c>
      <c r="G469" s="79">
        <v>0.2</v>
      </c>
      <c r="H469" s="79">
        <v>0</v>
      </c>
      <c r="I469" s="79">
        <v>0.2</v>
      </c>
      <c r="J469" s="79">
        <v>0</v>
      </c>
    </row>
    <row r="470">
      <c r="A470" s="68">
        <v>34</v>
      </c>
      <c r="B470" s="66" t="str">
        <v>진건읍 송능리</v>
      </c>
      <c r="C470" s="66" t="str">
        <v>2025-12</v>
      </c>
      <c r="D470" s="66" t="str">
        <v>비교 반영</v>
      </c>
      <c r="E470" s="66" t="str">
        <v>그 외 비교 반영월</v>
      </c>
      <c r="F470" s="79">
        <v>0.7</v>
      </c>
      <c r="G470" s="79">
        <v>0</v>
      </c>
      <c r="H470" s="79">
        <v>0.3</v>
      </c>
      <c r="I470" s="79">
        <v>0.3</v>
      </c>
      <c r="J470" s="79">
        <v>1</v>
      </c>
    </row>
    <row r="471">
      <c r="A471" s="68">
        <v>34</v>
      </c>
      <c r="B471" s="66" t="str">
        <v>진건읍 송능리</v>
      </c>
      <c r="C471" s="66" t="str">
        <v>2026-01</v>
      </c>
      <c r="D471" s="66" t="str">
        <v>비교 반영</v>
      </c>
      <c r="E471" s="66" t="str">
        <v>직전 비교기간</v>
      </c>
      <c r="F471" s="79">
        <v>0.6666666666666666</v>
      </c>
      <c r="G471" s="79">
        <v>0</v>
      </c>
      <c r="H471" s="79">
        <v>0.3333333333333333</v>
      </c>
      <c r="I471" s="79">
        <v>0.3333333333333333</v>
      </c>
      <c r="J471" s="79">
        <v>1</v>
      </c>
    </row>
    <row r="472">
      <c r="A472" s="68">
        <v>34</v>
      </c>
      <c r="B472" s="66" t="str">
        <v>진건읍 송능리</v>
      </c>
      <c r="C472" s="66" t="str">
        <v>2026-02</v>
      </c>
      <c r="D472" s="66" t="str">
        <v>비교 반영</v>
      </c>
      <c r="E472" s="66" t="str">
        <v>직전 비교기간</v>
      </c>
      <c r="F472" s="79">
        <v>0.5</v>
      </c>
      <c r="G472" s="79">
        <v>0</v>
      </c>
      <c r="H472" s="79">
        <v>0.5</v>
      </c>
      <c r="I472" s="79">
        <v>0.5</v>
      </c>
      <c r="J472" s="79">
        <v>1</v>
      </c>
    </row>
    <row r="473">
      <c r="A473" s="68">
        <v>34</v>
      </c>
      <c r="B473" s="66" t="str">
        <v>진건읍 송능리</v>
      </c>
      <c r="C473" s="66" t="str">
        <v>2026-03</v>
      </c>
      <c r="D473" s="66" t="str">
        <v>비교 반영</v>
      </c>
      <c r="E473" s="66" t="str">
        <v>직전 비교기간</v>
      </c>
      <c r="F473" s="79">
        <v>0.6923076923076923</v>
      </c>
      <c r="G473" s="79">
        <v>0</v>
      </c>
      <c r="H473" s="79">
        <v>0.3076923076923077</v>
      </c>
      <c r="I473" s="79">
        <v>0.3076923076923077</v>
      </c>
      <c r="J473" s="79">
        <v>1</v>
      </c>
    </row>
    <row r="474">
      <c r="A474" s="68">
        <v>34</v>
      </c>
      <c r="B474" s="66" t="str">
        <v>진건읍 송능리</v>
      </c>
      <c r="C474" s="66" t="str">
        <v>2026-04</v>
      </c>
      <c r="D474" s="66" t="str">
        <v>비교 반영</v>
      </c>
      <c r="E474" s="66" t="str">
        <v>최근 비교기간</v>
      </c>
      <c r="F474" s="79">
        <v>0.625</v>
      </c>
      <c r="G474" s="79">
        <v>0.25</v>
      </c>
      <c r="H474" s="79">
        <v>0.125</v>
      </c>
      <c r="I474" s="79">
        <v>0.375</v>
      </c>
      <c r="J474" s="79">
        <v>0.3333333333333333</v>
      </c>
    </row>
    <row r="475">
      <c r="A475" s="68">
        <v>34</v>
      </c>
      <c r="B475" s="66" t="str">
        <v>진건읍 송능리</v>
      </c>
      <c r="C475" s="66" t="str">
        <v>2026-05</v>
      </c>
      <c r="D475" s="66" t="str">
        <v>비교 반영</v>
      </c>
      <c r="E475" s="66" t="str">
        <v>최근 비교기간</v>
      </c>
      <c r="F475" s="79">
        <v>0.8571428571428571</v>
      </c>
      <c r="G475" s="79">
        <v>0</v>
      </c>
      <c r="H475" s="79">
        <v>0.14285714285714285</v>
      </c>
      <c r="I475" s="79">
        <v>0.14285714285714285</v>
      </c>
      <c r="J475" s="79">
        <v>1</v>
      </c>
    </row>
    <row r="476">
      <c r="A476" s="68">
        <v>34</v>
      </c>
      <c r="B476" s="66" t="str">
        <v>진건읍 송능리</v>
      </c>
      <c r="C476" s="66" t="str">
        <v>2026-06</v>
      </c>
      <c r="D476" s="66" t="str">
        <v>비교 반영</v>
      </c>
      <c r="E476" s="66" t="str">
        <v>최근 비교기간</v>
      </c>
      <c r="F476" s="79">
        <v>0.25</v>
      </c>
      <c r="G476" s="79">
        <v>0.25</v>
      </c>
      <c r="H476" s="79">
        <v>0.5</v>
      </c>
      <c r="I476" s="79">
        <v>0.75</v>
      </c>
      <c r="J476" s="79">
        <v>0.6666666666666666</v>
      </c>
    </row>
    <row r="477">
      <c r="A477" s="72">
        <v>34</v>
      </c>
      <c r="B477" s="72" t="str">
        <v>진건읍 송능리</v>
      </c>
      <c r="C477" s="72" t="str">
        <v>2026-07</v>
      </c>
      <c r="D477" s="72" t="str">
        <v>집계 중</v>
      </c>
      <c r="E477" s="72" t="str">
        <v>집계 중 월</v>
      </c>
      <c r="F477" s="85">
        <v>0.8333333333333334</v>
      </c>
      <c r="G477" s="85">
        <v>0</v>
      </c>
      <c r="H477" s="85">
        <v>0.16666666666666666</v>
      </c>
      <c r="I477" s="85">
        <v>0.16666666666666666</v>
      </c>
      <c r="J477" s="85">
        <v>1</v>
      </c>
    </row>
    <row r="478">
      <c r="A478" s="68">
        <v>35</v>
      </c>
      <c r="B478" s="66" t="str">
        <v>와부읍 월문리</v>
      </c>
      <c r="C478" s="66" t="str">
        <v>2025-08</v>
      </c>
      <c r="D478" s="66" t="str">
        <v>비교 반영</v>
      </c>
      <c r="E478" s="66" t="str">
        <v>그 외 비교 반영월</v>
      </c>
      <c r="F478" s="79">
        <v>1</v>
      </c>
      <c r="G478" s="79">
        <v>0</v>
      </c>
      <c r="H478" s="79">
        <v>0</v>
      </c>
      <c r="I478" s="79">
        <v>0</v>
      </c>
      <c r="J478" s="79" t="str">
        <v/>
      </c>
    </row>
    <row r="479">
      <c r="A479" s="68">
        <v>35</v>
      </c>
      <c r="B479" s="66" t="str">
        <v>와부읍 월문리</v>
      </c>
      <c r="C479" s="66" t="str">
        <v>2025-09</v>
      </c>
      <c r="D479" s="66" t="str">
        <v>비교 반영</v>
      </c>
      <c r="E479" s="66" t="str">
        <v>그 외 비교 반영월</v>
      </c>
      <c r="F479" s="79">
        <v>0.9285714285714286</v>
      </c>
      <c r="G479" s="79">
        <v>0</v>
      </c>
      <c r="H479" s="79">
        <v>0.07142857142857142</v>
      </c>
      <c r="I479" s="79">
        <v>0.07142857142857142</v>
      </c>
      <c r="J479" s="79">
        <v>1</v>
      </c>
    </row>
    <row r="480">
      <c r="A480" s="68">
        <v>35</v>
      </c>
      <c r="B480" s="66" t="str">
        <v>와부읍 월문리</v>
      </c>
      <c r="C480" s="66" t="str">
        <v>2025-10</v>
      </c>
      <c r="D480" s="66" t="str">
        <v>비교 반영</v>
      </c>
      <c r="E480" s="66" t="str">
        <v>그 외 비교 반영월</v>
      </c>
      <c r="F480" s="79">
        <v>0.8666666666666667</v>
      </c>
      <c r="G480" s="79">
        <v>0.13333333333333333</v>
      </c>
      <c r="H480" s="79">
        <v>0</v>
      </c>
      <c r="I480" s="79">
        <v>0.13333333333333333</v>
      </c>
      <c r="J480" s="79">
        <v>0</v>
      </c>
    </row>
    <row r="481">
      <c r="A481" s="68">
        <v>35</v>
      </c>
      <c r="B481" s="66" t="str">
        <v>와부읍 월문리</v>
      </c>
      <c r="C481" s="66" t="str">
        <v>2025-11</v>
      </c>
      <c r="D481" s="66" t="str">
        <v>비교 반영</v>
      </c>
      <c r="E481" s="66" t="str">
        <v>그 외 비교 반영월</v>
      </c>
      <c r="F481" s="79">
        <v>0.8333333333333334</v>
      </c>
      <c r="G481" s="79">
        <v>0</v>
      </c>
      <c r="H481" s="79">
        <v>0.16666666666666666</v>
      </c>
      <c r="I481" s="79">
        <v>0.16666666666666666</v>
      </c>
      <c r="J481" s="79">
        <v>1</v>
      </c>
    </row>
    <row r="482">
      <c r="A482" s="68">
        <v>35</v>
      </c>
      <c r="B482" s="66" t="str">
        <v>와부읍 월문리</v>
      </c>
      <c r="C482" s="66" t="str">
        <v>2025-12</v>
      </c>
      <c r="D482" s="66" t="str">
        <v>비교 반영</v>
      </c>
      <c r="E482" s="66" t="str">
        <v>그 외 비교 반영월</v>
      </c>
      <c r="F482" s="79">
        <v>1</v>
      </c>
      <c r="G482" s="79">
        <v>0</v>
      </c>
      <c r="H482" s="79">
        <v>0</v>
      </c>
      <c r="I482" s="79">
        <v>0</v>
      </c>
      <c r="J482" s="79" t="str">
        <v/>
      </c>
    </row>
    <row r="483">
      <c r="A483" s="68">
        <v>35</v>
      </c>
      <c r="B483" s="66" t="str">
        <v>와부읍 월문리</v>
      </c>
      <c r="C483" s="66" t="str">
        <v>2026-01</v>
      </c>
      <c r="D483" s="66" t="str">
        <v>비교 반영</v>
      </c>
      <c r="E483" s="66" t="str">
        <v>직전 비교기간</v>
      </c>
      <c r="F483" s="79">
        <v>1</v>
      </c>
      <c r="G483" s="79">
        <v>0</v>
      </c>
      <c r="H483" s="79">
        <v>0</v>
      </c>
      <c r="I483" s="79">
        <v>0</v>
      </c>
      <c r="J483" s="79" t="str">
        <v/>
      </c>
    </row>
    <row r="484">
      <c r="A484" s="68">
        <v>35</v>
      </c>
      <c r="B484" s="66" t="str">
        <v>와부읍 월문리</v>
      </c>
      <c r="C484" s="66" t="str">
        <v>2026-02</v>
      </c>
      <c r="D484" s="66" t="str">
        <v>비교 반영</v>
      </c>
      <c r="E484" s="66" t="str">
        <v>직전 비교기간</v>
      </c>
      <c r="F484" s="79">
        <v>0.6666666666666666</v>
      </c>
      <c r="G484" s="79">
        <v>0.3333333333333333</v>
      </c>
      <c r="H484" s="79">
        <v>0</v>
      </c>
      <c r="I484" s="79">
        <v>0.3333333333333333</v>
      </c>
      <c r="J484" s="79">
        <v>0</v>
      </c>
    </row>
    <row r="485">
      <c r="A485" s="68">
        <v>35</v>
      </c>
      <c r="B485" s="66" t="str">
        <v>와부읍 월문리</v>
      </c>
      <c r="C485" s="66" t="str">
        <v>2026-03</v>
      </c>
      <c r="D485" s="66" t="str">
        <v>비교 반영</v>
      </c>
      <c r="E485" s="66" t="str">
        <v>직전 비교기간</v>
      </c>
      <c r="F485" s="79">
        <v>1</v>
      </c>
      <c r="G485" s="79">
        <v>0</v>
      </c>
      <c r="H485" s="79">
        <v>0</v>
      </c>
      <c r="I485" s="79">
        <v>0</v>
      </c>
      <c r="J485" s="79" t="str">
        <v/>
      </c>
    </row>
    <row r="486">
      <c r="A486" s="68">
        <v>35</v>
      </c>
      <c r="B486" s="66" t="str">
        <v>와부읍 월문리</v>
      </c>
      <c r="C486" s="66" t="str">
        <v>2026-04</v>
      </c>
      <c r="D486" s="66" t="str">
        <v>비교 반영</v>
      </c>
      <c r="E486" s="66" t="str">
        <v>최근 비교기간</v>
      </c>
      <c r="F486" s="79">
        <v>0.7777777777777778</v>
      </c>
      <c r="G486" s="79">
        <v>0.1111111111111111</v>
      </c>
      <c r="H486" s="79">
        <v>0.1111111111111111</v>
      </c>
      <c r="I486" s="79">
        <v>0.2222222222222222</v>
      </c>
      <c r="J486" s="79">
        <v>0.5</v>
      </c>
    </row>
    <row r="487">
      <c r="A487" s="68">
        <v>35</v>
      </c>
      <c r="B487" s="66" t="str">
        <v>와부읍 월문리</v>
      </c>
      <c r="C487" s="66" t="str">
        <v>2026-05</v>
      </c>
      <c r="D487" s="66" t="str">
        <v>비교 반영</v>
      </c>
      <c r="E487" s="66" t="str">
        <v>최근 비교기간</v>
      </c>
      <c r="F487" s="79">
        <v>0.625</v>
      </c>
      <c r="G487" s="79">
        <v>0.125</v>
      </c>
      <c r="H487" s="79">
        <v>0.25</v>
      </c>
      <c r="I487" s="79">
        <v>0.375</v>
      </c>
      <c r="J487" s="79">
        <v>0.6666666666666666</v>
      </c>
    </row>
    <row r="488">
      <c r="A488" s="68">
        <v>35</v>
      </c>
      <c r="B488" s="66" t="str">
        <v>와부읍 월문리</v>
      </c>
      <c r="C488" s="66" t="str">
        <v>2026-06</v>
      </c>
      <c r="D488" s="66" t="str">
        <v>비교 반영</v>
      </c>
      <c r="E488" s="66" t="str">
        <v>최근 비교기간</v>
      </c>
      <c r="F488" s="79">
        <v>0.5</v>
      </c>
      <c r="G488" s="79">
        <v>0</v>
      </c>
      <c r="H488" s="79">
        <v>0.5</v>
      </c>
      <c r="I488" s="79">
        <v>0.5</v>
      </c>
      <c r="J488" s="79">
        <v>1</v>
      </c>
    </row>
    <row r="489">
      <c r="A489" s="72">
        <v>35</v>
      </c>
      <c r="B489" s="72" t="str">
        <v>와부읍 월문리</v>
      </c>
      <c r="C489" s="72" t="str">
        <v>2026-07</v>
      </c>
      <c r="D489" s="72" t="str">
        <v>집계 중</v>
      </c>
      <c r="E489" s="72" t="str">
        <v>집계 중 월</v>
      </c>
      <c r="F489" s="85">
        <v>0.75</v>
      </c>
      <c r="G489" s="85">
        <v>0</v>
      </c>
      <c r="H489" s="85">
        <v>0.25</v>
      </c>
      <c r="I489" s="85">
        <v>0.25</v>
      </c>
      <c r="J489" s="85">
        <v>1</v>
      </c>
    </row>
    <row r="490">
      <c r="A490" s="68">
        <v>36</v>
      </c>
      <c r="B490" s="66" t="str">
        <v>이패동</v>
      </c>
      <c r="C490" s="66" t="str">
        <v>2025-08</v>
      </c>
      <c r="D490" s="66" t="str">
        <v>비교 반영</v>
      </c>
      <c r="E490" s="66" t="str">
        <v>그 외 비교 반영월</v>
      </c>
      <c r="F490" s="79">
        <v>1</v>
      </c>
      <c r="G490" s="79">
        <v>0</v>
      </c>
      <c r="H490" s="79">
        <v>0</v>
      </c>
      <c r="I490" s="79">
        <v>0</v>
      </c>
      <c r="J490" s="79" t="str">
        <v/>
      </c>
    </row>
    <row r="491">
      <c r="A491" s="68">
        <v>36</v>
      </c>
      <c r="B491" s="66" t="str">
        <v>이패동</v>
      </c>
      <c r="C491" s="66" t="str">
        <v>2025-09</v>
      </c>
      <c r="D491" s="66" t="str">
        <v>비교 반영</v>
      </c>
      <c r="E491" s="66" t="str">
        <v>그 외 비교 반영월</v>
      </c>
      <c r="F491" s="79">
        <v>0.9333333333333333</v>
      </c>
      <c r="G491" s="79">
        <v>0.06666666666666667</v>
      </c>
      <c r="H491" s="79">
        <v>0</v>
      </c>
      <c r="I491" s="79">
        <v>0.06666666666666667</v>
      </c>
      <c r="J491" s="79">
        <v>0</v>
      </c>
    </row>
    <row r="492">
      <c r="A492" s="68">
        <v>36</v>
      </c>
      <c r="B492" s="66" t="str">
        <v>이패동</v>
      </c>
      <c r="C492" s="66" t="str">
        <v>2025-10</v>
      </c>
      <c r="D492" s="66" t="str">
        <v>비교 반영</v>
      </c>
      <c r="E492" s="66" t="str">
        <v>그 외 비교 반영월</v>
      </c>
      <c r="F492" s="79">
        <v>1</v>
      </c>
      <c r="G492" s="79">
        <v>0</v>
      </c>
      <c r="H492" s="79">
        <v>0</v>
      </c>
      <c r="I492" s="79">
        <v>0</v>
      </c>
      <c r="J492" s="79" t="str">
        <v/>
      </c>
    </row>
    <row r="493">
      <c r="A493" s="68">
        <v>36</v>
      </c>
      <c r="B493" s="66" t="str">
        <v>이패동</v>
      </c>
      <c r="C493" s="66" t="str">
        <v>2025-11</v>
      </c>
      <c r="D493" s="66" t="str">
        <v>비교 반영</v>
      </c>
      <c r="E493" s="66" t="str">
        <v>그 외 비교 반영월</v>
      </c>
      <c r="F493" s="79">
        <v>1</v>
      </c>
      <c r="G493" s="79">
        <v>0</v>
      </c>
      <c r="H493" s="79">
        <v>0</v>
      </c>
      <c r="I493" s="79">
        <v>0</v>
      </c>
      <c r="J493" s="79" t="str">
        <v/>
      </c>
    </row>
    <row r="494">
      <c r="A494" s="68">
        <v>36</v>
      </c>
      <c r="B494" s="66" t="str">
        <v>이패동</v>
      </c>
      <c r="C494" s="66" t="str">
        <v>2025-12</v>
      </c>
      <c r="D494" s="66" t="str">
        <v>비교 반영</v>
      </c>
      <c r="E494" s="66" t="str">
        <v>그 외 비교 반영월</v>
      </c>
      <c r="F494" s="79">
        <v>1</v>
      </c>
      <c r="G494" s="79">
        <v>0</v>
      </c>
      <c r="H494" s="79">
        <v>0</v>
      </c>
      <c r="I494" s="79">
        <v>0</v>
      </c>
      <c r="J494" s="79" t="str">
        <v/>
      </c>
    </row>
    <row r="495">
      <c r="A495" s="68">
        <v>36</v>
      </c>
      <c r="B495" s="66" t="str">
        <v>이패동</v>
      </c>
      <c r="C495" s="66" t="str">
        <v>2026-01</v>
      </c>
      <c r="D495" s="66" t="str">
        <v>비교 반영</v>
      </c>
      <c r="E495" s="66" t="str">
        <v>직전 비교기간</v>
      </c>
      <c r="F495" s="79">
        <v>1</v>
      </c>
      <c r="G495" s="79">
        <v>0</v>
      </c>
      <c r="H495" s="79">
        <v>0</v>
      </c>
      <c r="I495" s="79">
        <v>0</v>
      </c>
      <c r="J495" s="79" t="str">
        <v/>
      </c>
    </row>
    <row r="496">
      <c r="A496" s="68">
        <v>36</v>
      </c>
      <c r="B496" s="66" t="str">
        <v>이패동</v>
      </c>
      <c r="C496" s="66" t="str">
        <v>2026-02</v>
      </c>
      <c r="D496" s="66" t="str">
        <v>비교 반영</v>
      </c>
      <c r="E496" s="66" t="str">
        <v>직전 비교기간</v>
      </c>
      <c r="F496" s="79">
        <v>1</v>
      </c>
      <c r="G496" s="79">
        <v>0</v>
      </c>
      <c r="H496" s="79">
        <v>0</v>
      </c>
      <c r="I496" s="79">
        <v>0</v>
      </c>
      <c r="J496" s="79" t="str">
        <v/>
      </c>
    </row>
    <row r="497">
      <c r="A497" s="68">
        <v>36</v>
      </c>
      <c r="B497" s="66" t="str">
        <v>이패동</v>
      </c>
      <c r="C497" s="66" t="str">
        <v>2026-03</v>
      </c>
      <c r="D497" s="66" t="str">
        <v>비교 반영</v>
      </c>
      <c r="E497" s="66" t="str">
        <v>직전 비교기간</v>
      </c>
      <c r="F497" s="79">
        <v>1</v>
      </c>
      <c r="G497" s="79">
        <v>0</v>
      </c>
      <c r="H497" s="79">
        <v>0</v>
      </c>
      <c r="I497" s="79">
        <v>0</v>
      </c>
      <c r="J497" s="79" t="str">
        <v/>
      </c>
    </row>
    <row r="498">
      <c r="A498" s="68">
        <v>36</v>
      </c>
      <c r="B498" s="66" t="str">
        <v>이패동</v>
      </c>
      <c r="C498" s="66" t="str">
        <v>2026-04</v>
      </c>
      <c r="D498" s="66" t="str">
        <v>비교 반영</v>
      </c>
      <c r="E498" s="66" t="str">
        <v>최근 비교기간</v>
      </c>
      <c r="F498" s="79">
        <v>1</v>
      </c>
      <c r="G498" s="79">
        <v>0</v>
      </c>
      <c r="H498" s="79">
        <v>0</v>
      </c>
      <c r="I498" s="79">
        <v>0</v>
      </c>
      <c r="J498" s="79" t="str">
        <v/>
      </c>
    </row>
    <row r="499">
      <c r="A499" s="68">
        <v>36</v>
      </c>
      <c r="B499" s="66" t="str">
        <v>이패동</v>
      </c>
      <c r="C499" s="66" t="str">
        <v>2026-05</v>
      </c>
      <c r="D499" s="66" t="str">
        <v>비교 반영</v>
      </c>
      <c r="E499" s="66" t="str">
        <v>최근 비교기간</v>
      </c>
      <c r="F499" s="79">
        <v>0</v>
      </c>
      <c r="G499" s="79">
        <v>0</v>
      </c>
      <c r="H499" s="79">
        <v>1</v>
      </c>
      <c r="I499" s="79">
        <v>1</v>
      </c>
      <c r="J499" s="79">
        <v>1</v>
      </c>
    </row>
    <row r="500">
      <c r="A500" s="68">
        <v>36</v>
      </c>
      <c r="B500" s="66" t="str">
        <v>이패동</v>
      </c>
      <c r="C500" s="66" t="str">
        <v>2026-06</v>
      </c>
      <c r="D500" s="66" t="str">
        <v>비교 반영</v>
      </c>
      <c r="E500" s="66" t="str">
        <v>최근 비교기간</v>
      </c>
      <c r="F500" s="79">
        <v>0.8333333333333334</v>
      </c>
      <c r="G500" s="79">
        <v>0.16666666666666666</v>
      </c>
      <c r="H500" s="79">
        <v>0</v>
      </c>
      <c r="I500" s="79">
        <v>0.16666666666666666</v>
      </c>
      <c r="J500" s="79">
        <v>0</v>
      </c>
    </row>
    <row r="501">
      <c r="A501" s="72">
        <v>36</v>
      </c>
      <c r="B501" s="72" t="str">
        <v>이패동</v>
      </c>
      <c r="C501" s="72" t="str">
        <v>2026-07</v>
      </c>
      <c r="D501" s="72" t="str">
        <v>집계 중</v>
      </c>
      <c r="E501" s="72" t="str">
        <v>집계 중 월</v>
      </c>
      <c r="F501" s="85">
        <v>0.9545454545454546</v>
      </c>
      <c r="G501" s="85">
        <v>0</v>
      </c>
      <c r="H501" s="85">
        <v>0.045454545454545456</v>
      </c>
      <c r="I501" s="85">
        <v>0.045454545454545456</v>
      </c>
      <c r="J501" s="85">
        <v>1</v>
      </c>
    </row>
    <row r="502">
      <c r="A502" s="68">
        <v>37</v>
      </c>
      <c r="B502" s="66" t="str">
        <v>삼패동</v>
      </c>
      <c r="C502" s="66" t="str">
        <v>2025-09</v>
      </c>
      <c r="D502" s="66" t="str">
        <v>비교 반영</v>
      </c>
      <c r="E502" s="66" t="str">
        <v>그 외 비교 반영월</v>
      </c>
      <c r="F502" s="79">
        <v>0.6666666666666666</v>
      </c>
      <c r="G502" s="79">
        <v>0</v>
      </c>
      <c r="H502" s="79">
        <v>0.3333333333333333</v>
      </c>
      <c r="I502" s="79">
        <v>0.3333333333333333</v>
      </c>
      <c r="J502" s="79">
        <v>1</v>
      </c>
    </row>
    <row r="503">
      <c r="A503" s="68">
        <v>37</v>
      </c>
      <c r="B503" s="66" t="str">
        <v>삼패동</v>
      </c>
      <c r="C503" s="66" t="str">
        <v>2025-10</v>
      </c>
      <c r="D503" s="66" t="str">
        <v>비교 반영</v>
      </c>
      <c r="E503" s="66" t="str">
        <v>그 외 비교 반영월</v>
      </c>
      <c r="F503" s="79">
        <v>0.9230769230769231</v>
      </c>
      <c r="G503" s="79">
        <v>0</v>
      </c>
      <c r="H503" s="79">
        <v>0.07692307692307693</v>
      </c>
      <c r="I503" s="79">
        <v>0.07692307692307693</v>
      </c>
      <c r="J503" s="79">
        <v>1</v>
      </c>
    </row>
    <row r="504">
      <c r="A504" s="68">
        <v>37</v>
      </c>
      <c r="B504" s="66" t="str">
        <v>삼패동</v>
      </c>
      <c r="C504" s="66" t="str">
        <v>2025-11</v>
      </c>
      <c r="D504" s="66" t="str">
        <v>비교 반영</v>
      </c>
      <c r="E504" s="66" t="str">
        <v>그 외 비교 반영월</v>
      </c>
      <c r="F504" s="79">
        <v>0.3333333333333333</v>
      </c>
      <c r="G504" s="79">
        <v>0</v>
      </c>
      <c r="H504" s="79">
        <v>0.6666666666666666</v>
      </c>
      <c r="I504" s="79">
        <v>0.6666666666666666</v>
      </c>
      <c r="J504" s="79">
        <v>1</v>
      </c>
    </row>
    <row r="505">
      <c r="A505" s="68">
        <v>37</v>
      </c>
      <c r="B505" s="66" t="str">
        <v>삼패동</v>
      </c>
      <c r="C505" s="66" t="str">
        <v>2025-12</v>
      </c>
      <c r="D505" s="66" t="str">
        <v>비교 반영</v>
      </c>
      <c r="E505" s="66" t="str">
        <v>그 외 비교 반영월</v>
      </c>
      <c r="F505" s="79">
        <v>1</v>
      </c>
      <c r="G505" s="79">
        <v>0</v>
      </c>
      <c r="H505" s="79">
        <v>0</v>
      </c>
      <c r="I505" s="79">
        <v>0</v>
      </c>
      <c r="J505" s="79" t="str">
        <v/>
      </c>
    </row>
    <row r="506">
      <c r="A506" s="68">
        <v>37</v>
      </c>
      <c r="B506" s="66" t="str">
        <v>삼패동</v>
      </c>
      <c r="C506" s="66" t="str">
        <v>2026-01</v>
      </c>
      <c r="D506" s="66" t="str">
        <v>비교 반영</v>
      </c>
      <c r="E506" s="66" t="str">
        <v>직전 비교기간</v>
      </c>
      <c r="F506" s="79">
        <v>0.9090909090909091</v>
      </c>
      <c r="G506" s="79">
        <v>0.09090909090909091</v>
      </c>
      <c r="H506" s="79">
        <v>0</v>
      </c>
      <c r="I506" s="79">
        <v>0.09090909090909091</v>
      </c>
      <c r="J506" s="79">
        <v>0</v>
      </c>
    </row>
    <row r="507">
      <c r="A507" s="68">
        <v>37</v>
      </c>
      <c r="B507" s="66" t="str">
        <v>삼패동</v>
      </c>
      <c r="C507" s="66" t="str">
        <v>2026-02</v>
      </c>
      <c r="D507" s="66" t="str">
        <v>비교 반영</v>
      </c>
      <c r="E507" s="66" t="str">
        <v>직전 비교기간</v>
      </c>
      <c r="F507" s="79">
        <v>0.75</v>
      </c>
      <c r="G507" s="79">
        <v>0.25</v>
      </c>
      <c r="H507" s="79">
        <v>0</v>
      </c>
      <c r="I507" s="79">
        <v>0.25</v>
      </c>
      <c r="J507" s="79">
        <v>0</v>
      </c>
    </row>
    <row r="508">
      <c r="A508" s="68">
        <v>37</v>
      </c>
      <c r="B508" s="66" t="str">
        <v>삼패동</v>
      </c>
      <c r="C508" s="66" t="str">
        <v>2026-03</v>
      </c>
      <c r="D508" s="66" t="str">
        <v>비교 반영</v>
      </c>
      <c r="E508" s="66" t="str">
        <v>직전 비교기간</v>
      </c>
      <c r="F508" s="79">
        <v>1</v>
      </c>
      <c r="G508" s="79">
        <v>0</v>
      </c>
      <c r="H508" s="79">
        <v>0</v>
      </c>
      <c r="I508" s="79">
        <v>0</v>
      </c>
      <c r="J508" s="79" t="str">
        <v/>
      </c>
    </row>
    <row r="509">
      <c r="A509" s="68">
        <v>37</v>
      </c>
      <c r="B509" s="66" t="str">
        <v>삼패동</v>
      </c>
      <c r="C509" s="66" t="str">
        <v>2026-05</v>
      </c>
      <c r="D509" s="66" t="str">
        <v>비교 반영</v>
      </c>
      <c r="E509" s="66" t="str">
        <v>최근 비교기간</v>
      </c>
      <c r="F509" s="79">
        <v>1</v>
      </c>
      <c r="G509" s="79">
        <v>0</v>
      </c>
      <c r="H509" s="79">
        <v>0</v>
      </c>
      <c r="I509" s="79">
        <v>0</v>
      </c>
      <c r="J509" s="79" t="str">
        <v/>
      </c>
    </row>
    <row r="510">
      <c r="A510" s="68">
        <v>37</v>
      </c>
      <c r="B510" s="66" t="str">
        <v>삼패동</v>
      </c>
      <c r="C510" s="66" t="str">
        <v>2026-06</v>
      </c>
      <c r="D510" s="66" t="str">
        <v>비교 반영</v>
      </c>
      <c r="E510" s="66" t="str">
        <v>최근 비교기간</v>
      </c>
      <c r="F510" s="79">
        <v>1</v>
      </c>
      <c r="G510" s="79">
        <v>0</v>
      </c>
      <c r="H510" s="79">
        <v>0</v>
      </c>
      <c r="I510" s="79">
        <v>0</v>
      </c>
      <c r="J510" s="79" t="str">
        <v/>
      </c>
    </row>
    <row r="511">
      <c r="A511" s="72">
        <v>37</v>
      </c>
      <c r="B511" s="72" t="str">
        <v>삼패동</v>
      </c>
      <c r="C511" s="72" t="str">
        <v>2026-07</v>
      </c>
      <c r="D511" s="72" t="str">
        <v>집계 중</v>
      </c>
      <c r="E511" s="72" t="str">
        <v>집계 중 월</v>
      </c>
      <c r="F511" s="85">
        <v>1</v>
      </c>
      <c r="G511" s="85">
        <v>0</v>
      </c>
      <c r="H511" s="85">
        <v>0</v>
      </c>
      <c r="I511" s="85">
        <v>0</v>
      </c>
      <c r="J511" s="85" t="str">
        <v/>
      </c>
    </row>
    <row r="512">
      <c r="A512" s="68">
        <v>38</v>
      </c>
      <c r="B512" s="66" t="str">
        <v>수동면 외방리</v>
      </c>
      <c r="C512" s="66" t="str">
        <v>2025-08</v>
      </c>
      <c r="D512" s="66" t="str">
        <v>비교 반영</v>
      </c>
      <c r="E512" s="66" t="str">
        <v>그 외 비교 반영월</v>
      </c>
      <c r="F512" s="79">
        <v>0.8888888888888888</v>
      </c>
      <c r="G512" s="79">
        <v>0</v>
      </c>
      <c r="H512" s="79">
        <v>0.1111111111111111</v>
      </c>
      <c r="I512" s="79">
        <v>0.1111111111111111</v>
      </c>
      <c r="J512" s="79">
        <v>1</v>
      </c>
    </row>
    <row r="513">
      <c r="A513" s="68">
        <v>38</v>
      </c>
      <c r="B513" s="66" t="str">
        <v>수동면 외방리</v>
      </c>
      <c r="C513" s="66" t="str">
        <v>2025-09</v>
      </c>
      <c r="D513" s="66" t="str">
        <v>비교 반영</v>
      </c>
      <c r="E513" s="66" t="str">
        <v>그 외 비교 반영월</v>
      </c>
      <c r="F513" s="79">
        <v>0.7619047619047619</v>
      </c>
      <c r="G513" s="79">
        <v>0</v>
      </c>
      <c r="H513" s="79">
        <v>0.23809523809523808</v>
      </c>
      <c r="I513" s="79">
        <v>0.23809523809523808</v>
      </c>
      <c r="J513" s="79">
        <v>1</v>
      </c>
    </row>
    <row r="514">
      <c r="A514" s="68">
        <v>38</v>
      </c>
      <c r="B514" s="66" t="str">
        <v>수동면 외방리</v>
      </c>
      <c r="C514" s="66" t="str">
        <v>2025-10</v>
      </c>
      <c r="D514" s="66" t="str">
        <v>비교 반영</v>
      </c>
      <c r="E514" s="66" t="str">
        <v>그 외 비교 반영월</v>
      </c>
      <c r="F514" s="79">
        <v>1</v>
      </c>
      <c r="G514" s="79">
        <v>0</v>
      </c>
      <c r="H514" s="79">
        <v>0</v>
      </c>
      <c r="I514" s="79">
        <v>0</v>
      </c>
      <c r="J514" s="79" t="str">
        <v/>
      </c>
    </row>
    <row r="515">
      <c r="A515" s="68">
        <v>38</v>
      </c>
      <c r="B515" s="66" t="str">
        <v>수동면 외방리</v>
      </c>
      <c r="C515" s="66" t="str">
        <v>2025-11</v>
      </c>
      <c r="D515" s="66" t="str">
        <v>비교 반영</v>
      </c>
      <c r="E515" s="66" t="str">
        <v>그 외 비교 반영월</v>
      </c>
      <c r="F515" s="79">
        <v>1</v>
      </c>
      <c r="G515" s="79">
        <v>0</v>
      </c>
      <c r="H515" s="79">
        <v>0</v>
      </c>
      <c r="I515" s="79">
        <v>0</v>
      </c>
      <c r="J515" s="79" t="str">
        <v/>
      </c>
    </row>
    <row r="516">
      <c r="A516" s="68">
        <v>38</v>
      </c>
      <c r="B516" s="66" t="str">
        <v>수동면 외방리</v>
      </c>
      <c r="C516" s="66" t="str">
        <v>2025-12</v>
      </c>
      <c r="D516" s="66" t="str">
        <v>비교 반영</v>
      </c>
      <c r="E516" s="66" t="str">
        <v>그 외 비교 반영월</v>
      </c>
      <c r="F516" s="79">
        <v>0.75</v>
      </c>
      <c r="G516" s="79">
        <v>0</v>
      </c>
      <c r="H516" s="79">
        <v>0.25</v>
      </c>
      <c r="I516" s="79">
        <v>0.25</v>
      </c>
      <c r="J516" s="79">
        <v>1</v>
      </c>
    </row>
    <row r="517">
      <c r="A517" s="68">
        <v>38</v>
      </c>
      <c r="B517" s="66" t="str">
        <v>수동면 외방리</v>
      </c>
      <c r="C517" s="66" t="str">
        <v>2026-01</v>
      </c>
      <c r="D517" s="66" t="str">
        <v>비교 반영</v>
      </c>
      <c r="E517" s="66" t="str">
        <v>직전 비교기간</v>
      </c>
      <c r="F517" s="79">
        <v>1</v>
      </c>
      <c r="G517" s="79">
        <v>0</v>
      </c>
      <c r="H517" s="79">
        <v>0</v>
      </c>
      <c r="I517" s="79">
        <v>0</v>
      </c>
      <c r="J517" s="79" t="str">
        <v/>
      </c>
    </row>
    <row r="518">
      <c r="A518" s="68">
        <v>38</v>
      </c>
      <c r="B518" s="66" t="str">
        <v>수동면 외방리</v>
      </c>
      <c r="C518" s="66" t="str">
        <v>2026-02</v>
      </c>
      <c r="D518" s="66" t="str">
        <v>비교 반영</v>
      </c>
      <c r="E518" s="66" t="str">
        <v>직전 비교기간</v>
      </c>
      <c r="F518" s="79">
        <v>1</v>
      </c>
      <c r="G518" s="79">
        <v>0</v>
      </c>
      <c r="H518" s="79">
        <v>0</v>
      </c>
      <c r="I518" s="79">
        <v>0</v>
      </c>
      <c r="J518" s="79" t="str">
        <v/>
      </c>
    </row>
    <row r="519">
      <c r="A519" s="68">
        <v>38</v>
      </c>
      <c r="B519" s="66" t="str">
        <v>수동면 외방리</v>
      </c>
      <c r="C519" s="66" t="str">
        <v>2026-03</v>
      </c>
      <c r="D519" s="66" t="str">
        <v>비교 반영</v>
      </c>
      <c r="E519" s="66" t="str">
        <v>직전 비교기간</v>
      </c>
      <c r="F519" s="79">
        <v>0.5454545454545454</v>
      </c>
      <c r="G519" s="79">
        <v>0</v>
      </c>
      <c r="H519" s="79">
        <v>0.45454545454545453</v>
      </c>
      <c r="I519" s="79">
        <v>0.45454545454545453</v>
      </c>
      <c r="J519" s="79">
        <v>1</v>
      </c>
    </row>
    <row r="520">
      <c r="A520" s="68">
        <v>38</v>
      </c>
      <c r="B520" s="66" t="str">
        <v>수동면 외방리</v>
      </c>
      <c r="C520" s="66" t="str">
        <v>2026-04</v>
      </c>
      <c r="D520" s="66" t="str">
        <v>비교 반영</v>
      </c>
      <c r="E520" s="66" t="str">
        <v>최근 비교기간</v>
      </c>
      <c r="F520" s="79">
        <v>0.6666666666666666</v>
      </c>
      <c r="G520" s="79">
        <v>0</v>
      </c>
      <c r="H520" s="79">
        <v>0.3333333333333333</v>
      </c>
      <c r="I520" s="79">
        <v>0.3333333333333333</v>
      </c>
      <c r="J520" s="79">
        <v>1</v>
      </c>
    </row>
    <row r="521">
      <c r="A521" s="68">
        <v>38</v>
      </c>
      <c r="B521" s="66" t="str">
        <v>수동면 외방리</v>
      </c>
      <c r="C521" s="66" t="str">
        <v>2026-05</v>
      </c>
      <c r="D521" s="66" t="str">
        <v>비교 반영</v>
      </c>
      <c r="E521" s="66" t="str">
        <v>최근 비교기간</v>
      </c>
      <c r="F521" s="79">
        <v>0.42857142857142855</v>
      </c>
      <c r="G521" s="79">
        <v>0</v>
      </c>
      <c r="H521" s="79">
        <v>0.5714285714285714</v>
      </c>
      <c r="I521" s="79">
        <v>0.5714285714285714</v>
      </c>
      <c r="J521" s="79">
        <v>1</v>
      </c>
    </row>
    <row r="522">
      <c r="A522" s="68">
        <v>38</v>
      </c>
      <c r="B522" s="66" t="str">
        <v>수동면 외방리</v>
      </c>
      <c r="C522" s="66" t="str">
        <v>2026-06</v>
      </c>
      <c r="D522" s="66" t="str">
        <v>비교 반영</v>
      </c>
      <c r="E522" s="66" t="str">
        <v>최근 비교기간</v>
      </c>
      <c r="F522" s="79">
        <v>0.875</v>
      </c>
      <c r="G522" s="79">
        <v>0</v>
      </c>
      <c r="H522" s="79">
        <v>0.125</v>
      </c>
      <c r="I522" s="79">
        <v>0.125</v>
      </c>
      <c r="J522" s="79">
        <v>1</v>
      </c>
    </row>
    <row r="523">
      <c r="A523" s="72">
        <v>38</v>
      </c>
      <c r="B523" s="72" t="str">
        <v>수동면 외방리</v>
      </c>
      <c r="C523" s="72" t="str">
        <v>2026-07</v>
      </c>
      <c r="D523" s="72" t="str">
        <v>집계 중</v>
      </c>
      <c r="E523" s="72" t="str">
        <v>집계 중 월</v>
      </c>
      <c r="F523" s="85">
        <v>0.5</v>
      </c>
      <c r="G523" s="85">
        <v>0.16666666666666666</v>
      </c>
      <c r="H523" s="85">
        <v>0.3333333333333333</v>
      </c>
      <c r="I523" s="85">
        <v>0.5</v>
      </c>
      <c r="J523" s="85">
        <v>0.6666666666666666</v>
      </c>
    </row>
    <row r="524">
      <c r="A524" s="68">
        <v>39</v>
      </c>
      <c r="B524" s="66" t="str">
        <v>수동면 입석리</v>
      </c>
      <c r="C524" s="66" t="str">
        <v>2025-08</v>
      </c>
      <c r="D524" s="66" t="str">
        <v>비교 반영</v>
      </c>
      <c r="E524" s="66" t="str">
        <v>그 외 비교 반영월</v>
      </c>
      <c r="F524" s="79">
        <v>0.6666666666666666</v>
      </c>
      <c r="G524" s="79">
        <v>0.2222222222222222</v>
      </c>
      <c r="H524" s="79">
        <v>0.1111111111111111</v>
      </c>
      <c r="I524" s="79">
        <v>0.3333333333333333</v>
      </c>
      <c r="J524" s="79">
        <v>0.3333333333333333</v>
      </c>
    </row>
    <row r="525">
      <c r="A525" s="68">
        <v>39</v>
      </c>
      <c r="B525" s="66" t="str">
        <v>수동면 입석리</v>
      </c>
      <c r="C525" s="66" t="str">
        <v>2025-09</v>
      </c>
      <c r="D525" s="66" t="str">
        <v>비교 반영</v>
      </c>
      <c r="E525" s="66" t="str">
        <v>그 외 비교 반영월</v>
      </c>
      <c r="F525" s="79">
        <v>0.75</v>
      </c>
      <c r="G525" s="79">
        <v>0</v>
      </c>
      <c r="H525" s="79">
        <v>0.25</v>
      </c>
      <c r="I525" s="79">
        <v>0.25</v>
      </c>
      <c r="J525" s="79">
        <v>1</v>
      </c>
    </row>
    <row r="526">
      <c r="A526" s="68">
        <v>39</v>
      </c>
      <c r="B526" s="66" t="str">
        <v>수동면 입석리</v>
      </c>
      <c r="C526" s="66" t="str">
        <v>2025-10</v>
      </c>
      <c r="D526" s="66" t="str">
        <v>비교 반영</v>
      </c>
      <c r="E526" s="66" t="str">
        <v>그 외 비교 반영월</v>
      </c>
      <c r="F526" s="79">
        <v>0.3333333333333333</v>
      </c>
      <c r="G526" s="79">
        <v>0.3333333333333333</v>
      </c>
      <c r="H526" s="79">
        <v>0.3333333333333333</v>
      </c>
      <c r="I526" s="79">
        <v>0.6666666666666666</v>
      </c>
      <c r="J526" s="79">
        <v>0.5</v>
      </c>
    </row>
    <row r="527">
      <c r="A527" s="68">
        <v>39</v>
      </c>
      <c r="B527" s="66" t="str">
        <v>수동면 입석리</v>
      </c>
      <c r="C527" s="66" t="str">
        <v>2025-11</v>
      </c>
      <c r="D527" s="66" t="str">
        <v>비교 반영</v>
      </c>
      <c r="E527" s="66" t="str">
        <v>그 외 비교 반영월</v>
      </c>
      <c r="F527" s="79">
        <v>0.5</v>
      </c>
      <c r="G527" s="79">
        <v>0.3</v>
      </c>
      <c r="H527" s="79">
        <v>0.2</v>
      </c>
      <c r="I527" s="79">
        <v>0.5</v>
      </c>
      <c r="J527" s="79">
        <v>0.4</v>
      </c>
    </row>
    <row r="528">
      <c r="A528" s="68">
        <v>39</v>
      </c>
      <c r="B528" s="66" t="str">
        <v>수동면 입석리</v>
      </c>
      <c r="C528" s="66" t="str">
        <v>2025-12</v>
      </c>
      <c r="D528" s="66" t="str">
        <v>비교 반영</v>
      </c>
      <c r="E528" s="66" t="str">
        <v>그 외 비교 반영월</v>
      </c>
      <c r="F528" s="79">
        <v>0.75</v>
      </c>
      <c r="G528" s="79">
        <v>0.125</v>
      </c>
      <c r="H528" s="79">
        <v>0.125</v>
      </c>
      <c r="I528" s="79">
        <v>0.25</v>
      </c>
      <c r="J528" s="79">
        <v>0.5</v>
      </c>
    </row>
    <row r="529">
      <c r="A529" s="68">
        <v>39</v>
      </c>
      <c r="B529" s="66" t="str">
        <v>수동면 입석리</v>
      </c>
      <c r="C529" s="66" t="str">
        <v>2026-01</v>
      </c>
      <c r="D529" s="66" t="str">
        <v>비교 반영</v>
      </c>
      <c r="E529" s="66" t="str">
        <v>직전 비교기간</v>
      </c>
      <c r="F529" s="79">
        <v>0.8</v>
      </c>
      <c r="G529" s="79">
        <v>0</v>
      </c>
      <c r="H529" s="79">
        <v>0.2</v>
      </c>
      <c r="I529" s="79">
        <v>0.2</v>
      </c>
      <c r="J529" s="79">
        <v>1</v>
      </c>
    </row>
    <row r="530">
      <c r="A530" s="68">
        <v>39</v>
      </c>
      <c r="B530" s="66" t="str">
        <v>수동면 입석리</v>
      </c>
      <c r="C530" s="66" t="str">
        <v>2026-02</v>
      </c>
      <c r="D530" s="66" t="str">
        <v>비교 반영</v>
      </c>
      <c r="E530" s="66" t="str">
        <v>직전 비교기간</v>
      </c>
      <c r="F530" s="79">
        <v>0.8571428571428571</v>
      </c>
      <c r="G530" s="79">
        <v>0</v>
      </c>
      <c r="H530" s="79">
        <v>0.14285714285714285</v>
      </c>
      <c r="I530" s="79">
        <v>0.14285714285714285</v>
      </c>
      <c r="J530" s="79">
        <v>1</v>
      </c>
    </row>
    <row r="531">
      <c r="A531" s="68">
        <v>39</v>
      </c>
      <c r="B531" s="66" t="str">
        <v>수동면 입석리</v>
      </c>
      <c r="C531" s="66" t="str">
        <v>2026-03</v>
      </c>
      <c r="D531" s="66" t="str">
        <v>비교 반영</v>
      </c>
      <c r="E531" s="66" t="str">
        <v>직전 비교기간</v>
      </c>
      <c r="F531" s="79">
        <v>0.6</v>
      </c>
      <c r="G531" s="79">
        <v>0.1</v>
      </c>
      <c r="H531" s="79">
        <v>0.3</v>
      </c>
      <c r="I531" s="79">
        <v>0.4</v>
      </c>
      <c r="J531" s="79">
        <v>0.75</v>
      </c>
    </row>
    <row r="532">
      <c r="A532" s="68">
        <v>39</v>
      </c>
      <c r="B532" s="66" t="str">
        <v>수동면 입석리</v>
      </c>
      <c r="C532" s="66" t="str">
        <v>2026-04</v>
      </c>
      <c r="D532" s="66" t="str">
        <v>비교 반영</v>
      </c>
      <c r="E532" s="66" t="str">
        <v>최근 비교기간</v>
      </c>
      <c r="F532" s="79">
        <v>0.2857142857142857</v>
      </c>
      <c r="G532" s="79">
        <v>0</v>
      </c>
      <c r="H532" s="79">
        <v>0.7142857142857143</v>
      </c>
      <c r="I532" s="79">
        <v>0.7142857142857143</v>
      </c>
      <c r="J532" s="79">
        <v>1</v>
      </c>
    </row>
    <row r="533">
      <c r="A533" s="68">
        <v>39</v>
      </c>
      <c r="B533" s="66" t="str">
        <v>수동면 입석리</v>
      </c>
      <c r="C533" s="66" t="str">
        <v>2026-05</v>
      </c>
      <c r="D533" s="66" t="str">
        <v>비교 반영</v>
      </c>
      <c r="E533" s="66" t="str">
        <v>최근 비교기간</v>
      </c>
      <c r="F533" s="79">
        <v>1</v>
      </c>
      <c r="G533" s="79">
        <v>0</v>
      </c>
      <c r="H533" s="79">
        <v>0</v>
      </c>
      <c r="I533" s="79">
        <v>0</v>
      </c>
      <c r="J533" s="79" t="str">
        <v/>
      </c>
    </row>
    <row r="534">
      <c r="A534" s="68">
        <v>39</v>
      </c>
      <c r="B534" s="66" t="str">
        <v>수동면 입석리</v>
      </c>
      <c r="C534" s="66" t="str">
        <v>2026-06</v>
      </c>
      <c r="D534" s="66" t="str">
        <v>비교 반영</v>
      </c>
      <c r="E534" s="66" t="str">
        <v>최근 비교기간</v>
      </c>
      <c r="F534" s="79">
        <v>0.6</v>
      </c>
      <c r="G534" s="79">
        <v>0.2</v>
      </c>
      <c r="H534" s="79">
        <v>0.2</v>
      </c>
      <c r="I534" s="79">
        <v>0.4</v>
      </c>
      <c r="J534" s="79">
        <v>0.5</v>
      </c>
    </row>
    <row r="535">
      <c r="A535" s="72">
        <v>39</v>
      </c>
      <c r="B535" s="72" t="str">
        <v>수동면 입석리</v>
      </c>
      <c r="C535" s="72" t="str">
        <v>2026-07</v>
      </c>
      <c r="D535" s="72" t="str">
        <v>집계 중</v>
      </c>
      <c r="E535" s="72" t="str">
        <v>집계 중 월</v>
      </c>
      <c r="F535" s="85">
        <v>0.3333333333333333</v>
      </c>
      <c r="G535" s="85">
        <v>0</v>
      </c>
      <c r="H535" s="85">
        <v>0.6666666666666666</v>
      </c>
      <c r="I535" s="85">
        <v>0.6666666666666666</v>
      </c>
      <c r="J535" s="85">
        <v>1</v>
      </c>
    </row>
    <row r="536">
      <c r="A536" s="68">
        <v>40</v>
      </c>
      <c r="B536" s="66" t="str">
        <v>조안면 시우리</v>
      </c>
      <c r="C536" s="66" t="str">
        <v>2025-08</v>
      </c>
      <c r="D536" s="66" t="str">
        <v>비교 반영</v>
      </c>
      <c r="E536" s="66" t="str">
        <v>그 외 비교 반영월</v>
      </c>
      <c r="F536" s="79">
        <v>1</v>
      </c>
      <c r="G536" s="79">
        <v>0</v>
      </c>
      <c r="H536" s="79">
        <v>0</v>
      </c>
      <c r="I536" s="79">
        <v>0</v>
      </c>
      <c r="J536" s="79" t="str">
        <v/>
      </c>
    </row>
    <row r="537">
      <c r="A537" s="68">
        <v>40</v>
      </c>
      <c r="B537" s="66" t="str">
        <v>조안면 시우리</v>
      </c>
      <c r="C537" s="66" t="str">
        <v>2025-09</v>
      </c>
      <c r="D537" s="66" t="str">
        <v>비교 반영</v>
      </c>
      <c r="E537" s="66" t="str">
        <v>그 외 비교 반영월</v>
      </c>
      <c r="F537" s="79">
        <v>1</v>
      </c>
      <c r="G537" s="79">
        <v>0</v>
      </c>
      <c r="H537" s="79">
        <v>0</v>
      </c>
      <c r="I537" s="79">
        <v>0</v>
      </c>
      <c r="J537" s="79" t="str">
        <v/>
      </c>
    </row>
    <row r="538">
      <c r="A538" s="68">
        <v>40</v>
      </c>
      <c r="B538" s="66" t="str">
        <v>조안면 시우리</v>
      </c>
      <c r="C538" s="66" t="str">
        <v>2025-10</v>
      </c>
      <c r="D538" s="66" t="str">
        <v>비교 반영</v>
      </c>
      <c r="E538" s="66" t="str">
        <v>그 외 비교 반영월</v>
      </c>
      <c r="F538" s="79">
        <v>0.875</v>
      </c>
      <c r="G538" s="79">
        <v>0</v>
      </c>
      <c r="H538" s="79">
        <v>0.125</v>
      </c>
      <c r="I538" s="79">
        <v>0.125</v>
      </c>
      <c r="J538" s="79">
        <v>1</v>
      </c>
    </row>
    <row r="539">
      <c r="A539" s="68">
        <v>40</v>
      </c>
      <c r="B539" s="66" t="str">
        <v>조안면 시우리</v>
      </c>
      <c r="C539" s="66" t="str">
        <v>2026-01</v>
      </c>
      <c r="D539" s="66" t="str">
        <v>비교 반영</v>
      </c>
      <c r="E539" s="66" t="str">
        <v>직전 비교기간</v>
      </c>
      <c r="F539" s="79">
        <v>0</v>
      </c>
      <c r="G539" s="79">
        <v>0.5</v>
      </c>
      <c r="H539" s="79">
        <v>0.5</v>
      </c>
      <c r="I539" s="79">
        <v>1</v>
      </c>
      <c r="J539" s="79">
        <v>0.5</v>
      </c>
    </row>
    <row r="540">
      <c r="A540" s="68">
        <v>40</v>
      </c>
      <c r="B540" s="66" t="str">
        <v>조안면 시우리</v>
      </c>
      <c r="C540" s="66" t="str">
        <v>2026-02</v>
      </c>
      <c r="D540" s="66" t="str">
        <v>비교 반영</v>
      </c>
      <c r="E540" s="66" t="str">
        <v>직전 비교기간</v>
      </c>
      <c r="F540" s="79">
        <v>1</v>
      </c>
      <c r="G540" s="79">
        <v>0</v>
      </c>
      <c r="H540" s="79">
        <v>0</v>
      </c>
      <c r="I540" s="79">
        <v>0</v>
      </c>
      <c r="J540" s="79" t="str">
        <v/>
      </c>
    </row>
    <row r="541">
      <c r="A541" s="68">
        <v>40</v>
      </c>
      <c r="B541" s="66" t="str">
        <v>조안면 시우리</v>
      </c>
      <c r="C541" s="66" t="str">
        <v>2026-03</v>
      </c>
      <c r="D541" s="66" t="str">
        <v>비교 반영</v>
      </c>
      <c r="E541" s="66" t="str">
        <v>직전 비교기간</v>
      </c>
      <c r="F541" s="79">
        <v>0.6666666666666666</v>
      </c>
      <c r="G541" s="79">
        <v>0</v>
      </c>
      <c r="H541" s="79">
        <v>0.3333333333333333</v>
      </c>
      <c r="I541" s="79">
        <v>0.3333333333333333</v>
      </c>
      <c r="J541" s="79">
        <v>1</v>
      </c>
    </row>
    <row r="542">
      <c r="A542" s="68">
        <v>40</v>
      </c>
      <c r="B542" s="66" t="str">
        <v>조안면 시우리</v>
      </c>
      <c r="C542" s="66" t="str">
        <v>2026-04</v>
      </c>
      <c r="D542" s="66" t="str">
        <v>비교 반영</v>
      </c>
      <c r="E542" s="66" t="str">
        <v>최근 비교기간</v>
      </c>
      <c r="F542" s="79">
        <v>0.8</v>
      </c>
      <c r="G542" s="79">
        <v>0</v>
      </c>
      <c r="H542" s="79">
        <v>0.2</v>
      </c>
      <c r="I542" s="79">
        <v>0.2</v>
      </c>
      <c r="J542" s="79">
        <v>1</v>
      </c>
    </row>
    <row r="543">
      <c r="A543" s="68">
        <v>40</v>
      </c>
      <c r="B543" s="66" t="str">
        <v>조안면 시우리</v>
      </c>
      <c r="C543" s="66" t="str">
        <v>2026-05</v>
      </c>
      <c r="D543" s="66" t="str">
        <v>비교 반영</v>
      </c>
      <c r="E543" s="66" t="str">
        <v>최근 비교기간</v>
      </c>
      <c r="F543" s="79">
        <v>0.8</v>
      </c>
      <c r="G543" s="79">
        <v>0.2</v>
      </c>
      <c r="H543" s="79">
        <v>0</v>
      </c>
      <c r="I543" s="79">
        <v>0.2</v>
      </c>
      <c r="J543" s="79">
        <v>0</v>
      </c>
    </row>
    <row r="544">
      <c r="A544" s="72">
        <v>40</v>
      </c>
      <c r="B544" s="72" t="str">
        <v>조안면 시우리</v>
      </c>
      <c r="C544" s="72" t="str">
        <v>2026-07</v>
      </c>
      <c r="D544" s="72" t="str">
        <v>집계 중</v>
      </c>
      <c r="E544" s="72" t="str">
        <v>집계 중 월</v>
      </c>
      <c r="F544" s="85">
        <v>0</v>
      </c>
      <c r="G544" s="85">
        <v>0</v>
      </c>
      <c r="H544" s="85">
        <v>1</v>
      </c>
      <c r="I544" s="85">
        <v>1</v>
      </c>
      <c r="J544" s="85">
        <v>1</v>
      </c>
    </row>
    <row r="545">
      <c r="A545" s="68">
        <v>41</v>
      </c>
      <c r="B545" s="66" t="str">
        <v>조안면 능내리</v>
      </c>
      <c r="C545" s="66" t="str">
        <v>2025-09</v>
      </c>
      <c r="D545" s="66" t="str">
        <v>비교 반영</v>
      </c>
      <c r="E545" s="66" t="str">
        <v>그 외 비교 반영월</v>
      </c>
      <c r="F545" s="79">
        <v>0.3333333333333333</v>
      </c>
      <c r="G545" s="79">
        <v>0.6666666666666666</v>
      </c>
      <c r="H545" s="79">
        <v>0</v>
      </c>
      <c r="I545" s="79">
        <v>0.6666666666666666</v>
      </c>
      <c r="J545" s="79">
        <v>0</v>
      </c>
    </row>
    <row r="546">
      <c r="A546" s="68">
        <v>41</v>
      </c>
      <c r="B546" s="66" t="str">
        <v>조안면 능내리</v>
      </c>
      <c r="C546" s="66" t="str">
        <v>2025-11</v>
      </c>
      <c r="D546" s="66" t="str">
        <v>비교 반영</v>
      </c>
      <c r="E546" s="66" t="str">
        <v>그 외 비교 반영월</v>
      </c>
      <c r="F546" s="79">
        <v>0.75</v>
      </c>
      <c r="G546" s="79">
        <v>0</v>
      </c>
      <c r="H546" s="79">
        <v>0.25</v>
      </c>
      <c r="I546" s="79">
        <v>0.25</v>
      </c>
      <c r="J546" s="79">
        <v>1</v>
      </c>
    </row>
    <row r="547">
      <c r="A547" s="68">
        <v>41</v>
      </c>
      <c r="B547" s="66" t="str">
        <v>조안면 능내리</v>
      </c>
      <c r="C547" s="66" t="str">
        <v>2025-12</v>
      </c>
      <c r="D547" s="66" t="str">
        <v>비교 반영</v>
      </c>
      <c r="E547" s="66" t="str">
        <v>그 외 비교 반영월</v>
      </c>
      <c r="F547" s="79">
        <v>1</v>
      </c>
      <c r="G547" s="79">
        <v>0</v>
      </c>
      <c r="H547" s="79">
        <v>0</v>
      </c>
      <c r="I547" s="79">
        <v>0</v>
      </c>
      <c r="J547" s="79" t="str">
        <v/>
      </c>
    </row>
    <row r="548">
      <c r="A548" s="68">
        <v>41</v>
      </c>
      <c r="B548" s="66" t="str">
        <v>조안면 능내리</v>
      </c>
      <c r="C548" s="66" t="str">
        <v>2026-01</v>
      </c>
      <c r="D548" s="66" t="str">
        <v>비교 반영</v>
      </c>
      <c r="E548" s="66" t="str">
        <v>직전 비교기간</v>
      </c>
      <c r="F548" s="79">
        <v>0.75</v>
      </c>
      <c r="G548" s="79">
        <v>0</v>
      </c>
      <c r="H548" s="79">
        <v>0.25</v>
      </c>
      <c r="I548" s="79">
        <v>0.25</v>
      </c>
      <c r="J548" s="79">
        <v>1</v>
      </c>
    </row>
    <row r="549">
      <c r="A549" s="68">
        <v>41</v>
      </c>
      <c r="B549" s="66" t="str">
        <v>조안면 능내리</v>
      </c>
      <c r="C549" s="66" t="str">
        <v>2026-03</v>
      </c>
      <c r="D549" s="66" t="str">
        <v>비교 반영</v>
      </c>
      <c r="E549" s="66" t="str">
        <v>직전 비교기간</v>
      </c>
      <c r="F549" s="79">
        <v>0.8</v>
      </c>
      <c r="G549" s="79">
        <v>0.2</v>
      </c>
      <c r="H549" s="79">
        <v>0</v>
      </c>
      <c r="I549" s="79">
        <v>0.2</v>
      </c>
      <c r="J549" s="79">
        <v>0</v>
      </c>
    </row>
    <row r="550">
      <c r="A550" s="68">
        <v>41</v>
      </c>
      <c r="B550" s="66" t="str">
        <v>조안면 능내리</v>
      </c>
      <c r="C550" s="66" t="str">
        <v>2026-04</v>
      </c>
      <c r="D550" s="66" t="str">
        <v>비교 반영</v>
      </c>
      <c r="E550" s="66" t="str">
        <v>최근 비교기간</v>
      </c>
      <c r="F550" s="79">
        <v>0.6666666666666666</v>
      </c>
      <c r="G550" s="79">
        <v>0</v>
      </c>
      <c r="H550" s="79">
        <v>0.3333333333333333</v>
      </c>
      <c r="I550" s="79">
        <v>0.3333333333333333</v>
      </c>
      <c r="J550" s="79">
        <v>1</v>
      </c>
    </row>
    <row r="551">
      <c r="A551" s="68">
        <v>41</v>
      </c>
      <c r="B551" s="66" t="str">
        <v>조안면 능내리</v>
      </c>
      <c r="C551" s="66" t="str">
        <v>2026-05</v>
      </c>
      <c r="D551" s="66" t="str">
        <v>비교 반영</v>
      </c>
      <c r="E551" s="66" t="str">
        <v>최근 비교기간</v>
      </c>
      <c r="F551" s="79">
        <v>1</v>
      </c>
      <c r="G551" s="79">
        <v>0</v>
      </c>
      <c r="H551" s="79">
        <v>0</v>
      </c>
      <c r="I551" s="79">
        <v>0</v>
      </c>
      <c r="J551" s="79" t="str">
        <v/>
      </c>
    </row>
    <row r="552">
      <c r="A552" s="68">
        <v>41</v>
      </c>
      <c r="B552" s="66" t="str">
        <v>조안면 능내리</v>
      </c>
      <c r="C552" s="66" t="str">
        <v>2026-06</v>
      </c>
      <c r="D552" s="66" t="str">
        <v>비교 반영</v>
      </c>
      <c r="E552" s="66" t="str">
        <v>최근 비교기간</v>
      </c>
      <c r="F552" s="79">
        <v>0.6666666666666666</v>
      </c>
      <c r="G552" s="79">
        <v>0</v>
      </c>
      <c r="H552" s="79">
        <v>0.3333333333333333</v>
      </c>
      <c r="I552" s="79">
        <v>0.3333333333333333</v>
      </c>
      <c r="J552" s="79">
        <v>1</v>
      </c>
    </row>
    <row r="553">
      <c r="A553" s="72">
        <v>41</v>
      </c>
      <c r="B553" s="72" t="str">
        <v>조안면 능내리</v>
      </c>
      <c r="C553" s="72" t="str">
        <v>2026-07</v>
      </c>
      <c r="D553" s="72" t="str">
        <v>집계 중</v>
      </c>
      <c r="E553" s="72" t="str">
        <v>집계 중 월</v>
      </c>
      <c r="F553" s="85">
        <v>1</v>
      </c>
      <c r="G553" s="85">
        <v>0</v>
      </c>
      <c r="H553" s="85">
        <v>0</v>
      </c>
      <c r="I553" s="85">
        <v>0</v>
      </c>
      <c r="J553" s="85" t="str">
        <v/>
      </c>
    </row>
    <row r="554">
      <c r="A554" s="68">
        <v>42</v>
      </c>
      <c r="B554" s="66" t="str">
        <v>진건읍 진관리</v>
      </c>
      <c r="C554" s="66" t="str">
        <v>2025-09</v>
      </c>
      <c r="D554" s="66" t="str">
        <v>비교 반영</v>
      </c>
      <c r="E554" s="66" t="str">
        <v>그 외 비교 반영월</v>
      </c>
      <c r="F554" s="79">
        <v>0.75</v>
      </c>
      <c r="G554" s="79">
        <v>0.25</v>
      </c>
      <c r="H554" s="79">
        <v>0</v>
      </c>
      <c r="I554" s="79">
        <v>0.25</v>
      </c>
      <c r="J554" s="79">
        <v>0</v>
      </c>
    </row>
    <row r="555">
      <c r="A555" s="68">
        <v>42</v>
      </c>
      <c r="B555" s="66" t="str">
        <v>진건읍 진관리</v>
      </c>
      <c r="C555" s="66" t="str">
        <v>2025-10</v>
      </c>
      <c r="D555" s="66" t="str">
        <v>비교 반영</v>
      </c>
      <c r="E555" s="66" t="str">
        <v>그 외 비교 반영월</v>
      </c>
      <c r="F555" s="79">
        <v>0.3333333333333333</v>
      </c>
      <c r="G555" s="79">
        <v>0.6666666666666666</v>
      </c>
      <c r="H555" s="79">
        <v>0</v>
      </c>
      <c r="I555" s="79">
        <v>0.6666666666666666</v>
      </c>
      <c r="J555" s="79">
        <v>0</v>
      </c>
    </row>
    <row r="556">
      <c r="A556" s="68">
        <v>42</v>
      </c>
      <c r="B556" s="66" t="str">
        <v>진건읍 진관리</v>
      </c>
      <c r="C556" s="66" t="str">
        <v>2025-11</v>
      </c>
      <c r="D556" s="66" t="str">
        <v>비교 반영</v>
      </c>
      <c r="E556" s="66" t="str">
        <v>그 외 비교 반영월</v>
      </c>
      <c r="F556" s="79">
        <v>0</v>
      </c>
      <c r="G556" s="79">
        <v>1</v>
      </c>
      <c r="H556" s="79">
        <v>0</v>
      </c>
      <c r="I556" s="79">
        <v>1</v>
      </c>
      <c r="J556" s="79">
        <v>0</v>
      </c>
    </row>
    <row r="557">
      <c r="A557" s="68">
        <v>42</v>
      </c>
      <c r="B557" s="66" t="str">
        <v>진건읍 진관리</v>
      </c>
      <c r="C557" s="66" t="str">
        <v>2025-12</v>
      </c>
      <c r="D557" s="66" t="str">
        <v>비교 반영</v>
      </c>
      <c r="E557" s="66" t="str">
        <v>그 외 비교 반영월</v>
      </c>
      <c r="F557" s="79">
        <v>1</v>
      </c>
      <c r="G557" s="79">
        <v>0</v>
      </c>
      <c r="H557" s="79">
        <v>0</v>
      </c>
      <c r="I557" s="79">
        <v>0</v>
      </c>
      <c r="J557" s="79" t="str">
        <v/>
      </c>
    </row>
    <row r="558">
      <c r="A558" s="68">
        <v>42</v>
      </c>
      <c r="B558" s="66" t="str">
        <v>진건읍 진관리</v>
      </c>
      <c r="C558" s="66" t="str">
        <v>2026-01</v>
      </c>
      <c r="D558" s="66" t="str">
        <v>비교 반영</v>
      </c>
      <c r="E558" s="66" t="str">
        <v>직전 비교기간</v>
      </c>
      <c r="F558" s="79">
        <v>0.6666666666666666</v>
      </c>
      <c r="G558" s="79">
        <v>0</v>
      </c>
      <c r="H558" s="79">
        <v>0.3333333333333333</v>
      </c>
      <c r="I558" s="79">
        <v>0.3333333333333333</v>
      </c>
      <c r="J558" s="79">
        <v>1</v>
      </c>
    </row>
    <row r="559">
      <c r="A559" s="68">
        <v>42</v>
      </c>
      <c r="B559" s="66" t="str">
        <v>진건읍 진관리</v>
      </c>
      <c r="C559" s="66" t="str">
        <v>2026-02</v>
      </c>
      <c r="D559" s="66" t="str">
        <v>비교 반영</v>
      </c>
      <c r="E559" s="66" t="str">
        <v>직전 비교기간</v>
      </c>
      <c r="F559" s="79">
        <v>0.2</v>
      </c>
      <c r="G559" s="79">
        <v>0.2</v>
      </c>
      <c r="H559" s="79">
        <v>0.6</v>
      </c>
      <c r="I559" s="79">
        <v>0.8</v>
      </c>
      <c r="J559" s="79">
        <v>0.75</v>
      </c>
    </row>
    <row r="560">
      <c r="A560" s="68">
        <v>42</v>
      </c>
      <c r="B560" s="66" t="str">
        <v>진건읍 진관리</v>
      </c>
      <c r="C560" s="66" t="str">
        <v>2026-03</v>
      </c>
      <c r="D560" s="66" t="str">
        <v>비교 반영</v>
      </c>
      <c r="E560" s="66" t="str">
        <v>직전 비교기간</v>
      </c>
      <c r="F560" s="79">
        <v>0.4444444444444444</v>
      </c>
      <c r="G560" s="79">
        <v>0.4444444444444444</v>
      </c>
      <c r="H560" s="79">
        <v>0.1111111111111111</v>
      </c>
      <c r="I560" s="79">
        <v>0.5555555555555556</v>
      </c>
      <c r="J560" s="79">
        <v>0.2</v>
      </c>
    </row>
    <row r="561">
      <c r="A561" s="68">
        <v>42</v>
      </c>
      <c r="B561" s="66" t="str">
        <v>진건읍 진관리</v>
      </c>
      <c r="C561" s="66" t="str">
        <v>2026-04</v>
      </c>
      <c r="D561" s="66" t="str">
        <v>비교 반영</v>
      </c>
      <c r="E561" s="66" t="str">
        <v>최근 비교기간</v>
      </c>
      <c r="F561" s="79">
        <v>0.5</v>
      </c>
      <c r="G561" s="79">
        <v>0</v>
      </c>
      <c r="H561" s="79">
        <v>0.5</v>
      </c>
      <c r="I561" s="79">
        <v>0.5</v>
      </c>
      <c r="J561" s="79">
        <v>1</v>
      </c>
    </row>
    <row r="562">
      <c r="A562" s="68">
        <v>42</v>
      </c>
      <c r="B562" s="66" t="str">
        <v>진건읍 진관리</v>
      </c>
      <c r="C562" s="66" t="str">
        <v>2026-05</v>
      </c>
      <c r="D562" s="66" t="str">
        <v>비교 반영</v>
      </c>
      <c r="E562" s="66" t="str">
        <v>최근 비교기간</v>
      </c>
      <c r="F562" s="79">
        <v>0</v>
      </c>
      <c r="G562" s="79">
        <v>0</v>
      </c>
      <c r="H562" s="79">
        <v>1</v>
      </c>
      <c r="I562" s="79">
        <v>1</v>
      </c>
      <c r="J562" s="79">
        <v>1</v>
      </c>
    </row>
    <row r="563">
      <c r="A563" s="68">
        <v>42</v>
      </c>
      <c r="B563" s="66" t="str">
        <v>진건읍 진관리</v>
      </c>
      <c r="C563" s="66" t="str">
        <v>2026-06</v>
      </c>
      <c r="D563" s="66" t="str">
        <v>비교 반영</v>
      </c>
      <c r="E563" s="66" t="str">
        <v>최근 비교기간</v>
      </c>
      <c r="F563" s="79">
        <v>0.42857142857142855</v>
      </c>
      <c r="G563" s="79">
        <v>0.42857142857142855</v>
      </c>
      <c r="H563" s="79">
        <v>0.14285714285714285</v>
      </c>
      <c r="I563" s="79">
        <v>0.5714285714285714</v>
      </c>
      <c r="J563" s="79">
        <v>0.25</v>
      </c>
    </row>
    <row r="564">
      <c r="A564" s="72">
        <v>42</v>
      </c>
      <c r="B564" s="72" t="str">
        <v>진건읍 진관리</v>
      </c>
      <c r="C564" s="72" t="str">
        <v>2026-07</v>
      </c>
      <c r="D564" s="72" t="str">
        <v>집계 중</v>
      </c>
      <c r="E564" s="72" t="str">
        <v>집계 중 월</v>
      </c>
      <c r="F564" s="85">
        <v>0.5</v>
      </c>
      <c r="G564" s="85">
        <v>0</v>
      </c>
      <c r="H564" s="85">
        <v>0.5</v>
      </c>
      <c r="I564" s="85">
        <v>0.5</v>
      </c>
      <c r="J564" s="85">
        <v>1</v>
      </c>
    </row>
    <row r="565">
      <c r="A565" s="68">
        <v>43</v>
      </c>
      <c r="B565" s="66" t="str">
        <v>화도읍 금남리</v>
      </c>
      <c r="C565" s="66" t="str">
        <v>2025-09</v>
      </c>
      <c r="D565" s="66" t="str">
        <v>비교 반영</v>
      </c>
      <c r="E565" s="66" t="str">
        <v>그 외 비교 반영월</v>
      </c>
      <c r="F565" s="79">
        <v>0.7777777777777778</v>
      </c>
      <c r="G565" s="79">
        <v>0.1111111111111111</v>
      </c>
      <c r="H565" s="79">
        <v>0.1111111111111111</v>
      </c>
      <c r="I565" s="79">
        <v>0.2222222222222222</v>
      </c>
      <c r="J565" s="79">
        <v>0.5</v>
      </c>
    </row>
    <row r="566">
      <c r="A566" s="68">
        <v>43</v>
      </c>
      <c r="B566" s="66" t="str">
        <v>화도읍 금남리</v>
      </c>
      <c r="C566" s="66" t="str">
        <v>2025-10</v>
      </c>
      <c r="D566" s="66" t="str">
        <v>비교 반영</v>
      </c>
      <c r="E566" s="66" t="str">
        <v>그 외 비교 반영월</v>
      </c>
      <c r="F566" s="79">
        <v>0.6428571428571429</v>
      </c>
      <c r="G566" s="79">
        <v>0.07142857142857142</v>
      </c>
      <c r="H566" s="79">
        <v>0.2857142857142857</v>
      </c>
      <c r="I566" s="79">
        <v>0.35714285714285715</v>
      </c>
      <c r="J566" s="79">
        <v>0.8</v>
      </c>
    </row>
    <row r="567">
      <c r="A567" s="68">
        <v>43</v>
      </c>
      <c r="B567" s="66" t="str">
        <v>화도읍 금남리</v>
      </c>
      <c r="C567" s="66" t="str">
        <v>2025-11</v>
      </c>
      <c r="D567" s="66" t="str">
        <v>비교 반영</v>
      </c>
      <c r="E567" s="66" t="str">
        <v>그 외 비교 반영월</v>
      </c>
      <c r="F567" s="79">
        <v>0.8333333333333334</v>
      </c>
      <c r="G567" s="79">
        <v>0</v>
      </c>
      <c r="H567" s="79">
        <v>0.16666666666666666</v>
      </c>
      <c r="I567" s="79">
        <v>0.16666666666666666</v>
      </c>
      <c r="J567" s="79">
        <v>1</v>
      </c>
    </row>
    <row r="568">
      <c r="A568" s="68">
        <v>43</v>
      </c>
      <c r="B568" s="66" t="str">
        <v>화도읍 금남리</v>
      </c>
      <c r="C568" s="66" t="str">
        <v>2025-12</v>
      </c>
      <c r="D568" s="66" t="str">
        <v>비교 반영</v>
      </c>
      <c r="E568" s="66" t="str">
        <v>그 외 비교 반영월</v>
      </c>
      <c r="F568" s="79">
        <v>0.3333333333333333</v>
      </c>
      <c r="G568" s="79">
        <v>0</v>
      </c>
      <c r="H568" s="79">
        <v>0.6666666666666666</v>
      </c>
      <c r="I568" s="79">
        <v>0.6666666666666666</v>
      </c>
      <c r="J568" s="79">
        <v>1</v>
      </c>
    </row>
    <row r="569">
      <c r="A569" s="68">
        <v>43</v>
      </c>
      <c r="B569" s="66" t="str">
        <v>화도읍 금남리</v>
      </c>
      <c r="C569" s="66" t="str">
        <v>2026-01</v>
      </c>
      <c r="D569" s="66" t="str">
        <v>비교 반영</v>
      </c>
      <c r="E569" s="66" t="str">
        <v>직전 비교기간</v>
      </c>
      <c r="F569" s="79">
        <v>1</v>
      </c>
      <c r="G569" s="79">
        <v>0</v>
      </c>
      <c r="H569" s="79">
        <v>0</v>
      </c>
      <c r="I569" s="79">
        <v>0</v>
      </c>
      <c r="J569" s="79" t="str">
        <v/>
      </c>
    </row>
    <row r="570">
      <c r="A570" s="68">
        <v>43</v>
      </c>
      <c r="B570" s="66" t="str">
        <v>화도읍 금남리</v>
      </c>
      <c r="C570" s="66" t="str">
        <v>2026-02</v>
      </c>
      <c r="D570" s="66" t="str">
        <v>비교 반영</v>
      </c>
      <c r="E570" s="66" t="str">
        <v>직전 비교기간</v>
      </c>
      <c r="F570" s="79">
        <v>0</v>
      </c>
      <c r="G570" s="79">
        <v>0</v>
      </c>
      <c r="H570" s="79">
        <v>1</v>
      </c>
      <c r="I570" s="79">
        <v>1</v>
      </c>
      <c r="J570" s="79">
        <v>1</v>
      </c>
    </row>
    <row r="571">
      <c r="A571" s="68">
        <v>43</v>
      </c>
      <c r="B571" s="66" t="str">
        <v>화도읍 금남리</v>
      </c>
      <c r="C571" s="66" t="str">
        <v>2026-03</v>
      </c>
      <c r="D571" s="66" t="str">
        <v>비교 반영</v>
      </c>
      <c r="E571" s="66" t="str">
        <v>직전 비교기간</v>
      </c>
      <c r="F571" s="79">
        <v>0.9</v>
      </c>
      <c r="G571" s="79">
        <v>0</v>
      </c>
      <c r="H571" s="79">
        <v>0.1</v>
      </c>
      <c r="I571" s="79">
        <v>0.1</v>
      </c>
      <c r="J571" s="79">
        <v>1</v>
      </c>
    </row>
    <row r="572">
      <c r="A572" s="68">
        <v>43</v>
      </c>
      <c r="B572" s="66" t="str">
        <v>화도읍 금남리</v>
      </c>
      <c r="C572" s="66" t="str">
        <v>2026-04</v>
      </c>
      <c r="D572" s="66" t="str">
        <v>비교 반영</v>
      </c>
      <c r="E572" s="66" t="str">
        <v>최근 비교기간</v>
      </c>
      <c r="F572" s="79">
        <v>1</v>
      </c>
      <c r="G572" s="79">
        <v>0</v>
      </c>
      <c r="H572" s="79">
        <v>0</v>
      </c>
      <c r="I572" s="79">
        <v>0</v>
      </c>
      <c r="J572" s="79" t="str">
        <v/>
      </c>
    </row>
    <row r="573">
      <c r="A573" s="68">
        <v>43</v>
      </c>
      <c r="B573" s="66" t="str">
        <v>화도읍 금남리</v>
      </c>
      <c r="C573" s="66" t="str">
        <v>2026-06</v>
      </c>
      <c r="D573" s="66" t="str">
        <v>비교 반영</v>
      </c>
      <c r="E573" s="66" t="str">
        <v>최근 비교기간</v>
      </c>
      <c r="F573" s="79">
        <v>0.75</v>
      </c>
      <c r="G573" s="79">
        <v>0.25</v>
      </c>
      <c r="H573" s="79">
        <v>0</v>
      </c>
      <c r="I573" s="79">
        <v>0.25</v>
      </c>
      <c r="J573" s="79">
        <v>0</v>
      </c>
    </row>
    <row r="574">
      <c r="A574" s="72">
        <v>43</v>
      </c>
      <c r="B574" s="72" t="str">
        <v>화도읍 금남리</v>
      </c>
      <c r="C574" s="72" t="str">
        <v>2026-07</v>
      </c>
      <c r="D574" s="72" t="str">
        <v>집계 중</v>
      </c>
      <c r="E574" s="72" t="str">
        <v>집계 중 월</v>
      </c>
      <c r="F574" s="85">
        <v>0.8333333333333334</v>
      </c>
      <c r="G574" s="85">
        <v>0</v>
      </c>
      <c r="H574" s="85">
        <v>0.16666666666666666</v>
      </c>
      <c r="I574" s="85">
        <v>0.16666666666666666</v>
      </c>
      <c r="J574" s="85">
        <v>1</v>
      </c>
    </row>
    <row r="575">
      <c r="A575" s="68">
        <v>44</v>
      </c>
      <c r="B575" s="66" t="str">
        <v>수석동</v>
      </c>
      <c r="C575" s="66" t="str">
        <v>2025-08</v>
      </c>
      <c r="D575" s="66" t="str">
        <v>비교 반영</v>
      </c>
      <c r="E575" s="66" t="str">
        <v>그 외 비교 반영월</v>
      </c>
      <c r="F575" s="79">
        <v>0.6</v>
      </c>
      <c r="G575" s="79">
        <v>0.2</v>
      </c>
      <c r="H575" s="79">
        <v>0.2</v>
      </c>
      <c r="I575" s="79">
        <v>0.4</v>
      </c>
      <c r="J575" s="79">
        <v>0.5</v>
      </c>
    </row>
    <row r="576">
      <c r="A576" s="68">
        <v>44</v>
      </c>
      <c r="B576" s="66" t="str">
        <v>수석동</v>
      </c>
      <c r="C576" s="66" t="str">
        <v>2025-09</v>
      </c>
      <c r="D576" s="66" t="str">
        <v>비교 반영</v>
      </c>
      <c r="E576" s="66" t="str">
        <v>그 외 비교 반영월</v>
      </c>
      <c r="F576" s="79">
        <v>0</v>
      </c>
      <c r="G576" s="79">
        <v>0</v>
      </c>
      <c r="H576" s="79">
        <v>1</v>
      </c>
      <c r="I576" s="79">
        <v>1</v>
      </c>
      <c r="J576" s="79">
        <v>1</v>
      </c>
    </row>
    <row r="577">
      <c r="A577" s="68">
        <v>44</v>
      </c>
      <c r="B577" s="66" t="str">
        <v>수석동</v>
      </c>
      <c r="C577" s="66" t="str">
        <v>2025-11</v>
      </c>
      <c r="D577" s="66" t="str">
        <v>비교 반영</v>
      </c>
      <c r="E577" s="66" t="str">
        <v>그 외 비교 반영월</v>
      </c>
      <c r="F577" s="79">
        <v>1</v>
      </c>
      <c r="G577" s="79">
        <v>0</v>
      </c>
      <c r="H577" s="79">
        <v>0</v>
      </c>
      <c r="I577" s="79">
        <v>0</v>
      </c>
      <c r="J577" s="79" t="str">
        <v/>
      </c>
    </row>
    <row r="578">
      <c r="A578" s="68">
        <v>44</v>
      </c>
      <c r="B578" s="66" t="str">
        <v>수석동</v>
      </c>
      <c r="C578" s="66" t="str">
        <v>2025-12</v>
      </c>
      <c r="D578" s="66" t="str">
        <v>비교 반영</v>
      </c>
      <c r="E578" s="66" t="str">
        <v>그 외 비교 반영월</v>
      </c>
      <c r="F578" s="79">
        <v>0.6</v>
      </c>
      <c r="G578" s="79">
        <v>0</v>
      </c>
      <c r="H578" s="79">
        <v>0.4</v>
      </c>
      <c r="I578" s="79">
        <v>0.4</v>
      </c>
      <c r="J578" s="79">
        <v>1</v>
      </c>
    </row>
    <row r="579">
      <c r="A579" s="68">
        <v>44</v>
      </c>
      <c r="B579" s="66" t="str">
        <v>수석동</v>
      </c>
      <c r="C579" s="66" t="str">
        <v>2026-02</v>
      </c>
      <c r="D579" s="66" t="str">
        <v>비교 반영</v>
      </c>
      <c r="E579" s="66" t="str">
        <v>직전 비교기간</v>
      </c>
      <c r="F579" s="79">
        <v>1</v>
      </c>
      <c r="G579" s="79">
        <v>0</v>
      </c>
      <c r="H579" s="79">
        <v>0</v>
      </c>
      <c r="I579" s="79">
        <v>0</v>
      </c>
      <c r="J579" s="79" t="str">
        <v/>
      </c>
    </row>
    <row r="580">
      <c r="A580" s="68">
        <v>44</v>
      </c>
      <c r="B580" s="66" t="str">
        <v>수석동</v>
      </c>
      <c r="C580" s="66" t="str">
        <v>2026-05</v>
      </c>
      <c r="D580" s="66" t="str">
        <v>비교 반영</v>
      </c>
      <c r="E580" s="66" t="str">
        <v>최근 비교기간</v>
      </c>
      <c r="F580" s="79">
        <v>1</v>
      </c>
      <c r="G580" s="79">
        <v>0</v>
      </c>
      <c r="H580" s="79">
        <v>0</v>
      </c>
      <c r="I580" s="79">
        <v>0</v>
      </c>
      <c r="J580" s="79" t="str">
        <v/>
      </c>
    </row>
    <row r="581">
      <c r="A581" s="68">
        <v>44</v>
      </c>
      <c r="B581" s="66" t="str">
        <v>수석동</v>
      </c>
      <c r="C581" s="66" t="str">
        <v>2026-06</v>
      </c>
      <c r="D581" s="66" t="str">
        <v>비교 반영</v>
      </c>
      <c r="E581" s="66" t="str">
        <v>최근 비교기간</v>
      </c>
      <c r="F581" s="79">
        <v>1</v>
      </c>
      <c r="G581" s="79">
        <v>0</v>
      </c>
      <c r="H581" s="79">
        <v>0</v>
      </c>
      <c r="I581" s="79">
        <v>0</v>
      </c>
      <c r="J581" s="79" t="str">
        <v/>
      </c>
    </row>
    <row r="582">
      <c r="A582" s="72">
        <v>44</v>
      </c>
      <c r="B582" s="72" t="str">
        <v>수석동</v>
      </c>
      <c r="C582" s="72" t="str">
        <v>2026-07</v>
      </c>
      <c r="D582" s="72" t="str">
        <v>집계 중</v>
      </c>
      <c r="E582" s="72" t="str">
        <v>집계 중 월</v>
      </c>
      <c r="F582" s="85">
        <v>1</v>
      </c>
      <c r="G582" s="85">
        <v>0</v>
      </c>
      <c r="H582" s="85">
        <v>0</v>
      </c>
      <c r="I582" s="85">
        <v>0</v>
      </c>
      <c r="J582" s="85" t="str">
        <v/>
      </c>
    </row>
    <row r="583">
      <c r="A583" s="68">
        <v>45</v>
      </c>
      <c r="B583" s="66" t="str">
        <v>와부읍 팔당리</v>
      </c>
      <c r="C583" s="66" t="str">
        <v>2025-08</v>
      </c>
      <c r="D583" s="66" t="str">
        <v>비교 반영</v>
      </c>
      <c r="E583" s="66" t="str">
        <v>그 외 비교 반영월</v>
      </c>
      <c r="F583" s="79">
        <v>0.6666666666666666</v>
      </c>
      <c r="G583" s="79">
        <v>0</v>
      </c>
      <c r="H583" s="79">
        <v>0.3333333333333333</v>
      </c>
      <c r="I583" s="79">
        <v>0.3333333333333333</v>
      </c>
      <c r="J583" s="79">
        <v>1</v>
      </c>
    </row>
    <row r="584">
      <c r="A584" s="68">
        <v>45</v>
      </c>
      <c r="B584" s="66" t="str">
        <v>와부읍 팔당리</v>
      </c>
      <c r="C584" s="66" t="str">
        <v>2025-09</v>
      </c>
      <c r="D584" s="66" t="str">
        <v>비교 반영</v>
      </c>
      <c r="E584" s="66" t="str">
        <v>그 외 비교 반영월</v>
      </c>
      <c r="F584" s="79">
        <v>0.75</v>
      </c>
      <c r="G584" s="79">
        <v>0.0625</v>
      </c>
      <c r="H584" s="79">
        <v>0.1875</v>
      </c>
      <c r="I584" s="79">
        <v>0.25</v>
      </c>
      <c r="J584" s="79">
        <v>0.75</v>
      </c>
    </row>
    <row r="585">
      <c r="A585" s="68">
        <v>45</v>
      </c>
      <c r="B585" s="66" t="str">
        <v>와부읍 팔당리</v>
      </c>
      <c r="C585" s="66" t="str">
        <v>2025-10</v>
      </c>
      <c r="D585" s="66" t="str">
        <v>비교 반영</v>
      </c>
      <c r="E585" s="66" t="str">
        <v>그 외 비교 반영월</v>
      </c>
      <c r="F585" s="79">
        <v>0.5</v>
      </c>
      <c r="G585" s="79">
        <v>0</v>
      </c>
      <c r="H585" s="79">
        <v>0.5</v>
      </c>
      <c r="I585" s="79">
        <v>0.5</v>
      </c>
      <c r="J585" s="79">
        <v>1</v>
      </c>
    </row>
    <row r="586">
      <c r="A586" s="68">
        <v>45</v>
      </c>
      <c r="B586" s="66" t="str">
        <v>와부읍 팔당리</v>
      </c>
      <c r="C586" s="66" t="str">
        <v>2025-11</v>
      </c>
      <c r="D586" s="66" t="str">
        <v>비교 반영</v>
      </c>
      <c r="E586" s="66" t="str">
        <v>그 외 비교 반영월</v>
      </c>
      <c r="F586" s="79">
        <v>0</v>
      </c>
      <c r="G586" s="79">
        <v>0</v>
      </c>
      <c r="H586" s="79">
        <v>1</v>
      </c>
      <c r="I586" s="79">
        <v>1</v>
      </c>
      <c r="J586" s="79">
        <v>1</v>
      </c>
    </row>
    <row r="587">
      <c r="A587" s="68">
        <v>45</v>
      </c>
      <c r="B587" s="66" t="str">
        <v>와부읍 팔당리</v>
      </c>
      <c r="C587" s="66" t="str">
        <v>2025-12</v>
      </c>
      <c r="D587" s="66" t="str">
        <v>비교 반영</v>
      </c>
      <c r="E587" s="66" t="str">
        <v>그 외 비교 반영월</v>
      </c>
      <c r="F587" s="79">
        <v>0</v>
      </c>
      <c r="G587" s="79">
        <v>0</v>
      </c>
      <c r="H587" s="79">
        <v>1</v>
      </c>
      <c r="I587" s="79">
        <v>1</v>
      </c>
      <c r="J587" s="79">
        <v>1</v>
      </c>
    </row>
    <row r="588">
      <c r="A588" s="68">
        <v>45</v>
      </c>
      <c r="B588" s="66" t="str">
        <v>와부읍 팔당리</v>
      </c>
      <c r="C588" s="66" t="str">
        <v>2026-01</v>
      </c>
      <c r="D588" s="66" t="str">
        <v>비교 반영</v>
      </c>
      <c r="E588" s="66" t="str">
        <v>직전 비교기간</v>
      </c>
      <c r="F588" s="79">
        <v>0.5714285714285714</v>
      </c>
      <c r="G588" s="79">
        <v>0.14285714285714285</v>
      </c>
      <c r="H588" s="79">
        <v>0.2857142857142857</v>
      </c>
      <c r="I588" s="79">
        <v>0.42857142857142855</v>
      </c>
      <c r="J588" s="79">
        <v>0.6666666666666666</v>
      </c>
    </row>
    <row r="589">
      <c r="A589" s="68">
        <v>45</v>
      </c>
      <c r="B589" s="66" t="str">
        <v>와부읍 팔당리</v>
      </c>
      <c r="C589" s="66" t="str">
        <v>2026-02</v>
      </c>
      <c r="D589" s="66" t="str">
        <v>비교 반영</v>
      </c>
      <c r="E589" s="66" t="str">
        <v>직전 비교기간</v>
      </c>
      <c r="F589" s="79">
        <v>0</v>
      </c>
      <c r="G589" s="79">
        <v>0</v>
      </c>
      <c r="H589" s="79">
        <v>1</v>
      </c>
      <c r="I589" s="79">
        <v>1</v>
      </c>
      <c r="J589" s="79">
        <v>1</v>
      </c>
    </row>
    <row r="590">
      <c r="A590" s="68">
        <v>45</v>
      </c>
      <c r="B590" s="66" t="str">
        <v>와부읍 팔당리</v>
      </c>
      <c r="C590" s="66" t="str">
        <v>2026-03</v>
      </c>
      <c r="D590" s="66" t="str">
        <v>비교 반영</v>
      </c>
      <c r="E590" s="66" t="str">
        <v>직전 비교기간</v>
      </c>
      <c r="F590" s="79">
        <v>0</v>
      </c>
      <c r="G590" s="79">
        <v>0.3333333333333333</v>
      </c>
      <c r="H590" s="79">
        <v>0.6666666666666666</v>
      </c>
      <c r="I590" s="79">
        <v>1</v>
      </c>
      <c r="J590" s="79">
        <v>0.6666666666666666</v>
      </c>
    </row>
    <row r="591">
      <c r="A591" s="68">
        <v>45</v>
      </c>
      <c r="B591" s="66" t="str">
        <v>와부읍 팔당리</v>
      </c>
      <c r="C591" s="66" t="str">
        <v>2026-04</v>
      </c>
      <c r="D591" s="66" t="str">
        <v>비교 반영</v>
      </c>
      <c r="E591" s="66" t="str">
        <v>최근 비교기간</v>
      </c>
      <c r="F591" s="79">
        <v>1</v>
      </c>
      <c r="G591" s="79">
        <v>0</v>
      </c>
      <c r="H591" s="79">
        <v>0</v>
      </c>
      <c r="I591" s="79">
        <v>0</v>
      </c>
      <c r="J591" s="79" t="str">
        <v/>
      </c>
    </row>
    <row r="592">
      <c r="A592" s="68">
        <v>45</v>
      </c>
      <c r="B592" s="66" t="str">
        <v>와부읍 팔당리</v>
      </c>
      <c r="C592" s="66" t="str">
        <v>2026-05</v>
      </c>
      <c r="D592" s="66" t="str">
        <v>비교 반영</v>
      </c>
      <c r="E592" s="66" t="str">
        <v>최근 비교기간</v>
      </c>
      <c r="F592" s="79">
        <v>0.3333333333333333</v>
      </c>
      <c r="G592" s="79">
        <v>0</v>
      </c>
      <c r="H592" s="79">
        <v>0.6666666666666666</v>
      </c>
      <c r="I592" s="79">
        <v>0.6666666666666666</v>
      </c>
      <c r="J592" s="79">
        <v>1</v>
      </c>
    </row>
    <row r="593">
      <c r="A593" s="68">
        <v>45</v>
      </c>
      <c r="B593" s="66" t="str">
        <v>와부읍 팔당리</v>
      </c>
      <c r="C593" s="66" t="str">
        <v>2026-06</v>
      </c>
      <c r="D593" s="66" t="str">
        <v>비교 반영</v>
      </c>
      <c r="E593" s="66" t="str">
        <v>최근 비교기간</v>
      </c>
      <c r="F593" s="79">
        <v>0</v>
      </c>
      <c r="G593" s="79">
        <v>0.5</v>
      </c>
      <c r="H593" s="79">
        <v>0.5</v>
      </c>
      <c r="I593" s="79">
        <v>1</v>
      </c>
      <c r="J593" s="79">
        <v>0.5</v>
      </c>
    </row>
    <row r="594">
      <c r="A594" s="68">
        <v>46</v>
      </c>
      <c r="B594" s="66" t="str">
        <v>수동면 지둔리</v>
      </c>
      <c r="C594" s="66" t="str">
        <v>2025-08</v>
      </c>
      <c r="D594" s="66" t="str">
        <v>비교 반영</v>
      </c>
      <c r="E594" s="66" t="str">
        <v>그 외 비교 반영월</v>
      </c>
      <c r="F594" s="79">
        <v>1</v>
      </c>
      <c r="G594" s="79">
        <v>0</v>
      </c>
      <c r="H594" s="79">
        <v>0</v>
      </c>
      <c r="I594" s="79">
        <v>0</v>
      </c>
      <c r="J594" s="79" t="str">
        <v/>
      </c>
    </row>
    <row r="595">
      <c r="A595" s="68">
        <v>46</v>
      </c>
      <c r="B595" s="66" t="str">
        <v>수동면 지둔리</v>
      </c>
      <c r="C595" s="66" t="str">
        <v>2025-09</v>
      </c>
      <c r="D595" s="66" t="str">
        <v>비교 반영</v>
      </c>
      <c r="E595" s="66" t="str">
        <v>그 외 비교 반영월</v>
      </c>
      <c r="F595" s="79">
        <v>0.8</v>
      </c>
      <c r="G595" s="79">
        <v>0.2</v>
      </c>
      <c r="H595" s="79">
        <v>0</v>
      </c>
      <c r="I595" s="79">
        <v>0.2</v>
      </c>
      <c r="J595" s="79">
        <v>0</v>
      </c>
    </row>
    <row r="596">
      <c r="A596" s="68">
        <v>46</v>
      </c>
      <c r="B596" s="66" t="str">
        <v>수동면 지둔리</v>
      </c>
      <c r="C596" s="66" t="str">
        <v>2025-10</v>
      </c>
      <c r="D596" s="66" t="str">
        <v>비교 반영</v>
      </c>
      <c r="E596" s="66" t="str">
        <v>그 외 비교 반영월</v>
      </c>
      <c r="F596" s="79">
        <v>1</v>
      </c>
      <c r="G596" s="79">
        <v>0</v>
      </c>
      <c r="H596" s="79">
        <v>0</v>
      </c>
      <c r="I596" s="79">
        <v>0</v>
      </c>
      <c r="J596" s="79" t="str">
        <v/>
      </c>
    </row>
    <row r="597">
      <c r="A597" s="68">
        <v>46</v>
      </c>
      <c r="B597" s="66" t="str">
        <v>수동면 지둔리</v>
      </c>
      <c r="C597" s="66" t="str">
        <v>2025-12</v>
      </c>
      <c r="D597" s="66" t="str">
        <v>비교 반영</v>
      </c>
      <c r="E597" s="66" t="str">
        <v>그 외 비교 반영월</v>
      </c>
      <c r="F597" s="79">
        <v>1</v>
      </c>
      <c r="G597" s="79">
        <v>0</v>
      </c>
      <c r="H597" s="79">
        <v>0</v>
      </c>
      <c r="I597" s="79">
        <v>0</v>
      </c>
      <c r="J597" s="79" t="str">
        <v/>
      </c>
    </row>
    <row r="598">
      <c r="A598" s="68">
        <v>46</v>
      </c>
      <c r="B598" s="66" t="str">
        <v>수동면 지둔리</v>
      </c>
      <c r="C598" s="66" t="str">
        <v>2026-01</v>
      </c>
      <c r="D598" s="66" t="str">
        <v>비교 반영</v>
      </c>
      <c r="E598" s="66" t="str">
        <v>직전 비교기간</v>
      </c>
      <c r="F598" s="79">
        <v>0.9090909090909091</v>
      </c>
      <c r="G598" s="79">
        <v>0.09090909090909091</v>
      </c>
      <c r="H598" s="79">
        <v>0</v>
      </c>
      <c r="I598" s="79">
        <v>0.09090909090909091</v>
      </c>
      <c r="J598" s="79">
        <v>0</v>
      </c>
    </row>
    <row r="599">
      <c r="A599" s="68">
        <v>46</v>
      </c>
      <c r="B599" s="66" t="str">
        <v>수동면 지둔리</v>
      </c>
      <c r="C599" s="66" t="str">
        <v>2026-02</v>
      </c>
      <c r="D599" s="66" t="str">
        <v>비교 반영</v>
      </c>
      <c r="E599" s="66" t="str">
        <v>직전 비교기간</v>
      </c>
      <c r="F599" s="79">
        <v>1</v>
      </c>
      <c r="G599" s="79">
        <v>0</v>
      </c>
      <c r="H599" s="79">
        <v>0</v>
      </c>
      <c r="I599" s="79">
        <v>0</v>
      </c>
      <c r="J599" s="79" t="str">
        <v/>
      </c>
    </row>
    <row r="600">
      <c r="A600" s="68">
        <v>46</v>
      </c>
      <c r="B600" s="66" t="str">
        <v>수동면 지둔리</v>
      </c>
      <c r="C600" s="66" t="str">
        <v>2026-03</v>
      </c>
      <c r="D600" s="66" t="str">
        <v>비교 반영</v>
      </c>
      <c r="E600" s="66" t="str">
        <v>직전 비교기간</v>
      </c>
      <c r="F600" s="79">
        <v>0.5555555555555556</v>
      </c>
      <c r="G600" s="79">
        <v>0.4444444444444444</v>
      </c>
      <c r="H600" s="79">
        <v>0</v>
      </c>
      <c r="I600" s="79">
        <v>0.4444444444444444</v>
      </c>
      <c r="J600" s="79">
        <v>0</v>
      </c>
    </row>
    <row r="601">
      <c r="A601" s="68">
        <v>46</v>
      </c>
      <c r="B601" s="66" t="str">
        <v>수동면 지둔리</v>
      </c>
      <c r="C601" s="66" t="str">
        <v>2026-04</v>
      </c>
      <c r="D601" s="66" t="str">
        <v>비교 반영</v>
      </c>
      <c r="E601" s="66" t="str">
        <v>최근 비교기간</v>
      </c>
      <c r="F601" s="79">
        <v>0.6666666666666666</v>
      </c>
      <c r="G601" s="79">
        <v>0</v>
      </c>
      <c r="H601" s="79">
        <v>0.3333333333333333</v>
      </c>
      <c r="I601" s="79">
        <v>0.3333333333333333</v>
      </c>
      <c r="J601" s="79">
        <v>1</v>
      </c>
    </row>
    <row r="602">
      <c r="A602" s="68">
        <v>46</v>
      </c>
      <c r="B602" s="66" t="str">
        <v>수동면 지둔리</v>
      </c>
      <c r="C602" s="66" t="str">
        <v>2026-05</v>
      </c>
      <c r="D602" s="66" t="str">
        <v>비교 반영</v>
      </c>
      <c r="E602" s="66" t="str">
        <v>최근 비교기간</v>
      </c>
      <c r="F602" s="79">
        <v>0.3333333333333333</v>
      </c>
      <c r="G602" s="79">
        <v>0.3333333333333333</v>
      </c>
      <c r="H602" s="79">
        <v>0.3333333333333333</v>
      </c>
      <c r="I602" s="79">
        <v>0.6666666666666666</v>
      </c>
      <c r="J602" s="79">
        <v>0.5</v>
      </c>
    </row>
    <row r="603">
      <c r="A603" s="68">
        <v>46</v>
      </c>
      <c r="B603" s="66" t="str">
        <v>수동면 지둔리</v>
      </c>
      <c r="C603" s="66" t="str">
        <v>2026-06</v>
      </c>
      <c r="D603" s="66" t="str">
        <v>비교 반영</v>
      </c>
      <c r="E603" s="66" t="str">
        <v>최근 비교기간</v>
      </c>
      <c r="F603" s="79">
        <v>1</v>
      </c>
      <c r="G603" s="79">
        <v>0</v>
      </c>
      <c r="H603" s="79">
        <v>0</v>
      </c>
      <c r="I603" s="79">
        <v>0</v>
      </c>
      <c r="J603" s="79" t="str">
        <v/>
      </c>
    </row>
    <row r="604">
      <c r="A604" s="72">
        <v>46</v>
      </c>
      <c r="B604" s="72" t="str">
        <v>수동면 지둔리</v>
      </c>
      <c r="C604" s="72" t="str">
        <v>2026-07</v>
      </c>
      <c r="D604" s="72" t="str">
        <v>집계 중</v>
      </c>
      <c r="E604" s="72" t="str">
        <v>집계 중 월</v>
      </c>
      <c r="F604" s="85">
        <v>1</v>
      </c>
      <c r="G604" s="85">
        <v>0</v>
      </c>
      <c r="H604" s="85">
        <v>0</v>
      </c>
      <c r="I604" s="85">
        <v>0</v>
      </c>
      <c r="J604" s="85" t="str">
        <v/>
      </c>
    </row>
    <row r="605">
      <c r="A605" s="68">
        <v>47</v>
      </c>
      <c r="B605" s="66" t="str">
        <v>진접읍 내곡리</v>
      </c>
      <c r="C605" s="66" t="str">
        <v>2025-09</v>
      </c>
      <c r="D605" s="66" t="str">
        <v>비교 반영</v>
      </c>
      <c r="E605" s="66" t="str">
        <v>그 외 비교 반영월</v>
      </c>
      <c r="F605" s="79">
        <v>0.8333333333333334</v>
      </c>
      <c r="G605" s="79">
        <v>0</v>
      </c>
      <c r="H605" s="79">
        <v>0.16666666666666666</v>
      </c>
      <c r="I605" s="79">
        <v>0.16666666666666666</v>
      </c>
      <c r="J605" s="79">
        <v>1</v>
      </c>
    </row>
    <row r="606">
      <c r="A606" s="68">
        <v>47</v>
      </c>
      <c r="B606" s="66" t="str">
        <v>진접읍 내곡리</v>
      </c>
      <c r="C606" s="66" t="str">
        <v>2025-10</v>
      </c>
      <c r="D606" s="66" t="str">
        <v>비교 반영</v>
      </c>
      <c r="E606" s="66" t="str">
        <v>그 외 비교 반영월</v>
      </c>
      <c r="F606" s="79">
        <v>1</v>
      </c>
      <c r="G606" s="79">
        <v>0</v>
      </c>
      <c r="H606" s="79">
        <v>0</v>
      </c>
      <c r="I606" s="79">
        <v>0</v>
      </c>
      <c r="J606" s="79" t="str">
        <v/>
      </c>
    </row>
    <row r="607">
      <c r="A607" s="68">
        <v>47</v>
      </c>
      <c r="B607" s="66" t="str">
        <v>진접읍 내곡리</v>
      </c>
      <c r="C607" s="66" t="str">
        <v>2025-11</v>
      </c>
      <c r="D607" s="66" t="str">
        <v>비교 반영</v>
      </c>
      <c r="E607" s="66" t="str">
        <v>그 외 비교 반영월</v>
      </c>
      <c r="F607" s="79">
        <v>1</v>
      </c>
      <c r="G607" s="79">
        <v>0</v>
      </c>
      <c r="H607" s="79">
        <v>0</v>
      </c>
      <c r="I607" s="79">
        <v>0</v>
      </c>
      <c r="J607" s="79" t="str">
        <v/>
      </c>
    </row>
    <row r="608">
      <c r="A608" s="68">
        <v>47</v>
      </c>
      <c r="B608" s="66" t="str">
        <v>진접읍 내곡리</v>
      </c>
      <c r="C608" s="66" t="str">
        <v>2026-02</v>
      </c>
      <c r="D608" s="66" t="str">
        <v>비교 반영</v>
      </c>
      <c r="E608" s="66" t="str">
        <v>직전 비교기간</v>
      </c>
      <c r="F608" s="79">
        <v>1</v>
      </c>
      <c r="G608" s="79">
        <v>0</v>
      </c>
      <c r="H608" s="79">
        <v>0</v>
      </c>
      <c r="I608" s="79">
        <v>0</v>
      </c>
      <c r="J608" s="79" t="str">
        <v/>
      </c>
    </row>
    <row r="609">
      <c r="A609" s="68">
        <v>47</v>
      </c>
      <c r="B609" s="66" t="str">
        <v>진접읍 내곡리</v>
      </c>
      <c r="C609" s="66" t="str">
        <v>2026-03</v>
      </c>
      <c r="D609" s="66" t="str">
        <v>비교 반영</v>
      </c>
      <c r="E609" s="66" t="str">
        <v>직전 비교기간</v>
      </c>
      <c r="F609" s="79">
        <v>0</v>
      </c>
      <c r="G609" s="79">
        <v>0</v>
      </c>
      <c r="H609" s="79">
        <v>1</v>
      </c>
      <c r="I609" s="79">
        <v>1</v>
      </c>
      <c r="J609" s="79">
        <v>1</v>
      </c>
    </row>
    <row r="610">
      <c r="A610" s="68">
        <v>47</v>
      </c>
      <c r="B610" s="66" t="str">
        <v>진접읍 내곡리</v>
      </c>
      <c r="C610" s="66" t="str">
        <v>2026-04</v>
      </c>
      <c r="D610" s="66" t="str">
        <v>비교 반영</v>
      </c>
      <c r="E610" s="66" t="str">
        <v>최근 비교기간</v>
      </c>
      <c r="F610" s="79">
        <v>1</v>
      </c>
      <c r="G610" s="79">
        <v>0</v>
      </c>
      <c r="H610" s="79">
        <v>0</v>
      </c>
      <c r="I610" s="79">
        <v>0</v>
      </c>
      <c r="J610" s="79" t="str">
        <v/>
      </c>
    </row>
    <row r="611">
      <c r="A611" s="68">
        <v>47</v>
      </c>
      <c r="B611" s="66" t="str">
        <v>진접읍 내곡리</v>
      </c>
      <c r="C611" s="66" t="str">
        <v>2026-05</v>
      </c>
      <c r="D611" s="66" t="str">
        <v>비교 반영</v>
      </c>
      <c r="E611" s="66" t="str">
        <v>최근 비교기간</v>
      </c>
      <c r="F611" s="79">
        <v>1</v>
      </c>
      <c r="G611" s="79">
        <v>0</v>
      </c>
      <c r="H611" s="79">
        <v>0</v>
      </c>
      <c r="I611" s="79">
        <v>0</v>
      </c>
      <c r="J611" s="79" t="str">
        <v/>
      </c>
    </row>
    <row r="612">
      <c r="A612" s="68">
        <v>47</v>
      </c>
      <c r="B612" s="66" t="str">
        <v>진접읍 내곡리</v>
      </c>
      <c r="C612" s="66" t="str">
        <v>2026-06</v>
      </c>
      <c r="D612" s="66" t="str">
        <v>비교 반영</v>
      </c>
      <c r="E612" s="66" t="str">
        <v>최근 비교기간</v>
      </c>
      <c r="F612" s="79">
        <v>1</v>
      </c>
      <c r="G612" s="79">
        <v>0</v>
      </c>
      <c r="H612" s="79">
        <v>0</v>
      </c>
      <c r="I612" s="79">
        <v>0</v>
      </c>
      <c r="J612" s="79" t="str">
        <v/>
      </c>
    </row>
    <row r="613">
      <c r="A613" s="68">
        <v>48</v>
      </c>
      <c r="B613" s="66" t="str">
        <v>수동면 내방리</v>
      </c>
      <c r="C613" s="66" t="str">
        <v>2025-08</v>
      </c>
      <c r="D613" s="66" t="str">
        <v>비교 반영</v>
      </c>
      <c r="E613" s="66" t="str">
        <v>그 외 비교 반영월</v>
      </c>
      <c r="F613" s="79">
        <v>0.5</v>
      </c>
      <c r="G613" s="79">
        <v>0.5</v>
      </c>
      <c r="H613" s="79">
        <v>0</v>
      </c>
      <c r="I613" s="79">
        <v>0.5</v>
      </c>
      <c r="J613" s="79">
        <v>0</v>
      </c>
    </row>
    <row r="614">
      <c r="A614" s="68">
        <v>48</v>
      </c>
      <c r="B614" s="66" t="str">
        <v>수동면 내방리</v>
      </c>
      <c r="C614" s="66" t="str">
        <v>2025-09</v>
      </c>
      <c r="D614" s="66" t="str">
        <v>비교 반영</v>
      </c>
      <c r="E614" s="66" t="str">
        <v>그 외 비교 반영월</v>
      </c>
      <c r="F614" s="79">
        <v>0</v>
      </c>
      <c r="G614" s="79">
        <v>1</v>
      </c>
      <c r="H614" s="79">
        <v>0</v>
      </c>
      <c r="I614" s="79">
        <v>1</v>
      </c>
      <c r="J614" s="79">
        <v>0</v>
      </c>
    </row>
    <row r="615">
      <c r="A615" s="68">
        <v>48</v>
      </c>
      <c r="B615" s="66" t="str">
        <v>수동면 내방리</v>
      </c>
      <c r="C615" s="66" t="str">
        <v>2025-10</v>
      </c>
      <c r="D615" s="66" t="str">
        <v>비교 반영</v>
      </c>
      <c r="E615" s="66" t="str">
        <v>그 외 비교 반영월</v>
      </c>
      <c r="F615" s="79">
        <v>0</v>
      </c>
      <c r="G615" s="79">
        <v>0</v>
      </c>
      <c r="H615" s="79">
        <v>1</v>
      </c>
      <c r="I615" s="79">
        <v>1</v>
      </c>
      <c r="J615" s="79">
        <v>1</v>
      </c>
    </row>
    <row r="616">
      <c r="A616" s="68">
        <v>48</v>
      </c>
      <c r="B616" s="66" t="str">
        <v>수동면 내방리</v>
      </c>
      <c r="C616" s="66" t="str">
        <v>2025-11</v>
      </c>
      <c r="D616" s="66" t="str">
        <v>비교 반영</v>
      </c>
      <c r="E616" s="66" t="str">
        <v>그 외 비교 반영월</v>
      </c>
      <c r="F616" s="79">
        <v>0.75</v>
      </c>
      <c r="G616" s="79">
        <v>0</v>
      </c>
      <c r="H616" s="79">
        <v>0.25</v>
      </c>
      <c r="I616" s="79">
        <v>0.25</v>
      </c>
      <c r="J616" s="79">
        <v>1</v>
      </c>
    </row>
    <row r="617">
      <c r="A617" s="68">
        <v>48</v>
      </c>
      <c r="B617" s="66" t="str">
        <v>수동면 내방리</v>
      </c>
      <c r="C617" s="66" t="str">
        <v>2025-12</v>
      </c>
      <c r="D617" s="66" t="str">
        <v>비교 반영</v>
      </c>
      <c r="E617" s="66" t="str">
        <v>그 외 비교 반영월</v>
      </c>
      <c r="F617" s="79">
        <v>1</v>
      </c>
      <c r="G617" s="79">
        <v>0</v>
      </c>
      <c r="H617" s="79">
        <v>0</v>
      </c>
      <c r="I617" s="79">
        <v>0</v>
      </c>
      <c r="J617" s="79" t="str">
        <v/>
      </c>
    </row>
    <row r="618">
      <c r="A618" s="68">
        <v>48</v>
      </c>
      <c r="B618" s="66" t="str">
        <v>수동면 내방리</v>
      </c>
      <c r="C618" s="66" t="str">
        <v>2026-01</v>
      </c>
      <c r="D618" s="66" t="str">
        <v>비교 반영</v>
      </c>
      <c r="E618" s="66" t="str">
        <v>직전 비교기간</v>
      </c>
      <c r="F618" s="79">
        <v>1</v>
      </c>
      <c r="G618" s="79">
        <v>0</v>
      </c>
      <c r="H618" s="79">
        <v>0</v>
      </c>
      <c r="I618" s="79">
        <v>0</v>
      </c>
      <c r="J618" s="79" t="str">
        <v/>
      </c>
    </row>
    <row r="619">
      <c r="A619" s="68">
        <v>48</v>
      </c>
      <c r="B619" s="66" t="str">
        <v>수동면 내방리</v>
      </c>
      <c r="C619" s="66" t="str">
        <v>2026-02</v>
      </c>
      <c r="D619" s="66" t="str">
        <v>비교 반영</v>
      </c>
      <c r="E619" s="66" t="str">
        <v>직전 비교기간</v>
      </c>
      <c r="F619" s="79">
        <v>0.7777777777777778</v>
      </c>
      <c r="G619" s="79">
        <v>0</v>
      </c>
      <c r="H619" s="79">
        <v>0.2222222222222222</v>
      </c>
      <c r="I619" s="79">
        <v>0.2222222222222222</v>
      </c>
      <c r="J619" s="79">
        <v>1</v>
      </c>
    </row>
    <row r="620">
      <c r="A620" s="68">
        <v>48</v>
      </c>
      <c r="B620" s="66" t="str">
        <v>수동면 내방리</v>
      </c>
      <c r="C620" s="66" t="str">
        <v>2026-03</v>
      </c>
      <c r="D620" s="66" t="str">
        <v>비교 반영</v>
      </c>
      <c r="E620" s="66" t="str">
        <v>직전 비교기간</v>
      </c>
      <c r="F620" s="79">
        <v>0</v>
      </c>
      <c r="G620" s="79">
        <v>0</v>
      </c>
      <c r="H620" s="79">
        <v>1</v>
      </c>
      <c r="I620" s="79">
        <v>1</v>
      </c>
      <c r="J620" s="79">
        <v>1</v>
      </c>
    </row>
    <row r="621">
      <c r="A621" s="68">
        <v>48</v>
      </c>
      <c r="B621" s="66" t="str">
        <v>수동면 내방리</v>
      </c>
      <c r="C621" s="66" t="str">
        <v>2026-04</v>
      </c>
      <c r="D621" s="66" t="str">
        <v>비교 반영</v>
      </c>
      <c r="E621" s="66" t="str">
        <v>최근 비교기간</v>
      </c>
      <c r="F621" s="79">
        <v>1</v>
      </c>
      <c r="G621" s="79">
        <v>0</v>
      </c>
      <c r="H621" s="79">
        <v>0</v>
      </c>
      <c r="I621" s="79">
        <v>0</v>
      </c>
      <c r="J621" s="79" t="str">
        <v/>
      </c>
    </row>
    <row r="622">
      <c r="A622" s="68">
        <v>48</v>
      </c>
      <c r="B622" s="66" t="str">
        <v>수동면 내방리</v>
      </c>
      <c r="C622" s="66" t="str">
        <v>2026-05</v>
      </c>
      <c r="D622" s="66" t="str">
        <v>비교 반영</v>
      </c>
      <c r="E622" s="66" t="str">
        <v>최근 비교기간</v>
      </c>
      <c r="F622" s="79">
        <v>1</v>
      </c>
      <c r="G622" s="79">
        <v>0</v>
      </c>
      <c r="H622" s="79">
        <v>0</v>
      </c>
      <c r="I622" s="79">
        <v>0</v>
      </c>
      <c r="J622" s="79" t="str">
        <v/>
      </c>
    </row>
    <row r="623">
      <c r="A623" s="68">
        <v>48</v>
      </c>
      <c r="B623" s="66" t="str">
        <v>수동면 내방리</v>
      </c>
      <c r="C623" s="66" t="str">
        <v>2026-06</v>
      </c>
      <c r="D623" s="66" t="str">
        <v>비교 반영</v>
      </c>
      <c r="E623" s="66" t="str">
        <v>최근 비교기간</v>
      </c>
      <c r="F623" s="79">
        <v>0</v>
      </c>
      <c r="G623" s="79">
        <v>1</v>
      </c>
      <c r="H623" s="79">
        <v>0</v>
      </c>
      <c r="I623" s="79">
        <v>1</v>
      </c>
      <c r="J623" s="79">
        <v>0</v>
      </c>
    </row>
    <row r="624">
      <c r="A624" s="72">
        <v>48</v>
      </c>
      <c r="B624" s="72" t="str">
        <v>수동면 내방리</v>
      </c>
      <c r="C624" s="72" t="str">
        <v>2026-07</v>
      </c>
      <c r="D624" s="72" t="str">
        <v>집계 중</v>
      </c>
      <c r="E624" s="72" t="str">
        <v>집계 중 월</v>
      </c>
      <c r="F624" s="85">
        <v>0.3333333333333333</v>
      </c>
      <c r="G624" s="85">
        <v>0</v>
      </c>
      <c r="H624" s="85">
        <v>0.6666666666666666</v>
      </c>
      <c r="I624" s="85">
        <v>0.6666666666666666</v>
      </c>
      <c r="J624" s="85">
        <v>1</v>
      </c>
    </row>
    <row r="625">
      <c r="A625" s="68">
        <v>49</v>
      </c>
      <c r="B625" s="66" t="str">
        <v>별내면 광전리</v>
      </c>
      <c r="C625" s="66" t="str">
        <v>2025-08</v>
      </c>
      <c r="D625" s="66" t="str">
        <v>비교 반영</v>
      </c>
      <c r="E625" s="66" t="str">
        <v>그 외 비교 반영월</v>
      </c>
      <c r="F625" s="79">
        <v>0</v>
      </c>
      <c r="G625" s="79">
        <v>0</v>
      </c>
      <c r="H625" s="79">
        <v>1</v>
      </c>
      <c r="I625" s="79">
        <v>1</v>
      </c>
      <c r="J625" s="79">
        <v>1</v>
      </c>
    </row>
    <row r="626">
      <c r="A626" s="68">
        <v>49</v>
      </c>
      <c r="B626" s="66" t="str">
        <v>별내면 광전리</v>
      </c>
      <c r="C626" s="66" t="str">
        <v>2025-10</v>
      </c>
      <c r="D626" s="66" t="str">
        <v>비교 반영</v>
      </c>
      <c r="E626" s="66" t="str">
        <v>그 외 비교 반영월</v>
      </c>
      <c r="F626" s="79">
        <v>0.5</v>
      </c>
      <c r="G626" s="79">
        <v>0.5</v>
      </c>
      <c r="H626" s="79">
        <v>0</v>
      </c>
      <c r="I626" s="79">
        <v>0.5</v>
      </c>
      <c r="J626" s="79">
        <v>0</v>
      </c>
    </row>
    <row r="627">
      <c r="A627" s="68">
        <v>49</v>
      </c>
      <c r="B627" s="66" t="str">
        <v>별내면 광전리</v>
      </c>
      <c r="C627" s="66" t="str">
        <v>2025-11</v>
      </c>
      <c r="D627" s="66" t="str">
        <v>비교 반영</v>
      </c>
      <c r="E627" s="66" t="str">
        <v>그 외 비교 반영월</v>
      </c>
      <c r="F627" s="79">
        <v>0.8</v>
      </c>
      <c r="G627" s="79">
        <v>0</v>
      </c>
      <c r="H627" s="79">
        <v>0.2</v>
      </c>
      <c r="I627" s="79">
        <v>0.2</v>
      </c>
      <c r="J627" s="79">
        <v>1</v>
      </c>
    </row>
    <row r="628">
      <c r="A628" s="68">
        <v>49</v>
      </c>
      <c r="B628" s="66" t="str">
        <v>별내면 광전리</v>
      </c>
      <c r="C628" s="66" t="str">
        <v>2025-12</v>
      </c>
      <c r="D628" s="66" t="str">
        <v>비교 반영</v>
      </c>
      <c r="E628" s="66" t="str">
        <v>그 외 비교 반영월</v>
      </c>
      <c r="F628" s="79">
        <v>0.5</v>
      </c>
      <c r="G628" s="79">
        <v>0</v>
      </c>
      <c r="H628" s="79">
        <v>0.5</v>
      </c>
      <c r="I628" s="79">
        <v>0.5</v>
      </c>
      <c r="J628" s="79">
        <v>1</v>
      </c>
    </row>
    <row r="629">
      <c r="A629" s="68">
        <v>49</v>
      </c>
      <c r="B629" s="66" t="str">
        <v>별내면 광전리</v>
      </c>
      <c r="C629" s="66" t="str">
        <v>2026-01</v>
      </c>
      <c r="D629" s="66" t="str">
        <v>비교 반영</v>
      </c>
      <c r="E629" s="66" t="str">
        <v>직전 비교기간</v>
      </c>
      <c r="F629" s="79">
        <v>1</v>
      </c>
      <c r="G629" s="79">
        <v>0</v>
      </c>
      <c r="H629" s="79">
        <v>0</v>
      </c>
      <c r="I629" s="79">
        <v>0</v>
      </c>
      <c r="J629" s="79" t="str">
        <v/>
      </c>
    </row>
    <row r="630">
      <c r="A630" s="68">
        <v>49</v>
      </c>
      <c r="B630" s="66" t="str">
        <v>별내면 광전리</v>
      </c>
      <c r="C630" s="66" t="str">
        <v>2026-02</v>
      </c>
      <c r="D630" s="66" t="str">
        <v>비교 반영</v>
      </c>
      <c r="E630" s="66" t="str">
        <v>직전 비교기간</v>
      </c>
      <c r="F630" s="79">
        <v>1</v>
      </c>
      <c r="G630" s="79">
        <v>0</v>
      </c>
      <c r="H630" s="79">
        <v>0</v>
      </c>
      <c r="I630" s="79">
        <v>0</v>
      </c>
      <c r="J630" s="79" t="str">
        <v/>
      </c>
    </row>
    <row r="631">
      <c r="A631" s="68">
        <v>49</v>
      </c>
      <c r="B631" s="66" t="str">
        <v>별내면 광전리</v>
      </c>
      <c r="C631" s="66" t="str">
        <v>2026-03</v>
      </c>
      <c r="D631" s="66" t="str">
        <v>비교 반영</v>
      </c>
      <c r="E631" s="66" t="str">
        <v>직전 비교기간</v>
      </c>
      <c r="F631" s="79">
        <v>0.75</v>
      </c>
      <c r="G631" s="79">
        <v>0</v>
      </c>
      <c r="H631" s="79">
        <v>0.25</v>
      </c>
      <c r="I631" s="79">
        <v>0.25</v>
      </c>
      <c r="J631" s="79">
        <v>1</v>
      </c>
    </row>
    <row r="632">
      <c r="A632" s="68">
        <v>49</v>
      </c>
      <c r="B632" s="66" t="str">
        <v>별내면 광전리</v>
      </c>
      <c r="C632" s="66" t="str">
        <v>2026-04</v>
      </c>
      <c r="D632" s="66" t="str">
        <v>비교 반영</v>
      </c>
      <c r="E632" s="66" t="str">
        <v>최근 비교기간</v>
      </c>
      <c r="F632" s="79">
        <v>0.6666666666666666</v>
      </c>
      <c r="G632" s="79">
        <v>0.3333333333333333</v>
      </c>
      <c r="H632" s="79">
        <v>0</v>
      </c>
      <c r="I632" s="79">
        <v>0.3333333333333333</v>
      </c>
      <c r="J632" s="79">
        <v>0</v>
      </c>
    </row>
    <row r="633">
      <c r="A633" s="68">
        <v>49</v>
      </c>
      <c r="B633" s="66" t="str">
        <v>별내면 광전리</v>
      </c>
      <c r="C633" s="66" t="str">
        <v>2026-05</v>
      </c>
      <c r="D633" s="66" t="str">
        <v>비교 반영</v>
      </c>
      <c r="E633" s="66" t="str">
        <v>최근 비교기간</v>
      </c>
      <c r="F633" s="79">
        <v>1</v>
      </c>
      <c r="G633" s="79">
        <v>0</v>
      </c>
      <c r="H633" s="79">
        <v>0</v>
      </c>
      <c r="I633" s="79">
        <v>0</v>
      </c>
      <c r="J633" s="79" t="str">
        <v/>
      </c>
    </row>
    <row r="634">
      <c r="A634" s="68">
        <v>49</v>
      </c>
      <c r="B634" s="66" t="str">
        <v>별내면 광전리</v>
      </c>
      <c r="C634" s="66" t="str">
        <v>2026-06</v>
      </c>
      <c r="D634" s="66" t="str">
        <v>비교 반영</v>
      </c>
      <c r="E634" s="66" t="str">
        <v>최근 비교기간</v>
      </c>
      <c r="F634" s="79">
        <v>0.5</v>
      </c>
      <c r="G634" s="79">
        <v>0</v>
      </c>
      <c r="H634" s="79">
        <v>0.5</v>
      </c>
      <c r="I634" s="79">
        <v>0.5</v>
      </c>
      <c r="J634" s="79">
        <v>1</v>
      </c>
    </row>
    <row r="635">
      <c r="A635" s="72">
        <v>49</v>
      </c>
      <c r="B635" s="72" t="str">
        <v>별내면 광전리</v>
      </c>
      <c r="C635" s="72" t="str">
        <v>2026-07</v>
      </c>
      <c r="D635" s="72" t="str">
        <v>집계 중</v>
      </c>
      <c r="E635" s="72" t="str">
        <v>집계 중 월</v>
      </c>
      <c r="F635" s="85">
        <v>1</v>
      </c>
      <c r="G635" s="85">
        <v>0</v>
      </c>
      <c r="H635" s="85">
        <v>0</v>
      </c>
      <c r="I635" s="85">
        <v>0</v>
      </c>
      <c r="J635" s="85" t="str">
        <v/>
      </c>
    </row>
    <row r="636">
      <c r="A636" s="68">
        <v>50</v>
      </c>
      <c r="B636" s="66" t="str">
        <v>오남읍 팔현리</v>
      </c>
      <c r="C636" s="66" t="str">
        <v>2025-08</v>
      </c>
      <c r="D636" s="66" t="str">
        <v>비교 반영</v>
      </c>
      <c r="E636" s="66" t="str">
        <v>그 외 비교 반영월</v>
      </c>
      <c r="F636" s="79">
        <v>0.5</v>
      </c>
      <c r="G636" s="79">
        <v>0.5</v>
      </c>
      <c r="H636" s="79">
        <v>0</v>
      </c>
      <c r="I636" s="79">
        <v>0.5</v>
      </c>
      <c r="J636" s="79">
        <v>0</v>
      </c>
    </row>
    <row r="637">
      <c r="A637" s="68">
        <v>50</v>
      </c>
      <c r="B637" s="66" t="str">
        <v>오남읍 팔현리</v>
      </c>
      <c r="C637" s="66" t="str">
        <v>2025-09</v>
      </c>
      <c r="D637" s="66" t="str">
        <v>비교 반영</v>
      </c>
      <c r="E637" s="66" t="str">
        <v>그 외 비교 반영월</v>
      </c>
      <c r="F637" s="79">
        <v>1</v>
      </c>
      <c r="G637" s="79">
        <v>0</v>
      </c>
      <c r="H637" s="79">
        <v>0</v>
      </c>
      <c r="I637" s="79">
        <v>0</v>
      </c>
      <c r="J637" s="79" t="str">
        <v/>
      </c>
    </row>
    <row r="638">
      <c r="A638" s="68">
        <v>50</v>
      </c>
      <c r="B638" s="66" t="str">
        <v>오남읍 팔현리</v>
      </c>
      <c r="C638" s="66" t="str">
        <v>2025-10</v>
      </c>
      <c r="D638" s="66" t="str">
        <v>비교 반영</v>
      </c>
      <c r="E638" s="66" t="str">
        <v>그 외 비교 반영월</v>
      </c>
      <c r="F638" s="79">
        <v>1</v>
      </c>
      <c r="G638" s="79">
        <v>0</v>
      </c>
      <c r="H638" s="79">
        <v>0</v>
      </c>
      <c r="I638" s="79">
        <v>0</v>
      </c>
      <c r="J638" s="79" t="str">
        <v/>
      </c>
    </row>
    <row r="639">
      <c r="A639" s="68">
        <v>50</v>
      </c>
      <c r="B639" s="66" t="str">
        <v>오남읍 팔현리</v>
      </c>
      <c r="C639" s="66" t="str">
        <v>2025-11</v>
      </c>
      <c r="D639" s="66" t="str">
        <v>비교 반영</v>
      </c>
      <c r="E639" s="66" t="str">
        <v>그 외 비교 반영월</v>
      </c>
      <c r="F639" s="79">
        <v>1</v>
      </c>
      <c r="G639" s="79">
        <v>0</v>
      </c>
      <c r="H639" s="79">
        <v>0</v>
      </c>
      <c r="I639" s="79">
        <v>0</v>
      </c>
      <c r="J639" s="79" t="str">
        <v/>
      </c>
    </row>
    <row r="640">
      <c r="A640" s="68">
        <v>50</v>
      </c>
      <c r="B640" s="66" t="str">
        <v>오남읍 팔현리</v>
      </c>
      <c r="C640" s="66" t="str">
        <v>2025-12</v>
      </c>
      <c r="D640" s="66" t="str">
        <v>비교 반영</v>
      </c>
      <c r="E640" s="66" t="str">
        <v>그 외 비교 반영월</v>
      </c>
      <c r="F640" s="79">
        <v>1</v>
      </c>
      <c r="G640" s="79">
        <v>0</v>
      </c>
      <c r="H640" s="79">
        <v>0</v>
      </c>
      <c r="I640" s="79">
        <v>0</v>
      </c>
      <c r="J640" s="79" t="str">
        <v/>
      </c>
    </row>
    <row r="641">
      <c r="A641" s="68">
        <v>50</v>
      </c>
      <c r="B641" s="66" t="str">
        <v>오남읍 팔현리</v>
      </c>
      <c r="C641" s="66" t="str">
        <v>2026-01</v>
      </c>
      <c r="D641" s="66" t="str">
        <v>비교 반영</v>
      </c>
      <c r="E641" s="66" t="str">
        <v>직전 비교기간</v>
      </c>
      <c r="F641" s="79">
        <v>0</v>
      </c>
      <c r="G641" s="79">
        <v>0</v>
      </c>
      <c r="H641" s="79">
        <v>1</v>
      </c>
      <c r="I641" s="79">
        <v>1</v>
      </c>
      <c r="J641" s="79">
        <v>1</v>
      </c>
    </row>
    <row r="642">
      <c r="A642" s="68">
        <v>50</v>
      </c>
      <c r="B642" s="66" t="str">
        <v>오남읍 팔현리</v>
      </c>
      <c r="C642" s="66" t="str">
        <v>2026-02</v>
      </c>
      <c r="D642" s="66" t="str">
        <v>비교 반영</v>
      </c>
      <c r="E642" s="66" t="str">
        <v>직전 비교기간</v>
      </c>
      <c r="F642" s="79">
        <v>1</v>
      </c>
      <c r="G642" s="79">
        <v>0</v>
      </c>
      <c r="H642" s="79">
        <v>0</v>
      </c>
      <c r="I642" s="79">
        <v>0</v>
      </c>
      <c r="J642" s="79" t="str">
        <v/>
      </c>
    </row>
    <row r="643">
      <c r="A643" s="68">
        <v>50</v>
      </c>
      <c r="B643" s="66" t="str">
        <v>오남읍 팔현리</v>
      </c>
      <c r="C643" s="66" t="str">
        <v>2026-04</v>
      </c>
      <c r="D643" s="66" t="str">
        <v>비교 반영</v>
      </c>
      <c r="E643" s="66" t="str">
        <v>최근 비교기간</v>
      </c>
      <c r="F643" s="79">
        <v>0.3333333333333333</v>
      </c>
      <c r="G643" s="79">
        <v>0.6666666666666666</v>
      </c>
      <c r="H643" s="79">
        <v>0</v>
      </c>
      <c r="I643" s="79">
        <v>0.6666666666666666</v>
      </c>
      <c r="J643" s="79">
        <v>0</v>
      </c>
    </row>
    <row r="644">
      <c r="A644" s="68">
        <v>50</v>
      </c>
      <c r="B644" s="66" t="str">
        <v>오남읍 팔현리</v>
      </c>
      <c r="C644" s="66" t="str">
        <v>2026-05</v>
      </c>
      <c r="D644" s="66" t="str">
        <v>비교 반영</v>
      </c>
      <c r="E644" s="66" t="str">
        <v>최근 비교기간</v>
      </c>
      <c r="F644" s="79">
        <v>1</v>
      </c>
      <c r="G644" s="79">
        <v>0</v>
      </c>
      <c r="H644" s="79">
        <v>0</v>
      </c>
      <c r="I644" s="79">
        <v>0</v>
      </c>
      <c r="J644" s="79" t="str">
        <v/>
      </c>
    </row>
    <row r="645">
      <c r="A645" s="68">
        <v>50</v>
      </c>
      <c r="B645" s="66" t="str">
        <v>오남읍 팔현리</v>
      </c>
      <c r="C645" s="66" t="str">
        <v>2026-06</v>
      </c>
      <c r="D645" s="66" t="str">
        <v>비교 반영</v>
      </c>
      <c r="E645" s="66" t="str">
        <v>최근 비교기간</v>
      </c>
      <c r="F645" s="79">
        <v>0.3333333333333333</v>
      </c>
      <c r="G645" s="79">
        <v>0.6666666666666666</v>
      </c>
      <c r="H645" s="79">
        <v>0</v>
      </c>
      <c r="I645" s="79">
        <v>0.6666666666666666</v>
      </c>
      <c r="J645" s="79">
        <v>0</v>
      </c>
    </row>
    <row r="646">
      <c r="A646" s="72">
        <v>50</v>
      </c>
      <c r="B646" s="72" t="str">
        <v>오남읍 팔현리</v>
      </c>
      <c r="C646" s="72" t="str">
        <v>2026-07</v>
      </c>
      <c r="D646" s="72" t="str">
        <v>집계 중</v>
      </c>
      <c r="E646" s="72" t="str">
        <v>집계 중 월</v>
      </c>
      <c r="F646" s="85">
        <v>0.6666666666666666</v>
      </c>
      <c r="G646" s="85">
        <v>0.3333333333333333</v>
      </c>
      <c r="H646" s="85">
        <v>0</v>
      </c>
      <c r="I646" s="85">
        <v>0.3333333333333333</v>
      </c>
      <c r="J646" s="85">
        <v>0</v>
      </c>
    </row>
    <row r="647">
      <c r="A647" s="68">
        <v>51</v>
      </c>
      <c r="B647" s="66" t="str">
        <v>진건읍 배양리</v>
      </c>
      <c r="C647" s="66" t="str">
        <v>2025-08</v>
      </c>
      <c r="D647" s="66" t="str">
        <v>비교 반영</v>
      </c>
      <c r="E647" s="66" t="str">
        <v>그 외 비교 반영월</v>
      </c>
      <c r="F647" s="79">
        <v>0.5</v>
      </c>
      <c r="G647" s="79">
        <v>0.5</v>
      </c>
      <c r="H647" s="79">
        <v>0</v>
      </c>
      <c r="I647" s="79">
        <v>0.5</v>
      </c>
      <c r="J647" s="79">
        <v>0</v>
      </c>
    </row>
    <row r="648">
      <c r="A648" s="68">
        <v>51</v>
      </c>
      <c r="B648" s="66" t="str">
        <v>진건읍 배양리</v>
      </c>
      <c r="C648" s="66" t="str">
        <v>2025-09</v>
      </c>
      <c r="D648" s="66" t="str">
        <v>비교 반영</v>
      </c>
      <c r="E648" s="66" t="str">
        <v>그 외 비교 반영월</v>
      </c>
      <c r="F648" s="79">
        <v>1</v>
      </c>
      <c r="G648" s="79">
        <v>0</v>
      </c>
      <c r="H648" s="79">
        <v>0</v>
      </c>
      <c r="I648" s="79">
        <v>0</v>
      </c>
      <c r="J648" s="79" t="str">
        <v/>
      </c>
    </row>
    <row r="649">
      <c r="A649" s="68">
        <v>51</v>
      </c>
      <c r="B649" s="66" t="str">
        <v>진건읍 배양리</v>
      </c>
      <c r="C649" s="66" t="str">
        <v>2025-10</v>
      </c>
      <c r="D649" s="66" t="str">
        <v>비교 반영</v>
      </c>
      <c r="E649" s="66" t="str">
        <v>그 외 비교 반영월</v>
      </c>
      <c r="F649" s="79">
        <v>1</v>
      </c>
      <c r="G649" s="79">
        <v>0</v>
      </c>
      <c r="H649" s="79">
        <v>0</v>
      </c>
      <c r="I649" s="79">
        <v>0</v>
      </c>
      <c r="J649" s="79" t="str">
        <v/>
      </c>
    </row>
    <row r="650">
      <c r="A650" s="68">
        <v>51</v>
      </c>
      <c r="B650" s="66" t="str">
        <v>진건읍 배양리</v>
      </c>
      <c r="C650" s="66" t="str">
        <v>2025-11</v>
      </c>
      <c r="D650" s="66" t="str">
        <v>비교 반영</v>
      </c>
      <c r="E650" s="66" t="str">
        <v>그 외 비교 반영월</v>
      </c>
      <c r="F650" s="79">
        <v>1</v>
      </c>
      <c r="G650" s="79">
        <v>0</v>
      </c>
      <c r="H650" s="79">
        <v>0</v>
      </c>
      <c r="I650" s="79">
        <v>0</v>
      </c>
      <c r="J650" s="79" t="str">
        <v/>
      </c>
    </row>
    <row r="651">
      <c r="A651" s="68">
        <v>51</v>
      </c>
      <c r="B651" s="66" t="str">
        <v>진건읍 배양리</v>
      </c>
      <c r="C651" s="66" t="str">
        <v>2025-12</v>
      </c>
      <c r="D651" s="66" t="str">
        <v>비교 반영</v>
      </c>
      <c r="E651" s="66" t="str">
        <v>그 외 비교 반영월</v>
      </c>
      <c r="F651" s="79">
        <v>1</v>
      </c>
      <c r="G651" s="79">
        <v>0</v>
      </c>
      <c r="H651" s="79">
        <v>0</v>
      </c>
      <c r="I651" s="79">
        <v>0</v>
      </c>
      <c r="J651" s="79" t="str">
        <v/>
      </c>
    </row>
    <row r="652">
      <c r="A652" s="68">
        <v>51</v>
      </c>
      <c r="B652" s="66" t="str">
        <v>진건읍 배양리</v>
      </c>
      <c r="C652" s="66" t="str">
        <v>2026-01</v>
      </c>
      <c r="D652" s="66" t="str">
        <v>비교 반영</v>
      </c>
      <c r="E652" s="66" t="str">
        <v>직전 비교기간</v>
      </c>
      <c r="F652" s="79">
        <v>1</v>
      </c>
      <c r="G652" s="79">
        <v>0</v>
      </c>
      <c r="H652" s="79">
        <v>0</v>
      </c>
      <c r="I652" s="79">
        <v>0</v>
      </c>
      <c r="J652" s="79" t="str">
        <v/>
      </c>
    </row>
    <row r="653">
      <c r="A653" s="68">
        <v>51</v>
      </c>
      <c r="B653" s="66" t="str">
        <v>진건읍 배양리</v>
      </c>
      <c r="C653" s="66" t="str">
        <v>2026-02</v>
      </c>
      <c r="D653" s="66" t="str">
        <v>비교 반영</v>
      </c>
      <c r="E653" s="66" t="str">
        <v>직전 비교기간</v>
      </c>
      <c r="F653" s="79">
        <v>1</v>
      </c>
      <c r="G653" s="79">
        <v>0</v>
      </c>
      <c r="H653" s="79">
        <v>0</v>
      </c>
      <c r="I653" s="79">
        <v>0</v>
      </c>
      <c r="J653" s="79" t="str">
        <v/>
      </c>
    </row>
    <row r="654">
      <c r="A654" s="68">
        <v>51</v>
      </c>
      <c r="B654" s="66" t="str">
        <v>진건읍 배양리</v>
      </c>
      <c r="C654" s="66" t="str">
        <v>2026-03</v>
      </c>
      <c r="D654" s="66" t="str">
        <v>비교 반영</v>
      </c>
      <c r="E654" s="66" t="str">
        <v>직전 비교기간</v>
      </c>
      <c r="F654" s="79">
        <v>0.8</v>
      </c>
      <c r="G654" s="79">
        <v>0</v>
      </c>
      <c r="H654" s="79">
        <v>0.2</v>
      </c>
      <c r="I654" s="79">
        <v>0.2</v>
      </c>
      <c r="J654" s="79">
        <v>1</v>
      </c>
    </row>
    <row r="655">
      <c r="A655" s="68">
        <v>51</v>
      </c>
      <c r="B655" s="66" t="str">
        <v>진건읍 배양리</v>
      </c>
      <c r="C655" s="66" t="str">
        <v>2026-04</v>
      </c>
      <c r="D655" s="66" t="str">
        <v>비교 반영</v>
      </c>
      <c r="E655" s="66" t="str">
        <v>최근 비교기간</v>
      </c>
      <c r="F655" s="79">
        <v>0.5</v>
      </c>
      <c r="G655" s="79">
        <v>0.5</v>
      </c>
      <c r="H655" s="79">
        <v>0</v>
      </c>
      <c r="I655" s="79">
        <v>0.5</v>
      </c>
      <c r="J655" s="79">
        <v>0</v>
      </c>
    </row>
    <row r="656">
      <c r="A656" s="68">
        <v>51</v>
      </c>
      <c r="B656" s="66" t="str">
        <v>진건읍 배양리</v>
      </c>
      <c r="C656" s="66" t="str">
        <v>2026-05</v>
      </c>
      <c r="D656" s="66" t="str">
        <v>비교 반영</v>
      </c>
      <c r="E656" s="66" t="str">
        <v>최근 비교기간</v>
      </c>
      <c r="F656" s="79">
        <v>0.5</v>
      </c>
      <c r="G656" s="79">
        <v>0</v>
      </c>
      <c r="H656" s="79">
        <v>0.5</v>
      </c>
      <c r="I656" s="79">
        <v>0.5</v>
      </c>
      <c r="J656" s="79">
        <v>1</v>
      </c>
    </row>
    <row r="657">
      <c r="A657" s="68">
        <v>51</v>
      </c>
      <c r="B657" s="66" t="str">
        <v>진건읍 배양리</v>
      </c>
      <c r="C657" s="66" t="str">
        <v>2026-06</v>
      </c>
      <c r="D657" s="66" t="str">
        <v>비교 반영</v>
      </c>
      <c r="E657" s="66" t="str">
        <v>최근 비교기간</v>
      </c>
      <c r="F657" s="79">
        <v>1</v>
      </c>
      <c r="G657" s="79">
        <v>0</v>
      </c>
      <c r="H657" s="79">
        <v>0</v>
      </c>
      <c r="I657" s="79">
        <v>0</v>
      </c>
      <c r="J657" s="79" t="str">
        <v/>
      </c>
    </row>
    <row r="658">
      <c r="A658" s="72">
        <v>51</v>
      </c>
      <c r="B658" s="72" t="str">
        <v>진건읍 배양리</v>
      </c>
      <c r="C658" s="72" t="str">
        <v>2026-07</v>
      </c>
      <c r="D658" s="72" t="str">
        <v>집계 중</v>
      </c>
      <c r="E658" s="72" t="str">
        <v>집계 중 월</v>
      </c>
      <c r="F658" s="85">
        <v>0.8333333333333334</v>
      </c>
      <c r="G658" s="85">
        <v>0</v>
      </c>
      <c r="H658" s="85">
        <v>0.16666666666666666</v>
      </c>
      <c r="I658" s="85">
        <v>0.16666666666666666</v>
      </c>
      <c r="J658" s="85">
        <v>1</v>
      </c>
    </row>
    <row r="659">
      <c r="A659" s="68">
        <v>52</v>
      </c>
      <c r="B659" s="66" t="str">
        <v>화도읍 구암리</v>
      </c>
      <c r="C659" s="66" t="str">
        <v>2025-08</v>
      </c>
      <c r="D659" s="66" t="str">
        <v>비교 반영</v>
      </c>
      <c r="E659" s="66" t="str">
        <v>그 외 비교 반영월</v>
      </c>
      <c r="F659" s="79">
        <v>1</v>
      </c>
      <c r="G659" s="79">
        <v>0</v>
      </c>
      <c r="H659" s="79">
        <v>0</v>
      </c>
      <c r="I659" s="79">
        <v>0</v>
      </c>
      <c r="J659" s="79" t="str">
        <v/>
      </c>
    </row>
    <row r="660">
      <c r="A660" s="68">
        <v>52</v>
      </c>
      <c r="B660" s="66" t="str">
        <v>화도읍 구암리</v>
      </c>
      <c r="C660" s="66" t="str">
        <v>2025-09</v>
      </c>
      <c r="D660" s="66" t="str">
        <v>비교 반영</v>
      </c>
      <c r="E660" s="66" t="str">
        <v>그 외 비교 반영월</v>
      </c>
      <c r="F660" s="79">
        <v>0.6</v>
      </c>
      <c r="G660" s="79">
        <v>0.2</v>
      </c>
      <c r="H660" s="79">
        <v>0.2</v>
      </c>
      <c r="I660" s="79">
        <v>0.4</v>
      </c>
      <c r="J660" s="79">
        <v>0.5</v>
      </c>
    </row>
    <row r="661">
      <c r="A661" s="68">
        <v>52</v>
      </c>
      <c r="B661" s="66" t="str">
        <v>화도읍 구암리</v>
      </c>
      <c r="C661" s="66" t="str">
        <v>2025-10</v>
      </c>
      <c r="D661" s="66" t="str">
        <v>비교 반영</v>
      </c>
      <c r="E661" s="66" t="str">
        <v>그 외 비교 반영월</v>
      </c>
      <c r="F661" s="79">
        <v>1</v>
      </c>
      <c r="G661" s="79">
        <v>0</v>
      </c>
      <c r="H661" s="79">
        <v>0</v>
      </c>
      <c r="I661" s="79">
        <v>0</v>
      </c>
      <c r="J661" s="79" t="str">
        <v/>
      </c>
    </row>
    <row r="662">
      <c r="A662" s="68">
        <v>52</v>
      </c>
      <c r="B662" s="66" t="str">
        <v>화도읍 구암리</v>
      </c>
      <c r="C662" s="66" t="str">
        <v>2025-11</v>
      </c>
      <c r="D662" s="66" t="str">
        <v>비교 반영</v>
      </c>
      <c r="E662" s="66" t="str">
        <v>그 외 비교 반영월</v>
      </c>
      <c r="F662" s="79">
        <v>1</v>
      </c>
      <c r="G662" s="79">
        <v>0</v>
      </c>
      <c r="H662" s="79">
        <v>0</v>
      </c>
      <c r="I662" s="79">
        <v>0</v>
      </c>
      <c r="J662" s="79" t="str">
        <v/>
      </c>
    </row>
    <row r="663">
      <c r="A663" s="68">
        <v>52</v>
      </c>
      <c r="B663" s="66" t="str">
        <v>화도읍 구암리</v>
      </c>
      <c r="C663" s="66" t="str">
        <v>2025-12</v>
      </c>
      <c r="D663" s="66" t="str">
        <v>비교 반영</v>
      </c>
      <c r="E663" s="66" t="str">
        <v>그 외 비교 반영월</v>
      </c>
      <c r="F663" s="79">
        <v>1</v>
      </c>
      <c r="G663" s="79">
        <v>0</v>
      </c>
      <c r="H663" s="79">
        <v>0</v>
      </c>
      <c r="I663" s="79">
        <v>0</v>
      </c>
      <c r="J663" s="79" t="str">
        <v/>
      </c>
    </row>
    <row r="664">
      <c r="A664" s="68">
        <v>52</v>
      </c>
      <c r="B664" s="66" t="str">
        <v>화도읍 구암리</v>
      </c>
      <c r="C664" s="66" t="str">
        <v>2026-01</v>
      </c>
      <c r="D664" s="66" t="str">
        <v>비교 반영</v>
      </c>
      <c r="E664" s="66" t="str">
        <v>직전 비교기간</v>
      </c>
      <c r="F664" s="79">
        <v>0.6</v>
      </c>
      <c r="G664" s="79">
        <v>0.4</v>
      </c>
      <c r="H664" s="79">
        <v>0</v>
      </c>
      <c r="I664" s="79">
        <v>0.4</v>
      </c>
      <c r="J664" s="79">
        <v>0</v>
      </c>
    </row>
    <row r="665">
      <c r="A665" s="68">
        <v>52</v>
      </c>
      <c r="B665" s="66" t="str">
        <v>화도읍 구암리</v>
      </c>
      <c r="C665" s="66" t="str">
        <v>2026-02</v>
      </c>
      <c r="D665" s="66" t="str">
        <v>비교 반영</v>
      </c>
      <c r="E665" s="66" t="str">
        <v>직전 비교기간</v>
      </c>
      <c r="F665" s="79">
        <v>1</v>
      </c>
      <c r="G665" s="79">
        <v>0</v>
      </c>
      <c r="H665" s="79">
        <v>0</v>
      </c>
      <c r="I665" s="79">
        <v>0</v>
      </c>
      <c r="J665" s="79" t="str">
        <v/>
      </c>
    </row>
    <row r="666">
      <c r="A666" s="68">
        <v>52</v>
      </c>
      <c r="B666" s="66" t="str">
        <v>화도읍 구암리</v>
      </c>
      <c r="C666" s="66" t="str">
        <v>2026-03</v>
      </c>
      <c r="D666" s="66" t="str">
        <v>비교 반영</v>
      </c>
      <c r="E666" s="66" t="str">
        <v>직전 비교기간</v>
      </c>
      <c r="F666" s="79">
        <v>1</v>
      </c>
      <c r="G666" s="79">
        <v>0</v>
      </c>
      <c r="H666" s="79">
        <v>0</v>
      </c>
      <c r="I666" s="79">
        <v>0</v>
      </c>
      <c r="J666" s="79" t="str">
        <v/>
      </c>
    </row>
    <row r="667">
      <c r="A667" s="68">
        <v>52</v>
      </c>
      <c r="B667" s="66" t="str">
        <v>화도읍 구암리</v>
      </c>
      <c r="C667" s="66" t="str">
        <v>2026-04</v>
      </c>
      <c r="D667" s="66" t="str">
        <v>비교 반영</v>
      </c>
      <c r="E667" s="66" t="str">
        <v>최근 비교기간</v>
      </c>
      <c r="F667" s="79">
        <v>0.5</v>
      </c>
      <c r="G667" s="79">
        <v>0</v>
      </c>
      <c r="H667" s="79">
        <v>0.5</v>
      </c>
      <c r="I667" s="79">
        <v>0.5</v>
      </c>
      <c r="J667" s="79">
        <v>1</v>
      </c>
    </row>
    <row r="668">
      <c r="A668" s="68">
        <v>52</v>
      </c>
      <c r="B668" s="66" t="str">
        <v>화도읍 구암리</v>
      </c>
      <c r="C668" s="66" t="str">
        <v>2026-05</v>
      </c>
      <c r="D668" s="66" t="str">
        <v>비교 반영</v>
      </c>
      <c r="E668" s="66" t="str">
        <v>최근 비교기간</v>
      </c>
      <c r="F668" s="79">
        <v>1</v>
      </c>
      <c r="G668" s="79">
        <v>0</v>
      </c>
      <c r="H668" s="79">
        <v>0</v>
      </c>
      <c r="I668" s="79">
        <v>0</v>
      </c>
      <c r="J668" s="79" t="str">
        <v/>
      </c>
    </row>
    <row r="669">
      <c r="A669" s="72">
        <v>52</v>
      </c>
      <c r="B669" s="72" t="str">
        <v>화도읍 구암리</v>
      </c>
      <c r="C669" s="72" t="str">
        <v>2026-07</v>
      </c>
      <c r="D669" s="72" t="str">
        <v>집계 중</v>
      </c>
      <c r="E669" s="72" t="str">
        <v>집계 중 월</v>
      </c>
      <c r="F669" s="85">
        <v>0.5</v>
      </c>
      <c r="G669" s="85">
        <v>0</v>
      </c>
      <c r="H669" s="85">
        <v>0.5</v>
      </c>
      <c r="I669" s="85">
        <v>0.5</v>
      </c>
      <c r="J669" s="85">
        <v>1</v>
      </c>
    </row>
    <row r="670">
      <c r="A670" s="68">
        <v>53</v>
      </c>
      <c r="B670" s="66" t="str">
        <v>진건읍 신월리</v>
      </c>
      <c r="C670" s="66" t="str">
        <v>2025-08</v>
      </c>
      <c r="D670" s="66" t="str">
        <v>비교 반영</v>
      </c>
      <c r="E670" s="66" t="str">
        <v>그 외 비교 반영월</v>
      </c>
      <c r="F670" s="79">
        <v>0</v>
      </c>
      <c r="G670" s="79">
        <v>0.6666666666666666</v>
      </c>
      <c r="H670" s="79">
        <v>0.3333333333333333</v>
      </c>
      <c r="I670" s="79">
        <v>1</v>
      </c>
      <c r="J670" s="79">
        <v>0.3333333333333333</v>
      </c>
    </row>
    <row r="671">
      <c r="A671" s="68">
        <v>53</v>
      </c>
      <c r="B671" s="66" t="str">
        <v>진건읍 신월리</v>
      </c>
      <c r="C671" s="66" t="str">
        <v>2025-09</v>
      </c>
      <c r="D671" s="66" t="str">
        <v>비교 반영</v>
      </c>
      <c r="E671" s="66" t="str">
        <v>그 외 비교 반영월</v>
      </c>
      <c r="F671" s="79">
        <v>0.5</v>
      </c>
      <c r="G671" s="79">
        <v>0</v>
      </c>
      <c r="H671" s="79">
        <v>0.5</v>
      </c>
      <c r="I671" s="79">
        <v>0.5</v>
      </c>
      <c r="J671" s="79">
        <v>1</v>
      </c>
    </row>
    <row r="672">
      <c r="A672" s="68">
        <v>53</v>
      </c>
      <c r="B672" s="66" t="str">
        <v>진건읍 신월리</v>
      </c>
      <c r="C672" s="66" t="str">
        <v>2025-10</v>
      </c>
      <c r="D672" s="66" t="str">
        <v>비교 반영</v>
      </c>
      <c r="E672" s="66" t="str">
        <v>그 외 비교 반영월</v>
      </c>
      <c r="F672" s="79">
        <v>0</v>
      </c>
      <c r="G672" s="79">
        <v>1</v>
      </c>
      <c r="H672" s="79">
        <v>0</v>
      </c>
      <c r="I672" s="79">
        <v>1</v>
      </c>
      <c r="J672" s="79">
        <v>0</v>
      </c>
    </row>
    <row r="673">
      <c r="A673" s="68">
        <v>53</v>
      </c>
      <c r="B673" s="66" t="str">
        <v>진건읍 신월리</v>
      </c>
      <c r="C673" s="66" t="str">
        <v>2025-11</v>
      </c>
      <c r="D673" s="66" t="str">
        <v>비교 반영</v>
      </c>
      <c r="E673" s="66" t="str">
        <v>그 외 비교 반영월</v>
      </c>
      <c r="F673" s="79">
        <v>1</v>
      </c>
      <c r="G673" s="79">
        <v>0</v>
      </c>
      <c r="H673" s="79">
        <v>0</v>
      </c>
      <c r="I673" s="79">
        <v>0</v>
      </c>
      <c r="J673" s="79" t="str">
        <v/>
      </c>
    </row>
    <row r="674">
      <c r="A674" s="68">
        <v>53</v>
      </c>
      <c r="B674" s="66" t="str">
        <v>진건읍 신월리</v>
      </c>
      <c r="C674" s="66" t="str">
        <v>2026-02</v>
      </c>
      <c r="D674" s="66" t="str">
        <v>비교 반영</v>
      </c>
      <c r="E674" s="66" t="str">
        <v>직전 비교기간</v>
      </c>
      <c r="F674" s="79">
        <v>1</v>
      </c>
      <c r="G674" s="79">
        <v>0</v>
      </c>
      <c r="H674" s="79">
        <v>0</v>
      </c>
      <c r="I674" s="79">
        <v>0</v>
      </c>
      <c r="J674" s="79" t="str">
        <v/>
      </c>
    </row>
    <row r="675">
      <c r="A675" s="68">
        <v>53</v>
      </c>
      <c r="B675" s="66" t="str">
        <v>진건읍 신월리</v>
      </c>
      <c r="C675" s="66" t="str">
        <v>2026-03</v>
      </c>
      <c r="D675" s="66" t="str">
        <v>비교 반영</v>
      </c>
      <c r="E675" s="66" t="str">
        <v>직전 비교기간</v>
      </c>
      <c r="F675" s="79">
        <v>1</v>
      </c>
      <c r="G675" s="79">
        <v>0</v>
      </c>
      <c r="H675" s="79">
        <v>0</v>
      </c>
      <c r="I675" s="79">
        <v>0</v>
      </c>
      <c r="J675" s="79" t="str">
        <v/>
      </c>
    </row>
    <row r="676">
      <c r="A676" s="68">
        <v>53</v>
      </c>
      <c r="B676" s="66" t="str">
        <v>진건읍 신월리</v>
      </c>
      <c r="C676" s="66" t="str">
        <v>2026-05</v>
      </c>
      <c r="D676" s="66" t="str">
        <v>비교 반영</v>
      </c>
      <c r="E676" s="66" t="str">
        <v>최근 비교기간</v>
      </c>
      <c r="F676" s="79">
        <v>1</v>
      </c>
      <c r="G676" s="79">
        <v>0</v>
      </c>
      <c r="H676" s="79">
        <v>0</v>
      </c>
      <c r="I676" s="79">
        <v>0</v>
      </c>
      <c r="J676" s="79" t="str">
        <v/>
      </c>
    </row>
    <row r="677">
      <c r="A677" s="68">
        <v>53</v>
      </c>
      <c r="B677" s="66" t="str">
        <v>진건읍 신월리</v>
      </c>
      <c r="C677" s="66" t="str">
        <v>2026-06</v>
      </c>
      <c r="D677" s="66" t="str">
        <v>비교 반영</v>
      </c>
      <c r="E677" s="66" t="str">
        <v>최근 비교기간</v>
      </c>
      <c r="F677" s="79">
        <v>1</v>
      </c>
      <c r="G677" s="79">
        <v>0</v>
      </c>
      <c r="H677" s="79">
        <v>0</v>
      </c>
      <c r="I677" s="79">
        <v>0</v>
      </c>
      <c r="J677" s="79" t="str">
        <v/>
      </c>
    </row>
    <row r="678">
      <c r="A678" s="72">
        <v>53</v>
      </c>
      <c r="B678" s="72" t="str">
        <v>진건읍 신월리</v>
      </c>
      <c r="C678" s="72" t="str">
        <v>2026-07</v>
      </c>
      <c r="D678" s="72" t="str">
        <v>집계 중</v>
      </c>
      <c r="E678" s="72" t="str">
        <v>집계 중 월</v>
      </c>
      <c r="F678" s="85">
        <v>1</v>
      </c>
      <c r="G678" s="85">
        <v>0</v>
      </c>
      <c r="H678" s="85">
        <v>0</v>
      </c>
      <c r="I678" s="85">
        <v>0</v>
      </c>
      <c r="J678" s="85" t="str">
        <v/>
      </c>
    </row>
    <row r="679">
      <c r="A679" s="68">
        <v>54</v>
      </c>
      <c r="B679" s="66" t="str">
        <v>별내면 용암리</v>
      </c>
      <c r="C679" s="66" t="str">
        <v>2025-08</v>
      </c>
      <c r="D679" s="66" t="str">
        <v>비교 반영</v>
      </c>
      <c r="E679" s="66" t="str">
        <v>그 외 비교 반영월</v>
      </c>
      <c r="F679" s="79">
        <v>1</v>
      </c>
      <c r="G679" s="79">
        <v>0</v>
      </c>
      <c r="H679" s="79">
        <v>0</v>
      </c>
      <c r="I679" s="79">
        <v>0</v>
      </c>
      <c r="J679" s="79" t="str">
        <v/>
      </c>
    </row>
    <row r="680">
      <c r="A680" s="68">
        <v>54</v>
      </c>
      <c r="B680" s="66" t="str">
        <v>별내면 용암리</v>
      </c>
      <c r="C680" s="66" t="str">
        <v>2025-09</v>
      </c>
      <c r="D680" s="66" t="str">
        <v>비교 반영</v>
      </c>
      <c r="E680" s="66" t="str">
        <v>그 외 비교 반영월</v>
      </c>
      <c r="F680" s="79">
        <v>1</v>
      </c>
      <c r="G680" s="79">
        <v>0</v>
      </c>
      <c r="H680" s="79">
        <v>0</v>
      </c>
      <c r="I680" s="79">
        <v>0</v>
      </c>
      <c r="J680" s="79" t="str">
        <v/>
      </c>
    </row>
    <row r="681">
      <c r="A681" s="68">
        <v>54</v>
      </c>
      <c r="B681" s="66" t="str">
        <v>별내면 용암리</v>
      </c>
      <c r="C681" s="66" t="str">
        <v>2026-01</v>
      </c>
      <c r="D681" s="66" t="str">
        <v>비교 반영</v>
      </c>
      <c r="E681" s="66" t="str">
        <v>직전 비교기간</v>
      </c>
      <c r="F681" s="79">
        <v>1</v>
      </c>
      <c r="G681" s="79">
        <v>0</v>
      </c>
      <c r="H681" s="79">
        <v>0</v>
      </c>
      <c r="I681" s="79">
        <v>0</v>
      </c>
      <c r="J681" s="79" t="str">
        <v/>
      </c>
    </row>
    <row r="682">
      <c r="A682" s="68">
        <v>54</v>
      </c>
      <c r="B682" s="66" t="str">
        <v>별내면 용암리</v>
      </c>
      <c r="C682" s="66" t="str">
        <v>2026-03</v>
      </c>
      <c r="D682" s="66" t="str">
        <v>비교 반영</v>
      </c>
      <c r="E682" s="66" t="str">
        <v>직전 비교기간</v>
      </c>
      <c r="F682" s="79">
        <v>0</v>
      </c>
      <c r="G682" s="79">
        <v>0</v>
      </c>
      <c r="H682" s="79">
        <v>1</v>
      </c>
      <c r="I682" s="79">
        <v>1</v>
      </c>
      <c r="J682" s="79">
        <v>1</v>
      </c>
    </row>
    <row r="683">
      <c r="A683" s="68">
        <v>54</v>
      </c>
      <c r="B683" s="66" t="str">
        <v>별내면 용암리</v>
      </c>
      <c r="C683" s="66" t="str">
        <v>2026-04</v>
      </c>
      <c r="D683" s="66" t="str">
        <v>비교 반영</v>
      </c>
      <c r="E683" s="66" t="str">
        <v>최근 비교기간</v>
      </c>
      <c r="F683" s="79">
        <v>1</v>
      </c>
      <c r="G683" s="79">
        <v>0</v>
      </c>
      <c r="H683" s="79">
        <v>0</v>
      </c>
      <c r="I683" s="79">
        <v>0</v>
      </c>
      <c r="J683" s="79" t="str">
        <v/>
      </c>
    </row>
    <row r="684">
      <c r="A684" s="68">
        <v>54</v>
      </c>
      <c r="B684" s="66" t="str">
        <v>별내면 용암리</v>
      </c>
      <c r="C684" s="66" t="str">
        <v>2026-05</v>
      </c>
      <c r="D684" s="66" t="str">
        <v>비교 반영</v>
      </c>
      <c r="E684" s="66" t="str">
        <v>최근 비교기간</v>
      </c>
      <c r="F684" s="79">
        <v>1</v>
      </c>
      <c r="G684" s="79">
        <v>0</v>
      </c>
      <c r="H684" s="79">
        <v>0</v>
      </c>
      <c r="I684" s="79">
        <v>0</v>
      </c>
      <c r="J684" s="79" t="str">
        <v/>
      </c>
    </row>
    <row r="685">
      <c r="A685" s="68">
        <v>54</v>
      </c>
      <c r="B685" s="66" t="str">
        <v>별내면 용암리</v>
      </c>
      <c r="C685" s="66" t="str">
        <v>2026-06</v>
      </c>
      <c r="D685" s="66" t="str">
        <v>비교 반영</v>
      </c>
      <c r="E685" s="66" t="str">
        <v>최근 비교기간</v>
      </c>
      <c r="F685" s="79">
        <v>1</v>
      </c>
      <c r="G685" s="79">
        <v>0</v>
      </c>
      <c r="H685" s="79">
        <v>0</v>
      </c>
      <c r="I685" s="79">
        <v>0</v>
      </c>
      <c r="J685" s="79" t="str">
        <v/>
      </c>
    </row>
    <row r="686">
      <c r="A686" s="68">
        <v>55</v>
      </c>
      <c r="B686" s="66" t="str">
        <v>수동면 수산리</v>
      </c>
      <c r="C686" s="66" t="str">
        <v>2025-08</v>
      </c>
      <c r="D686" s="66" t="str">
        <v>비교 반영</v>
      </c>
      <c r="E686" s="66" t="str">
        <v>그 외 비교 반영월</v>
      </c>
      <c r="F686" s="79">
        <v>1</v>
      </c>
      <c r="G686" s="79">
        <v>0</v>
      </c>
      <c r="H686" s="79">
        <v>0</v>
      </c>
      <c r="I686" s="79">
        <v>0</v>
      </c>
      <c r="J686" s="79" t="str">
        <v/>
      </c>
    </row>
    <row r="687">
      <c r="A687" s="68">
        <v>55</v>
      </c>
      <c r="B687" s="66" t="str">
        <v>수동면 수산리</v>
      </c>
      <c r="C687" s="66" t="str">
        <v>2025-09</v>
      </c>
      <c r="D687" s="66" t="str">
        <v>비교 반영</v>
      </c>
      <c r="E687" s="66" t="str">
        <v>그 외 비교 반영월</v>
      </c>
      <c r="F687" s="79">
        <v>1</v>
      </c>
      <c r="G687" s="79">
        <v>0</v>
      </c>
      <c r="H687" s="79">
        <v>0</v>
      </c>
      <c r="I687" s="79">
        <v>0</v>
      </c>
      <c r="J687" s="79" t="str">
        <v/>
      </c>
    </row>
    <row r="688">
      <c r="A688" s="68">
        <v>55</v>
      </c>
      <c r="B688" s="66" t="str">
        <v>수동면 수산리</v>
      </c>
      <c r="C688" s="66" t="str">
        <v>2025-10</v>
      </c>
      <c r="D688" s="66" t="str">
        <v>비교 반영</v>
      </c>
      <c r="E688" s="66" t="str">
        <v>그 외 비교 반영월</v>
      </c>
      <c r="F688" s="79">
        <v>1</v>
      </c>
      <c r="G688" s="79">
        <v>0</v>
      </c>
      <c r="H688" s="79">
        <v>0</v>
      </c>
      <c r="I688" s="79">
        <v>0</v>
      </c>
      <c r="J688" s="79" t="str">
        <v/>
      </c>
    </row>
    <row r="689">
      <c r="A689" s="68">
        <v>55</v>
      </c>
      <c r="B689" s="66" t="str">
        <v>수동면 수산리</v>
      </c>
      <c r="C689" s="66" t="str">
        <v>2025-11</v>
      </c>
      <c r="D689" s="66" t="str">
        <v>비교 반영</v>
      </c>
      <c r="E689" s="66" t="str">
        <v>그 외 비교 반영월</v>
      </c>
      <c r="F689" s="79">
        <v>0.8333333333333334</v>
      </c>
      <c r="G689" s="79">
        <v>0.08333333333333333</v>
      </c>
      <c r="H689" s="79">
        <v>0.08333333333333333</v>
      </c>
      <c r="I689" s="79">
        <v>0.16666666666666666</v>
      </c>
      <c r="J689" s="79">
        <v>0.5</v>
      </c>
    </row>
    <row r="690">
      <c r="A690" s="68">
        <v>55</v>
      </c>
      <c r="B690" s="66" t="str">
        <v>수동면 수산리</v>
      </c>
      <c r="C690" s="66" t="str">
        <v>2025-12</v>
      </c>
      <c r="D690" s="66" t="str">
        <v>비교 반영</v>
      </c>
      <c r="E690" s="66" t="str">
        <v>그 외 비교 반영월</v>
      </c>
      <c r="F690" s="79">
        <v>1</v>
      </c>
      <c r="G690" s="79">
        <v>0</v>
      </c>
      <c r="H690" s="79">
        <v>0</v>
      </c>
      <c r="I690" s="79">
        <v>0</v>
      </c>
      <c r="J690" s="79" t="str">
        <v/>
      </c>
    </row>
    <row r="691">
      <c r="A691" s="68">
        <v>55</v>
      </c>
      <c r="B691" s="66" t="str">
        <v>수동면 수산리</v>
      </c>
      <c r="C691" s="66" t="str">
        <v>2026-01</v>
      </c>
      <c r="D691" s="66" t="str">
        <v>비교 반영</v>
      </c>
      <c r="E691" s="66" t="str">
        <v>직전 비교기간</v>
      </c>
      <c r="F691" s="79">
        <v>1</v>
      </c>
      <c r="G691" s="79">
        <v>0</v>
      </c>
      <c r="H691" s="79">
        <v>0</v>
      </c>
      <c r="I691" s="79">
        <v>0</v>
      </c>
      <c r="J691" s="79" t="str">
        <v/>
      </c>
    </row>
    <row r="692">
      <c r="A692" s="68">
        <v>55</v>
      </c>
      <c r="B692" s="66" t="str">
        <v>수동면 수산리</v>
      </c>
      <c r="C692" s="66" t="str">
        <v>2026-02</v>
      </c>
      <c r="D692" s="66" t="str">
        <v>비교 반영</v>
      </c>
      <c r="E692" s="66" t="str">
        <v>직전 비교기간</v>
      </c>
      <c r="F692" s="79">
        <v>0</v>
      </c>
      <c r="G692" s="79">
        <v>0</v>
      </c>
      <c r="H692" s="79">
        <v>1</v>
      </c>
      <c r="I692" s="79">
        <v>1</v>
      </c>
      <c r="J692" s="79">
        <v>1</v>
      </c>
    </row>
    <row r="693">
      <c r="A693" s="68">
        <v>55</v>
      </c>
      <c r="B693" s="66" t="str">
        <v>수동면 수산리</v>
      </c>
      <c r="C693" s="66" t="str">
        <v>2026-03</v>
      </c>
      <c r="D693" s="66" t="str">
        <v>비교 반영</v>
      </c>
      <c r="E693" s="66" t="str">
        <v>직전 비교기간</v>
      </c>
      <c r="F693" s="79">
        <v>1</v>
      </c>
      <c r="G693" s="79">
        <v>0</v>
      </c>
      <c r="H693" s="79">
        <v>0</v>
      </c>
      <c r="I693" s="79">
        <v>0</v>
      </c>
      <c r="J693" s="79" t="str">
        <v/>
      </c>
    </row>
    <row r="694">
      <c r="A694" s="68">
        <v>55</v>
      </c>
      <c r="B694" s="66" t="str">
        <v>수동면 수산리</v>
      </c>
      <c r="C694" s="66" t="str">
        <v>2026-05</v>
      </c>
      <c r="D694" s="66" t="str">
        <v>비교 반영</v>
      </c>
      <c r="E694" s="66" t="str">
        <v>최근 비교기간</v>
      </c>
      <c r="F694" s="79">
        <v>1</v>
      </c>
      <c r="G694" s="79">
        <v>0</v>
      </c>
      <c r="H694" s="79">
        <v>0</v>
      </c>
      <c r="I694" s="79">
        <v>0</v>
      </c>
      <c r="J694" s="79" t="str">
        <v/>
      </c>
    </row>
    <row r="695">
      <c r="A695" s="68">
        <v>55</v>
      </c>
      <c r="B695" s="66" t="str">
        <v>수동면 수산리</v>
      </c>
      <c r="C695" s="66" t="str">
        <v>2026-06</v>
      </c>
      <c r="D695" s="66" t="str">
        <v>비교 반영</v>
      </c>
      <c r="E695" s="66" t="str">
        <v>최근 비교기간</v>
      </c>
      <c r="F695" s="79">
        <v>0.5</v>
      </c>
      <c r="G695" s="79">
        <v>0</v>
      </c>
      <c r="H695" s="79">
        <v>0.5</v>
      </c>
      <c r="I695" s="79">
        <v>0.5</v>
      </c>
      <c r="J695" s="79">
        <v>1</v>
      </c>
    </row>
    <row r="696">
      <c r="A696" s="72">
        <v>55</v>
      </c>
      <c r="B696" s="72" t="str">
        <v>수동면 수산리</v>
      </c>
      <c r="C696" s="72" t="str">
        <v>2026-07</v>
      </c>
      <c r="D696" s="72" t="str">
        <v>집계 중</v>
      </c>
      <c r="E696" s="72" t="str">
        <v>집계 중 월</v>
      </c>
      <c r="F696" s="85">
        <v>0</v>
      </c>
      <c r="G696" s="85">
        <v>0</v>
      </c>
      <c r="H696" s="85">
        <v>1</v>
      </c>
      <c r="I696" s="85">
        <v>1</v>
      </c>
      <c r="J696" s="85">
        <v>1</v>
      </c>
    </row>
    <row r="697">
      <c r="A697" s="68">
        <v>56</v>
      </c>
      <c r="B697" s="66" t="str">
        <v>조안면 진중리</v>
      </c>
      <c r="C697" s="66" t="str">
        <v>2025-09</v>
      </c>
      <c r="D697" s="66" t="str">
        <v>비교 반영</v>
      </c>
      <c r="E697" s="66" t="str">
        <v>그 외 비교 반영월</v>
      </c>
      <c r="F697" s="79">
        <v>1</v>
      </c>
      <c r="G697" s="79">
        <v>0</v>
      </c>
      <c r="H697" s="79">
        <v>0</v>
      </c>
      <c r="I697" s="79">
        <v>0</v>
      </c>
      <c r="J697" s="79" t="str">
        <v/>
      </c>
    </row>
    <row r="698">
      <c r="A698" s="68">
        <v>56</v>
      </c>
      <c r="B698" s="66" t="str">
        <v>조안면 진중리</v>
      </c>
      <c r="C698" s="66" t="str">
        <v>2025-11</v>
      </c>
      <c r="D698" s="66" t="str">
        <v>비교 반영</v>
      </c>
      <c r="E698" s="66" t="str">
        <v>그 외 비교 반영월</v>
      </c>
      <c r="F698" s="79">
        <v>1</v>
      </c>
      <c r="G698" s="79">
        <v>0</v>
      </c>
      <c r="H698" s="79">
        <v>0</v>
      </c>
      <c r="I698" s="79">
        <v>0</v>
      </c>
      <c r="J698" s="79" t="str">
        <v/>
      </c>
    </row>
    <row r="699">
      <c r="A699" s="68">
        <v>56</v>
      </c>
      <c r="B699" s="66" t="str">
        <v>조안면 진중리</v>
      </c>
      <c r="C699" s="66" t="str">
        <v>2025-12</v>
      </c>
      <c r="D699" s="66" t="str">
        <v>비교 반영</v>
      </c>
      <c r="E699" s="66" t="str">
        <v>그 외 비교 반영월</v>
      </c>
      <c r="F699" s="79">
        <v>1</v>
      </c>
      <c r="G699" s="79">
        <v>0</v>
      </c>
      <c r="H699" s="79">
        <v>0</v>
      </c>
      <c r="I699" s="79">
        <v>0</v>
      </c>
      <c r="J699" s="79" t="str">
        <v/>
      </c>
    </row>
    <row r="700">
      <c r="A700" s="68">
        <v>56</v>
      </c>
      <c r="B700" s="66" t="str">
        <v>조안면 진중리</v>
      </c>
      <c r="C700" s="66" t="str">
        <v>2026-01</v>
      </c>
      <c r="D700" s="66" t="str">
        <v>비교 반영</v>
      </c>
      <c r="E700" s="66" t="str">
        <v>직전 비교기간</v>
      </c>
      <c r="F700" s="79">
        <v>1</v>
      </c>
      <c r="G700" s="79">
        <v>0</v>
      </c>
      <c r="H700" s="79">
        <v>0</v>
      </c>
      <c r="I700" s="79">
        <v>0</v>
      </c>
      <c r="J700" s="79" t="str">
        <v/>
      </c>
    </row>
    <row r="701">
      <c r="A701" s="68">
        <v>56</v>
      </c>
      <c r="B701" s="66" t="str">
        <v>조안면 진중리</v>
      </c>
      <c r="C701" s="66" t="str">
        <v>2026-02</v>
      </c>
      <c r="D701" s="66" t="str">
        <v>비교 반영</v>
      </c>
      <c r="E701" s="66" t="str">
        <v>직전 비교기간</v>
      </c>
      <c r="F701" s="79">
        <v>1</v>
      </c>
      <c r="G701" s="79">
        <v>0</v>
      </c>
      <c r="H701" s="79">
        <v>0</v>
      </c>
      <c r="I701" s="79">
        <v>0</v>
      </c>
      <c r="J701" s="79" t="str">
        <v/>
      </c>
    </row>
    <row r="702">
      <c r="A702" s="68">
        <v>56</v>
      </c>
      <c r="B702" s="66" t="str">
        <v>조안면 진중리</v>
      </c>
      <c r="C702" s="66" t="str">
        <v>2026-03</v>
      </c>
      <c r="D702" s="66" t="str">
        <v>비교 반영</v>
      </c>
      <c r="E702" s="66" t="str">
        <v>직전 비교기간</v>
      </c>
      <c r="F702" s="79">
        <v>0</v>
      </c>
      <c r="G702" s="79">
        <v>0.5</v>
      </c>
      <c r="H702" s="79">
        <v>0.5</v>
      </c>
      <c r="I702" s="79">
        <v>1</v>
      </c>
      <c r="J702" s="79">
        <v>0.5</v>
      </c>
    </row>
    <row r="703">
      <c r="A703" s="68">
        <v>56</v>
      </c>
      <c r="B703" s="66" t="str">
        <v>조안면 진중리</v>
      </c>
      <c r="C703" s="66" t="str">
        <v>2026-05</v>
      </c>
      <c r="D703" s="66" t="str">
        <v>비교 반영</v>
      </c>
      <c r="E703" s="66" t="str">
        <v>최근 비교기간</v>
      </c>
      <c r="F703" s="79">
        <v>0</v>
      </c>
      <c r="G703" s="79">
        <v>1</v>
      </c>
      <c r="H703" s="79">
        <v>0</v>
      </c>
      <c r="I703" s="79">
        <v>1</v>
      </c>
      <c r="J703" s="79">
        <v>0</v>
      </c>
    </row>
    <row r="704">
      <c r="A704" s="68">
        <v>56</v>
      </c>
      <c r="B704" s="66" t="str">
        <v>조안면 진중리</v>
      </c>
      <c r="C704" s="66" t="str">
        <v>2026-06</v>
      </c>
      <c r="D704" s="66" t="str">
        <v>비교 반영</v>
      </c>
      <c r="E704" s="66" t="str">
        <v>최근 비교기간</v>
      </c>
      <c r="F704" s="79">
        <v>0</v>
      </c>
      <c r="G704" s="79">
        <v>0</v>
      </c>
      <c r="H704" s="79">
        <v>1</v>
      </c>
      <c r="I704" s="79">
        <v>1</v>
      </c>
      <c r="J704" s="79">
        <v>1</v>
      </c>
    </row>
    <row r="705">
      <c r="A705" s="72">
        <v>56</v>
      </c>
      <c r="B705" s="72" t="str">
        <v>조안면 진중리</v>
      </c>
      <c r="C705" s="72" t="str">
        <v>2026-07</v>
      </c>
      <c r="D705" s="72" t="str">
        <v>집계 중</v>
      </c>
      <c r="E705" s="72" t="str">
        <v>집계 중 월</v>
      </c>
      <c r="F705" s="85">
        <v>1</v>
      </c>
      <c r="G705" s="85">
        <v>0</v>
      </c>
      <c r="H705" s="85">
        <v>0</v>
      </c>
      <c r="I705" s="85">
        <v>0</v>
      </c>
      <c r="J705" s="85" t="str">
        <v/>
      </c>
    </row>
    <row r="706">
      <c r="A706" s="68">
        <v>57</v>
      </c>
      <c r="B706" s="66" t="str">
        <v>조안면 조안리</v>
      </c>
      <c r="C706" s="66" t="str">
        <v>2025-08</v>
      </c>
      <c r="D706" s="66" t="str">
        <v>비교 반영</v>
      </c>
      <c r="E706" s="66" t="str">
        <v>그 외 비교 반영월</v>
      </c>
      <c r="F706" s="79">
        <v>0.5</v>
      </c>
      <c r="G706" s="79">
        <v>0</v>
      </c>
      <c r="H706" s="79">
        <v>0.5</v>
      </c>
      <c r="I706" s="79">
        <v>0.5</v>
      </c>
      <c r="J706" s="79">
        <v>1</v>
      </c>
    </row>
    <row r="707">
      <c r="A707" s="68">
        <v>57</v>
      </c>
      <c r="B707" s="66" t="str">
        <v>조안면 조안리</v>
      </c>
      <c r="C707" s="66" t="str">
        <v>2025-09</v>
      </c>
      <c r="D707" s="66" t="str">
        <v>비교 반영</v>
      </c>
      <c r="E707" s="66" t="str">
        <v>그 외 비교 반영월</v>
      </c>
      <c r="F707" s="79">
        <v>1</v>
      </c>
      <c r="G707" s="79">
        <v>0</v>
      </c>
      <c r="H707" s="79">
        <v>0</v>
      </c>
      <c r="I707" s="79">
        <v>0</v>
      </c>
      <c r="J707" s="79" t="str">
        <v/>
      </c>
    </row>
    <row r="708">
      <c r="A708" s="68">
        <v>57</v>
      </c>
      <c r="B708" s="66" t="str">
        <v>조안면 조안리</v>
      </c>
      <c r="C708" s="66" t="str">
        <v>2025-10</v>
      </c>
      <c r="D708" s="66" t="str">
        <v>비교 반영</v>
      </c>
      <c r="E708" s="66" t="str">
        <v>그 외 비교 반영월</v>
      </c>
      <c r="F708" s="79">
        <v>1</v>
      </c>
      <c r="G708" s="79">
        <v>0</v>
      </c>
      <c r="H708" s="79">
        <v>0</v>
      </c>
      <c r="I708" s="79">
        <v>0</v>
      </c>
      <c r="J708" s="79" t="str">
        <v/>
      </c>
    </row>
    <row r="709">
      <c r="A709" s="68">
        <v>57</v>
      </c>
      <c r="B709" s="66" t="str">
        <v>조안면 조안리</v>
      </c>
      <c r="C709" s="66" t="str">
        <v>2026-03</v>
      </c>
      <c r="D709" s="66" t="str">
        <v>비교 반영</v>
      </c>
      <c r="E709" s="66" t="str">
        <v>직전 비교기간</v>
      </c>
      <c r="F709" s="79">
        <v>0.2</v>
      </c>
      <c r="G709" s="79">
        <v>0.8</v>
      </c>
      <c r="H709" s="79">
        <v>0</v>
      </c>
      <c r="I709" s="79">
        <v>0.8</v>
      </c>
      <c r="J709" s="79">
        <v>0</v>
      </c>
    </row>
    <row r="710">
      <c r="A710" s="68">
        <v>57</v>
      </c>
      <c r="B710" s="66" t="str">
        <v>조안면 조안리</v>
      </c>
      <c r="C710" s="66" t="str">
        <v>2026-04</v>
      </c>
      <c r="D710" s="66" t="str">
        <v>비교 반영</v>
      </c>
      <c r="E710" s="66" t="str">
        <v>최근 비교기간</v>
      </c>
      <c r="F710" s="79">
        <v>1</v>
      </c>
      <c r="G710" s="79">
        <v>0</v>
      </c>
      <c r="H710" s="79">
        <v>0</v>
      </c>
      <c r="I710" s="79">
        <v>0</v>
      </c>
      <c r="J710" s="79" t="str">
        <v/>
      </c>
    </row>
    <row r="711">
      <c r="A711" s="72">
        <v>57</v>
      </c>
      <c r="B711" s="72" t="str">
        <v>조안면 조안리</v>
      </c>
      <c r="C711" s="72" t="str">
        <v>2026-07</v>
      </c>
      <c r="D711" s="72" t="str">
        <v>집계 중</v>
      </c>
      <c r="E711" s="72" t="str">
        <v>집계 중 월</v>
      </c>
      <c r="F711" s="85">
        <v>1</v>
      </c>
      <c r="G711" s="85">
        <v>0</v>
      </c>
      <c r="H711" s="85">
        <v>0</v>
      </c>
      <c r="I711" s="85">
        <v>0</v>
      </c>
      <c r="J711" s="85" t="str">
        <v/>
      </c>
    </row>
    <row r="712">
      <c r="A712" s="68">
        <v>58</v>
      </c>
      <c r="B712" s="66" t="str">
        <v>조안면 송촌리</v>
      </c>
      <c r="C712" s="66" t="str">
        <v>2025-08</v>
      </c>
      <c r="D712" s="66" t="str">
        <v>비교 반영</v>
      </c>
      <c r="E712" s="66" t="str">
        <v>그 외 비교 반영월</v>
      </c>
      <c r="F712" s="79">
        <v>1</v>
      </c>
      <c r="G712" s="79">
        <v>0</v>
      </c>
      <c r="H712" s="79">
        <v>0</v>
      </c>
      <c r="I712" s="79">
        <v>0</v>
      </c>
      <c r="J712" s="79" t="str">
        <v/>
      </c>
    </row>
    <row r="713">
      <c r="A713" s="68">
        <v>58</v>
      </c>
      <c r="B713" s="66" t="str">
        <v>조안면 송촌리</v>
      </c>
      <c r="C713" s="66" t="str">
        <v>2025-09</v>
      </c>
      <c r="D713" s="66" t="str">
        <v>비교 반영</v>
      </c>
      <c r="E713" s="66" t="str">
        <v>그 외 비교 반영월</v>
      </c>
      <c r="F713" s="79">
        <v>1</v>
      </c>
      <c r="G713" s="79">
        <v>0</v>
      </c>
      <c r="H713" s="79">
        <v>0</v>
      </c>
      <c r="I713" s="79">
        <v>0</v>
      </c>
      <c r="J713" s="79" t="str">
        <v/>
      </c>
    </row>
    <row r="714">
      <c r="A714" s="68">
        <v>58</v>
      </c>
      <c r="B714" s="66" t="str">
        <v>조안면 송촌리</v>
      </c>
      <c r="C714" s="66" t="str">
        <v>2025-10</v>
      </c>
      <c r="D714" s="66" t="str">
        <v>비교 반영</v>
      </c>
      <c r="E714" s="66" t="str">
        <v>그 외 비교 반영월</v>
      </c>
      <c r="F714" s="79">
        <v>0.6</v>
      </c>
      <c r="G714" s="79">
        <v>0.2</v>
      </c>
      <c r="H714" s="79">
        <v>0.2</v>
      </c>
      <c r="I714" s="79">
        <v>0.4</v>
      </c>
      <c r="J714" s="79">
        <v>0.5</v>
      </c>
    </row>
    <row r="715">
      <c r="A715" s="68">
        <v>58</v>
      </c>
      <c r="B715" s="66" t="str">
        <v>조안면 송촌리</v>
      </c>
      <c r="C715" s="66" t="str">
        <v>2025-11</v>
      </c>
      <c r="D715" s="66" t="str">
        <v>비교 반영</v>
      </c>
      <c r="E715" s="66" t="str">
        <v>그 외 비교 반영월</v>
      </c>
      <c r="F715" s="79">
        <v>0.6666666666666666</v>
      </c>
      <c r="G715" s="79">
        <v>0.16666666666666666</v>
      </c>
      <c r="H715" s="79">
        <v>0.16666666666666666</v>
      </c>
      <c r="I715" s="79">
        <v>0.3333333333333333</v>
      </c>
      <c r="J715" s="79">
        <v>0.5</v>
      </c>
    </row>
    <row r="716">
      <c r="A716" s="68">
        <v>58</v>
      </c>
      <c r="B716" s="66" t="str">
        <v>조안면 송촌리</v>
      </c>
      <c r="C716" s="66" t="str">
        <v>2025-12</v>
      </c>
      <c r="D716" s="66" t="str">
        <v>비교 반영</v>
      </c>
      <c r="E716" s="66" t="str">
        <v>그 외 비교 반영월</v>
      </c>
      <c r="F716" s="79">
        <v>1</v>
      </c>
      <c r="G716" s="79">
        <v>0</v>
      </c>
      <c r="H716" s="79">
        <v>0</v>
      </c>
      <c r="I716" s="79">
        <v>0</v>
      </c>
      <c r="J716" s="79" t="str">
        <v/>
      </c>
    </row>
    <row r="717">
      <c r="A717" s="68">
        <v>58</v>
      </c>
      <c r="B717" s="66" t="str">
        <v>조안면 송촌리</v>
      </c>
      <c r="C717" s="66" t="str">
        <v>2026-01</v>
      </c>
      <c r="D717" s="66" t="str">
        <v>비교 반영</v>
      </c>
      <c r="E717" s="66" t="str">
        <v>직전 비교기간</v>
      </c>
      <c r="F717" s="79">
        <v>0</v>
      </c>
      <c r="G717" s="79">
        <v>0</v>
      </c>
      <c r="H717" s="79">
        <v>1</v>
      </c>
      <c r="I717" s="79">
        <v>1</v>
      </c>
      <c r="J717" s="79">
        <v>1</v>
      </c>
    </row>
    <row r="718">
      <c r="A718" s="68">
        <v>58</v>
      </c>
      <c r="B718" s="66" t="str">
        <v>조안면 송촌리</v>
      </c>
      <c r="C718" s="66" t="str">
        <v>2026-02</v>
      </c>
      <c r="D718" s="66" t="str">
        <v>비교 반영</v>
      </c>
      <c r="E718" s="66" t="str">
        <v>직전 비교기간</v>
      </c>
      <c r="F718" s="79">
        <v>1</v>
      </c>
      <c r="G718" s="79">
        <v>0</v>
      </c>
      <c r="H718" s="79">
        <v>0</v>
      </c>
      <c r="I718" s="79">
        <v>0</v>
      </c>
      <c r="J718" s="79" t="str">
        <v/>
      </c>
    </row>
    <row r="719">
      <c r="A719" s="68">
        <v>58</v>
      </c>
      <c r="B719" s="66" t="str">
        <v>조안면 송촌리</v>
      </c>
      <c r="C719" s="66" t="str">
        <v>2026-04</v>
      </c>
      <c r="D719" s="66" t="str">
        <v>비교 반영</v>
      </c>
      <c r="E719" s="66" t="str">
        <v>최근 비교기간</v>
      </c>
      <c r="F719" s="79">
        <v>1</v>
      </c>
      <c r="G719" s="79">
        <v>0</v>
      </c>
      <c r="H719" s="79">
        <v>0</v>
      </c>
      <c r="I719" s="79">
        <v>0</v>
      </c>
      <c r="J719" s="79" t="str">
        <v/>
      </c>
    </row>
    <row r="720">
      <c r="A720" s="72">
        <v>58</v>
      </c>
      <c r="B720" s="72" t="str">
        <v>조안면 송촌리</v>
      </c>
      <c r="C720" s="72" t="str">
        <v>2026-07</v>
      </c>
      <c r="D720" s="72" t="str">
        <v>집계 중</v>
      </c>
      <c r="E720" s="72" t="str">
        <v>집계 중 월</v>
      </c>
      <c r="F720" s="85">
        <v>0</v>
      </c>
      <c r="G720" s="85">
        <v>0</v>
      </c>
      <c r="H720" s="85">
        <v>1</v>
      </c>
      <c r="I720" s="85">
        <v>1</v>
      </c>
      <c r="J720" s="85">
        <v>1</v>
      </c>
    </row>
    <row r="721">
      <c r="A721" s="68">
        <v>59</v>
      </c>
      <c r="B721" s="66" t="str">
        <v>지금동</v>
      </c>
      <c r="C721" s="66" t="str">
        <v>2025-08</v>
      </c>
      <c r="D721" s="66" t="str">
        <v>비교 반영</v>
      </c>
      <c r="E721" s="66" t="str">
        <v>그 외 비교 반영월</v>
      </c>
      <c r="F721" s="79">
        <v>1</v>
      </c>
      <c r="G721" s="79">
        <v>0</v>
      </c>
      <c r="H721" s="79">
        <v>0</v>
      </c>
      <c r="I721" s="79">
        <v>0</v>
      </c>
      <c r="J721" s="79" t="str">
        <v/>
      </c>
    </row>
    <row r="722">
      <c r="A722" s="68">
        <v>59</v>
      </c>
      <c r="B722" s="66" t="str">
        <v>지금동</v>
      </c>
      <c r="C722" s="66" t="str">
        <v>2026-02</v>
      </c>
      <c r="D722" s="66" t="str">
        <v>비교 반영</v>
      </c>
      <c r="E722" s="66" t="str">
        <v>직전 비교기간</v>
      </c>
      <c r="F722" s="79">
        <v>1</v>
      </c>
      <c r="G722" s="79">
        <v>0</v>
      </c>
      <c r="H722" s="79">
        <v>0</v>
      </c>
      <c r="I722" s="79">
        <v>0</v>
      </c>
      <c r="J722" s="79" t="str">
        <v/>
      </c>
    </row>
    <row r="723">
      <c r="A723" s="68">
        <v>59</v>
      </c>
      <c r="B723" s="66" t="str">
        <v>지금동</v>
      </c>
      <c r="C723" s="66" t="str">
        <v>2026-04</v>
      </c>
      <c r="D723" s="66" t="str">
        <v>비교 반영</v>
      </c>
      <c r="E723" s="66" t="str">
        <v>최근 비교기간</v>
      </c>
      <c r="F723" s="79">
        <v>1</v>
      </c>
      <c r="G723" s="79">
        <v>0</v>
      </c>
      <c r="H723" s="79">
        <v>0</v>
      </c>
      <c r="I723" s="79">
        <v>0</v>
      </c>
      <c r="J723" s="79" t="str">
        <v/>
      </c>
    </row>
    <row r="724">
      <c r="A724" s="68">
        <v>60</v>
      </c>
      <c r="B724" s="66" t="str">
        <v>도농동</v>
      </c>
      <c r="C724" s="66" t="str">
        <v>2025-09</v>
      </c>
      <c r="D724" s="66" t="str">
        <v>비교 반영</v>
      </c>
      <c r="E724" s="66" t="str">
        <v>그 외 비교 반영월</v>
      </c>
      <c r="F724" s="79">
        <v>0</v>
      </c>
      <c r="G724" s="79">
        <v>0</v>
      </c>
      <c r="H724" s="79">
        <v>1</v>
      </c>
      <c r="I724" s="79">
        <v>1</v>
      </c>
      <c r="J724" s="79">
        <v>1</v>
      </c>
    </row>
    <row r="725">
      <c r="A725" s="68">
        <v>60</v>
      </c>
      <c r="B725" s="66" t="str">
        <v>도농동</v>
      </c>
      <c r="C725" s="66" t="str">
        <v>2026-04</v>
      </c>
      <c r="D725" s="66" t="str">
        <v>비교 반영</v>
      </c>
      <c r="E725" s="66" t="str">
        <v>최근 비교기간</v>
      </c>
      <c r="F725" s="79">
        <v>0</v>
      </c>
      <c r="G725" s="79">
        <v>0</v>
      </c>
      <c r="H725" s="79">
        <v>1</v>
      </c>
      <c r="I725" s="79">
        <v>1</v>
      </c>
      <c r="J725" s="79">
        <v>1</v>
      </c>
    </row>
  </sheetData>
  <autoFilter ref="A6:N66"/>
  <mergeCells count="5">
    <mergeCell ref="A1:N1"/>
    <mergeCell ref="A2:N2"/>
    <mergeCell ref="A3:N3"/>
    <mergeCell ref="A4:N4"/>
    <mergeCell ref="A69:J69"/>
  </mergeCells>
  <pageMargins bottom="0.5" footer="0.3" header="0.3" left="0.4" right="0.4" top="0.5"/>
  <ignoredErrors>
    <ignoredError numberStoredAsText="1" sqref="A1:N725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P2839"/>
  <sheetViews>
    <sheetView workbookViewId="0"/>
  </sheetViews>
  <cols>
    <col min="1" max="1" width="11.83203125" customWidth="1"/>
    <col min="2" max="2" width="10.83203125" customWidth="1"/>
    <col min="3" max="3" width="18.83203125" customWidth="1"/>
    <col min="4" max="4" width="18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4.83203125" customWidth="1"/>
    <col min="11" max="11" width="14.83203125" customWidth="1"/>
    <col min="12" max="12" width="18.83203125" customWidth="1"/>
    <col min="13" max="13" width="15.83203125" customWidth="1"/>
    <col min="14" max="14" width="18.83203125" customWidth="1"/>
    <col min="15" max="15" width="18.83203125" customWidth="1"/>
    <col min="16" max="16" width="16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  <c r="D1" s="46" t="str">
        <v/>
      </c>
      <c r="E1" s="46" t="str">
        <v/>
      </c>
      <c r="F1" s="46" t="str">
        <v/>
      </c>
      <c r="G1" s="46" t="str">
        <v/>
      </c>
      <c r="H1" s="46" t="str">
        <v/>
      </c>
      <c r="I1" s="46" t="str">
        <v/>
      </c>
      <c r="J1" s="46" t="str">
        <v/>
      </c>
      <c r="K1" s="46" t="str">
        <v/>
      </c>
      <c r="L1" s="46" t="str">
        <v/>
      </c>
      <c r="M1" s="46" t="str">
        <v/>
      </c>
      <c r="N1" s="46" t="str">
        <v/>
      </c>
      <c r="O1" s="46" t="str">
        <v/>
      </c>
      <c r="P1" s="46" t="str">
        <v/>
      </c>
    </row>
    <row r="2" ht="24" customHeight="1">
      <c r="A2" s="48" t="str">
        <v>리포트 계산에 사용한 월×하위지역×부동산유형 집계 원자료입니다. 계약 1건 단위 신고 원천자료는 아닙니다.</v>
      </c>
      <c r="B2" s="48" t="str">
        <v/>
      </c>
      <c r="C2" s="48" t="str">
        <v/>
      </c>
      <c r="D2" s="48" t="str">
        <v/>
      </c>
      <c r="E2" s="48" t="str">
        <v/>
      </c>
      <c r="F2" s="48" t="str">
        <v/>
      </c>
      <c r="G2" s="48" t="str">
        <v/>
      </c>
      <c r="H2" s="48" t="str">
        <v/>
      </c>
      <c r="I2" s="48" t="str">
        <v/>
      </c>
      <c r="J2" s="48" t="str">
        <v/>
      </c>
      <c r="K2" s="48" t="str">
        <v/>
      </c>
      <c r="L2" s="48" t="str">
        <v/>
      </c>
      <c r="M2" s="48" t="str">
        <v/>
      </c>
      <c r="N2" s="48" t="str">
        <v/>
      </c>
      <c r="O2" s="48" t="str">
        <v/>
      </c>
      <c r="P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  <c r="D3" s="50" t="str">
        <v/>
      </c>
      <c r="E3" s="50" t="str">
        <v/>
      </c>
      <c r="F3" s="50" t="str">
        <v/>
      </c>
      <c r="G3" s="50" t="str">
        <v/>
      </c>
      <c r="H3" s="50" t="str">
        <v/>
      </c>
      <c r="I3" s="50" t="str">
        <v/>
      </c>
      <c r="J3" s="50" t="str">
        <v/>
      </c>
      <c r="K3" s="50" t="str">
        <v/>
      </c>
      <c r="L3" s="50" t="str">
        <v/>
      </c>
      <c r="M3" s="50" t="str">
        <v/>
      </c>
      <c r="N3" s="50" t="str">
        <v/>
      </c>
      <c r="O3" s="50" t="str">
        <v/>
      </c>
      <c r="P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  <c r="D4" s="50" t="str">
        <v/>
      </c>
      <c r="E4" s="50" t="str">
        <v/>
      </c>
      <c r="F4" s="50" t="str">
        <v/>
      </c>
      <c r="G4" s="50" t="str">
        <v/>
      </c>
      <c r="H4" s="50" t="str">
        <v/>
      </c>
      <c r="I4" s="50" t="str">
        <v/>
      </c>
      <c r="J4" s="50" t="str">
        <v/>
      </c>
      <c r="K4" s="50" t="str">
        <v/>
      </c>
      <c r="L4" s="50" t="str">
        <v/>
      </c>
      <c r="M4" s="50" t="str">
        <v/>
      </c>
      <c r="N4" s="50" t="str">
        <v/>
      </c>
      <c r="O4" s="50" t="str">
        <v/>
      </c>
      <c r="P4" s="50" t="str">
        <v/>
      </c>
    </row>
    <row r="5" ht="8" customHeight="1"/>
    <row r="6" ht="28" customHeight="1">
      <c r="A6" s="61" t="str">
        <v>기준월</v>
      </c>
      <c r="B6" s="61" t="str">
        <v>데이터상태</v>
      </c>
      <c r="C6" s="61" t="str">
        <v>지역명</v>
      </c>
      <c r="D6" s="61" t="str">
        <v>부동산유형</v>
      </c>
      <c r="E6" s="61" t="str">
        <v>거래건수</v>
      </c>
      <c r="F6" s="61" t="str">
        <v>매매건수</v>
      </c>
      <c r="G6" s="61" t="str">
        <v>전세건수</v>
      </c>
      <c r="H6" s="61" t="str">
        <v>월세건수</v>
      </c>
      <c r="I6" s="61" t="str">
        <v>임대건수</v>
      </c>
      <c r="J6" s="61" t="str">
        <v>거래유형합계</v>
      </c>
      <c r="K6" s="61" t="str">
        <v>건수검증차이</v>
      </c>
      <c r="L6" s="61" t="str">
        <v>총거래금액(원)</v>
      </c>
      <c r="M6" s="61" t="str">
        <v>총면적(㎡)</v>
      </c>
      <c r="N6" s="61" t="str">
        <v>평균거래금액(원)</v>
      </c>
      <c r="O6" s="61" t="str">
        <v>평균평당가(원)</v>
      </c>
      <c r="P6" s="61" t="str">
        <v>임대내월세비중</v>
      </c>
    </row>
    <row r="7">
      <c r="A7" s="66" t="str">
        <v>2025-08</v>
      </c>
      <c r="B7" s="66" t="str">
        <v>비교 반영</v>
      </c>
      <c r="C7" s="66" t="str">
        <v>금곡동</v>
      </c>
      <c r="D7" s="66" t="str">
        <v>다가구 매매</v>
      </c>
      <c r="E7" s="68">
        <v>1</v>
      </c>
      <c r="F7" s="68">
        <v>1</v>
      </c>
      <c r="G7" s="68">
        <v>0</v>
      </c>
      <c r="H7" s="68">
        <v>0</v>
      </c>
      <c r="I7" s="68">
        <f>G7+H7</f>
        <v>0</v>
      </c>
      <c r="J7" s="68">
        <f>SUM(F7:H7)</f>
        <v>1</v>
      </c>
      <c r="K7" s="68">
        <f>E7-J7</f>
        <v>0</v>
      </c>
      <c r="L7" s="69">
        <v>330000000</v>
      </c>
      <c r="M7" s="87">
        <v>189.54</v>
      </c>
      <c r="N7" s="69">
        <v>330000000</v>
      </c>
      <c r="O7" s="69">
        <v>5755561</v>
      </c>
      <c r="P7" s="79">
        <f>IF(I7=0,0,H7/I7)</f>
        <v>0</v>
      </c>
    </row>
    <row r="8">
      <c r="A8" s="66" t="str">
        <v>2025-08</v>
      </c>
      <c r="B8" s="66" t="str">
        <v>비교 반영</v>
      </c>
      <c r="C8" s="66" t="str">
        <v>금곡동</v>
      </c>
      <c r="D8" s="66" t="str">
        <v>다가구 전월세</v>
      </c>
      <c r="E8" s="68">
        <v>4</v>
      </c>
      <c r="F8" s="68">
        <v>0</v>
      </c>
      <c r="G8" s="68">
        <v>1</v>
      </c>
      <c r="H8" s="68">
        <v>3</v>
      </c>
      <c r="I8" s="68">
        <f>G8+H8</f>
        <v>4</v>
      </c>
      <c r="J8" s="68">
        <f>SUM(F8:H8)</f>
        <v>4</v>
      </c>
      <c r="K8" s="68">
        <f>E8-J8</f>
        <v>0</v>
      </c>
      <c r="L8" s="69">
        <v>87000000</v>
      </c>
      <c r="M8" s="87">
        <v>141.41</v>
      </c>
      <c r="N8" s="69">
        <v>21750000</v>
      </c>
      <c r="O8" s="69">
        <v>2033826</v>
      </c>
      <c r="P8" s="79">
        <f>IF(I8=0,0,H8/I8)</f>
        <v>0.75</v>
      </c>
    </row>
    <row r="9">
      <c r="A9" s="66" t="str">
        <v>2025-08</v>
      </c>
      <c r="B9" s="66" t="str">
        <v>비교 반영</v>
      </c>
      <c r="C9" s="66" t="str">
        <v>금곡동</v>
      </c>
      <c r="D9" s="66" t="str">
        <v>다세대 매매</v>
      </c>
      <c r="E9" s="68">
        <v>11</v>
      </c>
      <c r="F9" s="68">
        <v>11</v>
      </c>
      <c r="G9" s="68">
        <v>0</v>
      </c>
      <c r="H9" s="68">
        <v>0</v>
      </c>
      <c r="I9" s="68">
        <f>G9+H9</f>
        <v>0</v>
      </c>
      <c r="J9" s="68">
        <f>SUM(F9:H9)</f>
        <v>11</v>
      </c>
      <c r="K9" s="68">
        <f>E9-J9</f>
        <v>0</v>
      </c>
      <c r="L9" s="69">
        <v>1505000000</v>
      </c>
      <c r="M9" s="87">
        <v>578.13</v>
      </c>
      <c r="N9" s="69">
        <v>136818182</v>
      </c>
      <c r="O9" s="69">
        <v>8605688</v>
      </c>
      <c r="P9" s="79">
        <f>IF(I9=0,0,H9/I9)</f>
        <v>0</v>
      </c>
    </row>
    <row r="10">
      <c r="A10" s="66" t="str">
        <v>2025-08</v>
      </c>
      <c r="B10" s="66" t="str">
        <v>비교 반영</v>
      </c>
      <c r="C10" s="66" t="str">
        <v>금곡동</v>
      </c>
      <c r="D10" s="66" t="str">
        <v>다세대 전월세</v>
      </c>
      <c r="E10" s="68">
        <v>33</v>
      </c>
      <c r="F10" s="68">
        <v>0</v>
      </c>
      <c r="G10" s="68">
        <v>20</v>
      </c>
      <c r="H10" s="68">
        <v>13</v>
      </c>
      <c r="I10" s="68">
        <f>G10+H10</f>
        <v>33</v>
      </c>
      <c r="J10" s="68">
        <f>SUM(F10:H10)</f>
        <v>33</v>
      </c>
      <c r="K10" s="68">
        <f>E10-J10</f>
        <v>0</v>
      </c>
      <c r="L10" s="69">
        <v>1933000000</v>
      </c>
      <c r="M10" s="87">
        <v>1639.14</v>
      </c>
      <c r="N10" s="69">
        <v>58575758</v>
      </c>
      <c r="O10" s="69">
        <v>3898436</v>
      </c>
      <c r="P10" s="79">
        <f>IF(I10=0,0,H10/I10)</f>
        <v>0.3939393939393939</v>
      </c>
    </row>
    <row r="11">
      <c r="A11" s="66" t="str">
        <v>2025-08</v>
      </c>
      <c r="B11" s="66" t="str">
        <v>비교 반영</v>
      </c>
      <c r="C11" s="66" t="str">
        <v>금곡동</v>
      </c>
      <c r="D11" s="66" t="str">
        <v>상가</v>
      </c>
      <c r="E11" s="68">
        <v>1</v>
      </c>
      <c r="F11" s="68">
        <v>1</v>
      </c>
      <c r="G11" s="68">
        <v>0</v>
      </c>
      <c r="H11" s="68">
        <v>0</v>
      </c>
      <c r="I11" s="68">
        <f>G11+H11</f>
        <v>0</v>
      </c>
      <c r="J11" s="68">
        <f>SUM(F11:H11)</f>
        <v>1</v>
      </c>
      <c r="K11" s="68">
        <f>E11-J11</f>
        <v>0</v>
      </c>
      <c r="L11" s="69">
        <v>129000000</v>
      </c>
      <c r="M11" s="87">
        <v>36</v>
      </c>
      <c r="N11" s="69">
        <v>129000000</v>
      </c>
      <c r="O11" s="69">
        <v>11845730</v>
      </c>
      <c r="P11" s="79">
        <f>IF(I11=0,0,H11/I11)</f>
        <v>0</v>
      </c>
    </row>
    <row r="12">
      <c r="A12" s="66" t="str">
        <v>2025-08</v>
      </c>
      <c r="B12" s="66" t="str">
        <v>비교 반영</v>
      </c>
      <c r="C12" s="66" t="str">
        <v>금곡동</v>
      </c>
      <c r="D12" s="66" t="str">
        <v>아파트 매매</v>
      </c>
      <c r="E12" s="68">
        <v>11</v>
      </c>
      <c r="F12" s="68">
        <v>11</v>
      </c>
      <c r="G12" s="68">
        <v>0</v>
      </c>
      <c r="H12" s="68">
        <v>0</v>
      </c>
      <c r="I12" s="68">
        <f>G12+H12</f>
        <v>0</v>
      </c>
      <c r="J12" s="68">
        <f>SUM(F12:H12)</f>
        <v>11</v>
      </c>
      <c r="K12" s="68">
        <f>E12-J12</f>
        <v>0</v>
      </c>
      <c r="L12" s="69">
        <v>2983500000</v>
      </c>
      <c r="M12" s="87">
        <v>673.355</v>
      </c>
      <c r="N12" s="69">
        <v>271227273</v>
      </c>
      <c r="O12" s="69">
        <v>14647274</v>
      </c>
      <c r="P12" s="79">
        <f>IF(I12=0,0,H12/I12)</f>
        <v>0</v>
      </c>
    </row>
    <row r="13">
      <c r="A13" s="66" t="str">
        <v>2025-08</v>
      </c>
      <c r="B13" s="66" t="str">
        <v>비교 반영</v>
      </c>
      <c r="C13" s="66" t="str">
        <v>금곡동</v>
      </c>
      <c r="D13" s="66" t="str">
        <v>아파트 전월세</v>
      </c>
      <c r="E13" s="68">
        <v>22</v>
      </c>
      <c r="F13" s="68">
        <v>0</v>
      </c>
      <c r="G13" s="68">
        <v>11</v>
      </c>
      <c r="H13" s="68">
        <v>11</v>
      </c>
      <c r="I13" s="68">
        <f>G13+H13</f>
        <v>22</v>
      </c>
      <c r="J13" s="68">
        <f>SUM(F13:H13)</f>
        <v>22</v>
      </c>
      <c r="K13" s="68">
        <f>E13-J13</f>
        <v>0</v>
      </c>
      <c r="L13" s="69">
        <v>3204380000</v>
      </c>
      <c r="M13" s="87">
        <v>1257.622</v>
      </c>
      <c r="N13" s="69">
        <v>145653636</v>
      </c>
      <c r="O13" s="69">
        <v>8423035</v>
      </c>
      <c r="P13" s="79">
        <f>IF(I13=0,0,H13/I13)</f>
        <v>0.5</v>
      </c>
    </row>
    <row r="14">
      <c r="A14" s="66" t="str">
        <v>2025-08</v>
      </c>
      <c r="B14" s="66" t="str">
        <v>비교 반영</v>
      </c>
      <c r="C14" s="66" t="str">
        <v>금곡동</v>
      </c>
      <c r="D14" s="66" t="str">
        <v>토지</v>
      </c>
      <c r="E14" s="68">
        <v>12</v>
      </c>
      <c r="F14" s="68">
        <v>12</v>
      </c>
      <c r="G14" s="68">
        <v>0</v>
      </c>
      <c r="H14" s="68">
        <v>0</v>
      </c>
      <c r="I14" s="68">
        <f>G14+H14</f>
        <v>0</v>
      </c>
      <c r="J14" s="68">
        <f>SUM(F14:H14)</f>
        <v>12</v>
      </c>
      <c r="K14" s="68">
        <f>E14-J14</f>
        <v>0</v>
      </c>
      <c r="L14" s="69">
        <v>1622080000</v>
      </c>
      <c r="M14" s="87">
        <v>2157.53</v>
      </c>
      <c r="N14" s="69">
        <v>135173333</v>
      </c>
      <c r="O14" s="69">
        <v>2485364</v>
      </c>
      <c r="P14" s="79">
        <f>IF(I14=0,0,H14/I14)</f>
        <v>0</v>
      </c>
    </row>
    <row r="15">
      <c r="A15" s="66" t="str">
        <v>2025-08</v>
      </c>
      <c r="B15" s="66" t="str">
        <v>비교 반영</v>
      </c>
      <c r="C15" s="66" t="str">
        <v>다산동</v>
      </c>
      <c r="D15" s="66" t="str">
        <v>공장창고</v>
      </c>
      <c r="E15" s="68">
        <v>2</v>
      </c>
      <c r="F15" s="68">
        <v>2</v>
      </c>
      <c r="G15" s="68">
        <v>0</v>
      </c>
      <c r="H15" s="68">
        <v>0</v>
      </c>
      <c r="I15" s="68">
        <f>G15+H15</f>
        <v>0</v>
      </c>
      <c r="J15" s="68">
        <f>SUM(F15:H15)</f>
        <v>2</v>
      </c>
      <c r="K15" s="68">
        <f>E15-J15</f>
        <v>0</v>
      </c>
      <c r="L15" s="69">
        <v>232000000</v>
      </c>
      <c r="M15" s="87">
        <v>43.77</v>
      </c>
      <c r="N15" s="69">
        <v>116000000</v>
      </c>
      <c r="O15" s="69">
        <v>17522095</v>
      </c>
      <c r="P15" s="79">
        <f>IF(I15=0,0,H15/I15)</f>
        <v>0</v>
      </c>
    </row>
    <row r="16">
      <c r="A16" s="66" t="str">
        <v>2025-08</v>
      </c>
      <c r="B16" s="66" t="str">
        <v>비교 반영</v>
      </c>
      <c r="C16" s="66" t="str">
        <v>다산동</v>
      </c>
      <c r="D16" s="66" t="str">
        <v>다가구 매매</v>
      </c>
      <c r="E16" s="68">
        <v>1</v>
      </c>
      <c r="F16" s="68">
        <v>1</v>
      </c>
      <c r="G16" s="68">
        <v>0</v>
      </c>
      <c r="H16" s="68">
        <v>0</v>
      </c>
      <c r="I16" s="68">
        <f>G16+H16</f>
        <v>0</v>
      </c>
      <c r="J16" s="68">
        <f>SUM(F16:H16)</f>
        <v>1</v>
      </c>
      <c r="K16" s="68">
        <f>E16-J16</f>
        <v>0</v>
      </c>
      <c r="L16" s="69">
        <v>1150000000</v>
      </c>
      <c r="M16" s="87">
        <v>296.82</v>
      </c>
      <c r="N16" s="69">
        <v>1150000000</v>
      </c>
      <c r="O16" s="69">
        <v>12807940</v>
      </c>
      <c r="P16" s="79">
        <f>IF(I16=0,0,H16/I16)</f>
        <v>0</v>
      </c>
    </row>
    <row r="17">
      <c r="A17" s="66" t="str">
        <v>2025-08</v>
      </c>
      <c r="B17" s="66" t="str">
        <v>비교 반영</v>
      </c>
      <c r="C17" s="66" t="str">
        <v>다산동</v>
      </c>
      <c r="D17" s="66" t="str">
        <v>다가구 전월세</v>
      </c>
      <c r="E17" s="68">
        <v>68</v>
      </c>
      <c r="F17" s="68">
        <v>0</v>
      </c>
      <c r="G17" s="68">
        <v>41</v>
      </c>
      <c r="H17" s="68">
        <v>27</v>
      </c>
      <c r="I17" s="68">
        <f>G17+H17</f>
        <v>68</v>
      </c>
      <c r="J17" s="68">
        <f>SUM(F17:H17)</f>
        <v>68</v>
      </c>
      <c r="K17" s="68">
        <f>E17-J17</f>
        <v>0</v>
      </c>
      <c r="L17" s="69">
        <v>13029550000</v>
      </c>
      <c r="M17" s="87">
        <v>4470.237</v>
      </c>
      <c r="N17" s="69">
        <v>191611029</v>
      </c>
      <c r="O17" s="69">
        <v>9635483</v>
      </c>
      <c r="P17" s="79">
        <f>IF(I17=0,0,H17/I17)</f>
        <v>0.39705882352941174</v>
      </c>
    </row>
    <row r="18">
      <c r="A18" s="66" t="str">
        <v>2025-08</v>
      </c>
      <c r="B18" s="66" t="str">
        <v>비교 반영</v>
      </c>
      <c r="C18" s="66" t="str">
        <v>다산동</v>
      </c>
      <c r="D18" s="66" t="str">
        <v>다세대 전월세</v>
      </c>
      <c r="E18" s="68">
        <v>12</v>
      </c>
      <c r="F18" s="68">
        <v>0</v>
      </c>
      <c r="G18" s="68">
        <v>5</v>
      </c>
      <c r="H18" s="68">
        <v>7</v>
      </c>
      <c r="I18" s="68">
        <f>G18+H18</f>
        <v>12</v>
      </c>
      <c r="J18" s="68">
        <f>SUM(F18:H18)</f>
        <v>12</v>
      </c>
      <c r="K18" s="68">
        <f>E18-J18</f>
        <v>0</v>
      </c>
      <c r="L18" s="69">
        <v>847000000</v>
      </c>
      <c r="M18" s="87">
        <v>552.095</v>
      </c>
      <c r="N18" s="69">
        <v>70583333</v>
      </c>
      <c r="O18" s="69">
        <v>5071591</v>
      </c>
      <c r="P18" s="79">
        <f>IF(I18=0,0,H18/I18)</f>
        <v>0.5833333333333334</v>
      </c>
    </row>
    <row r="19">
      <c r="A19" s="66" t="str">
        <v>2025-08</v>
      </c>
      <c r="B19" s="66" t="str">
        <v>비교 반영</v>
      </c>
      <c r="C19" s="66" t="str">
        <v>다산동</v>
      </c>
      <c r="D19" s="66" t="str">
        <v>상가</v>
      </c>
      <c r="E19" s="68">
        <v>6</v>
      </c>
      <c r="F19" s="68">
        <v>6</v>
      </c>
      <c r="G19" s="68">
        <v>0</v>
      </c>
      <c r="H19" s="68">
        <v>0</v>
      </c>
      <c r="I19" s="68">
        <f>G19+H19</f>
        <v>0</v>
      </c>
      <c r="J19" s="68">
        <f>SUM(F19:H19)</f>
        <v>6</v>
      </c>
      <c r="K19" s="68">
        <f>E19-J19</f>
        <v>0</v>
      </c>
      <c r="L19" s="69">
        <v>1960000000</v>
      </c>
      <c r="M19" s="87">
        <v>190.65</v>
      </c>
      <c r="N19" s="69">
        <v>326666667</v>
      </c>
      <c r="O19" s="69">
        <v>33985516</v>
      </c>
      <c r="P19" s="79">
        <f>IF(I19=0,0,H19/I19)</f>
        <v>0</v>
      </c>
    </row>
    <row r="20">
      <c r="A20" s="66" t="str">
        <v>2025-08</v>
      </c>
      <c r="B20" s="66" t="str">
        <v>비교 반영</v>
      </c>
      <c r="C20" s="66" t="str">
        <v>다산동</v>
      </c>
      <c r="D20" s="66" t="str">
        <v>아파트 매매</v>
      </c>
      <c r="E20" s="68">
        <v>110</v>
      </c>
      <c r="F20" s="68">
        <v>110</v>
      </c>
      <c r="G20" s="68">
        <v>0</v>
      </c>
      <c r="H20" s="68">
        <v>0</v>
      </c>
      <c r="I20" s="68">
        <f>G20+H20</f>
        <v>0</v>
      </c>
      <c r="J20" s="68">
        <f>SUM(F20:H20)</f>
        <v>110</v>
      </c>
      <c r="K20" s="68">
        <f>E20-J20</f>
        <v>0</v>
      </c>
      <c r="L20" s="69">
        <v>84319500000</v>
      </c>
      <c r="M20" s="87">
        <v>9372.308</v>
      </c>
      <c r="N20" s="69">
        <v>766540909</v>
      </c>
      <c r="O20" s="69">
        <v>29741034</v>
      </c>
      <c r="P20" s="79">
        <f>IF(I20=0,0,H20/I20)</f>
        <v>0</v>
      </c>
    </row>
    <row r="21">
      <c r="A21" s="66" t="str">
        <v>2025-08</v>
      </c>
      <c r="B21" s="66" t="str">
        <v>비교 반영</v>
      </c>
      <c r="C21" s="66" t="str">
        <v>다산동</v>
      </c>
      <c r="D21" s="66" t="str">
        <v>아파트 전월세</v>
      </c>
      <c r="E21" s="68">
        <v>420</v>
      </c>
      <c r="F21" s="68">
        <v>0</v>
      </c>
      <c r="G21" s="68">
        <v>190</v>
      </c>
      <c r="H21" s="68">
        <v>230</v>
      </c>
      <c r="I21" s="68">
        <f>G21+H21</f>
        <v>420</v>
      </c>
      <c r="J21" s="68">
        <f>SUM(F21:H21)</f>
        <v>420</v>
      </c>
      <c r="K21" s="68">
        <f>E21-J21</f>
        <v>0</v>
      </c>
      <c r="L21" s="69">
        <v>110157950000</v>
      </c>
      <c r="M21" s="87">
        <v>29588.039</v>
      </c>
      <c r="N21" s="69">
        <v>262280833</v>
      </c>
      <c r="O21" s="69">
        <v>12307625</v>
      </c>
      <c r="P21" s="79">
        <f>IF(I21=0,0,H21/I21)</f>
        <v>0.5476190476190477</v>
      </c>
    </row>
    <row r="22">
      <c r="A22" s="66" t="str">
        <v>2025-08</v>
      </c>
      <c r="B22" s="66" t="str">
        <v>비교 반영</v>
      </c>
      <c r="C22" s="66" t="str">
        <v>다산동</v>
      </c>
      <c r="D22" s="66" t="str">
        <v>오피스텔 매매</v>
      </c>
      <c r="E22" s="68">
        <v>6</v>
      </c>
      <c r="F22" s="68">
        <v>6</v>
      </c>
      <c r="G22" s="68">
        <v>0</v>
      </c>
      <c r="H22" s="68">
        <v>0</v>
      </c>
      <c r="I22" s="68">
        <f>G22+H22</f>
        <v>0</v>
      </c>
      <c r="J22" s="68">
        <f>SUM(F22:H22)</f>
        <v>6</v>
      </c>
      <c r="K22" s="68">
        <f>E22-J22</f>
        <v>0</v>
      </c>
      <c r="L22" s="69">
        <v>987000000</v>
      </c>
      <c r="M22" s="87">
        <v>143.407</v>
      </c>
      <c r="N22" s="69">
        <v>164500000</v>
      </c>
      <c r="O22" s="69">
        <v>22752096</v>
      </c>
      <c r="P22" s="79">
        <f>IF(I22=0,0,H22/I22)</f>
        <v>0</v>
      </c>
    </row>
    <row r="23">
      <c r="A23" s="66" t="str">
        <v>2025-08</v>
      </c>
      <c r="B23" s="66" t="str">
        <v>비교 반영</v>
      </c>
      <c r="C23" s="66" t="str">
        <v>다산동</v>
      </c>
      <c r="D23" s="66" t="str">
        <v>오피스텔 전월세</v>
      </c>
      <c r="E23" s="68">
        <v>145</v>
      </c>
      <c r="F23" s="68">
        <v>0</v>
      </c>
      <c r="G23" s="68">
        <v>45</v>
      </c>
      <c r="H23" s="68">
        <v>100</v>
      </c>
      <c r="I23" s="68">
        <f>G23+H23</f>
        <v>145</v>
      </c>
      <c r="J23" s="68">
        <f>SUM(F23:H23)</f>
        <v>145</v>
      </c>
      <c r="K23" s="68">
        <f>E23-J23</f>
        <v>0</v>
      </c>
      <c r="L23" s="69">
        <v>10748240000</v>
      </c>
      <c r="M23" s="87">
        <v>4593.81</v>
      </c>
      <c r="N23" s="69">
        <v>74125793</v>
      </c>
      <c r="O23" s="69">
        <v>7734619</v>
      </c>
      <c r="P23" s="79">
        <f>IF(I23=0,0,H23/I23)</f>
        <v>0.6896551724137931</v>
      </c>
    </row>
    <row r="24">
      <c r="A24" s="66" t="str">
        <v>2025-08</v>
      </c>
      <c r="B24" s="66" t="str">
        <v>비교 반영</v>
      </c>
      <c r="C24" s="66" t="str">
        <v>별내동</v>
      </c>
      <c r="D24" s="66" t="str">
        <v>공장창고</v>
      </c>
      <c r="E24" s="68">
        <v>3</v>
      </c>
      <c r="F24" s="68">
        <v>3</v>
      </c>
      <c r="G24" s="68">
        <v>0</v>
      </c>
      <c r="H24" s="68">
        <v>0</v>
      </c>
      <c r="I24" s="68">
        <f>G24+H24</f>
        <v>0</v>
      </c>
      <c r="J24" s="68">
        <f>SUM(F24:H24)</f>
        <v>3</v>
      </c>
      <c r="K24" s="68">
        <f>E24-J24</f>
        <v>0</v>
      </c>
      <c r="L24" s="69">
        <v>775000000</v>
      </c>
      <c r="M24" s="87">
        <v>155.65</v>
      </c>
      <c r="N24" s="69">
        <v>258333333</v>
      </c>
      <c r="O24" s="69">
        <v>16459900</v>
      </c>
      <c r="P24" s="79">
        <f>IF(I24=0,0,H24/I24)</f>
        <v>0</v>
      </c>
    </row>
    <row r="25">
      <c r="A25" s="66" t="str">
        <v>2025-08</v>
      </c>
      <c r="B25" s="66" t="str">
        <v>비교 반영</v>
      </c>
      <c r="C25" s="66" t="str">
        <v>별내동</v>
      </c>
      <c r="D25" s="66" t="str">
        <v>다가구 전월세</v>
      </c>
      <c r="E25" s="68">
        <v>106</v>
      </c>
      <c r="F25" s="68">
        <v>0</v>
      </c>
      <c r="G25" s="68">
        <v>49</v>
      </c>
      <c r="H25" s="68">
        <v>57</v>
      </c>
      <c r="I25" s="68">
        <f>G25+H25</f>
        <v>106</v>
      </c>
      <c r="J25" s="68">
        <f>SUM(F25:H25)</f>
        <v>106</v>
      </c>
      <c r="K25" s="68">
        <f>E25-J25</f>
        <v>0</v>
      </c>
      <c r="L25" s="69">
        <v>14456100000</v>
      </c>
      <c r="M25" s="87">
        <v>6208.13</v>
      </c>
      <c r="N25" s="69">
        <v>136378302</v>
      </c>
      <c r="O25" s="69">
        <v>7697770</v>
      </c>
      <c r="P25" s="79">
        <f>IF(I25=0,0,H25/I25)</f>
        <v>0.5377358490566038</v>
      </c>
    </row>
    <row r="26">
      <c r="A26" s="66" t="str">
        <v>2025-08</v>
      </c>
      <c r="B26" s="66" t="str">
        <v>비교 반영</v>
      </c>
      <c r="C26" s="66" t="str">
        <v>별내동</v>
      </c>
      <c r="D26" s="66" t="str">
        <v>다세대 매매</v>
      </c>
      <c r="E26" s="68">
        <v>1</v>
      </c>
      <c r="F26" s="68">
        <v>1</v>
      </c>
      <c r="G26" s="68">
        <v>0</v>
      </c>
      <c r="H26" s="68">
        <v>0</v>
      </c>
      <c r="I26" s="68">
        <f>G26+H26</f>
        <v>0</v>
      </c>
      <c r="J26" s="68">
        <f>SUM(F26:H26)</f>
        <v>1</v>
      </c>
      <c r="K26" s="68">
        <f>E26-J26</f>
        <v>0</v>
      </c>
      <c r="L26" s="69">
        <v>710000000</v>
      </c>
      <c r="M26" s="87">
        <v>84.87</v>
      </c>
      <c r="N26" s="69">
        <v>710000000</v>
      </c>
      <c r="O26" s="69">
        <v>27655324</v>
      </c>
      <c r="P26" s="79">
        <f>IF(I26=0,0,H26/I26)</f>
        <v>0</v>
      </c>
    </row>
    <row r="27">
      <c r="A27" s="66" t="str">
        <v>2025-08</v>
      </c>
      <c r="B27" s="66" t="str">
        <v>비교 반영</v>
      </c>
      <c r="C27" s="66" t="str">
        <v>별내동</v>
      </c>
      <c r="D27" s="66" t="str">
        <v>다세대 전월세</v>
      </c>
      <c r="E27" s="68">
        <v>7</v>
      </c>
      <c r="F27" s="68">
        <v>0</v>
      </c>
      <c r="G27" s="68">
        <v>6</v>
      </c>
      <c r="H27" s="68">
        <v>1</v>
      </c>
      <c r="I27" s="68">
        <f>G27+H27</f>
        <v>7</v>
      </c>
      <c r="J27" s="68">
        <f>SUM(F27:H27)</f>
        <v>7</v>
      </c>
      <c r="K27" s="68">
        <f>E27-J27</f>
        <v>0</v>
      </c>
      <c r="L27" s="69">
        <v>3260000000</v>
      </c>
      <c r="M27" s="87">
        <v>594.16</v>
      </c>
      <c r="N27" s="69">
        <v>465714286</v>
      </c>
      <c r="O27" s="69">
        <v>18137975</v>
      </c>
      <c r="P27" s="79">
        <f>IF(I27=0,0,H27/I27)</f>
        <v>0.14285714285714285</v>
      </c>
    </row>
    <row r="28">
      <c r="A28" s="66" t="str">
        <v>2025-08</v>
      </c>
      <c r="B28" s="66" t="str">
        <v>비교 반영</v>
      </c>
      <c r="C28" s="66" t="str">
        <v>별내동</v>
      </c>
      <c r="D28" s="66" t="str">
        <v>상가</v>
      </c>
      <c r="E28" s="68">
        <v>4</v>
      </c>
      <c r="F28" s="68">
        <v>4</v>
      </c>
      <c r="G28" s="68">
        <v>0</v>
      </c>
      <c r="H28" s="68">
        <v>0</v>
      </c>
      <c r="I28" s="68">
        <f>G28+H28</f>
        <v>0</v>
      </c>
      <c r="J28" s="68">
        <f>SUM(F28:H28)</f>
        <v>4</v>
      </c>
      <c r="K28" s="68">
        <f>E28-J28</f>
        <v>0</v>
      </c>
      <c r="L28" s="69">
        <v>1288100000</v>
      </c>
      <c r="M28" s="87">
        <v>310.62</v>
      </c>
      <c r="N28" s="69">
        <v>322025000</v>
      </c>
      <c r="O28" s="69">
        <v>13708653</v>
      </c>
      <c r="P28" s="79">
        <f>IF(I28=0,0,H28/I28)</f>
        <v>0</v>
      </c>
    </row>
    <row r="29">
      <c r="A29" s="66" t="str">
        <v>2025-08</v>
      </c>
      <c r="B29" s="66" t="str">
        <v>비교 반영</v>
      </c>
      <c r="C29" s="66" t="str">
        <v>별내동</v>
      </c>
      <c r="D29" s="66" t="str">
        <v>아파트 매매</v>
      </c>
      <c r="E29" s="68">
        <v>30</v>
      </c>
      <c r="F29" s="68">
        <v>30</v>
      </c>
      <c r="G29" s="68">
        <v>0</v>
      </c>
      <c r="H29" s="68">
        <v>0</v>
      </c>
      <c r="I29" s="68">
        <f>G29+H29</f>
        <v>0</v>
      </c>
      <c r="J29" s="68">
        <f>SUM(F29:H29)</f>
        <v>30</v>
      </c>
      <c r="K29" s="68">
        <f>E29-J29</f>
        <v>0</v>
      </c>
      <c r="L29" s="69">
        <v>21227000000</v>
      </c>
      <c r="M29" s="87">
        <v>2898.678</v>
      </c>
      <c r="N29" s="69">
        <v>707566667</v>
      </c>
      <c r="O29" s="69">
        <v>24208239</v>
      </c>
      <c r="P29" s="79">
        <f>IF(I29=0,0,H29/I29)</f>
        <v>0</v>
      </c>
    </row>
    <row r="30">
      <c r="A30" s="66" t="str">
        <v>2025-08</v>
      </c>
      <c r="B30" s="66" t="str">
        <v>비교 반영</v>
      </c>
      <c r="C30" s="66" t="str">
        <v>별내동</v>
      </c>
      <c r="D30" s="66" t="str">
        <v>아파트 전월세</v>
      </c>
      <c r="E30" s="68">
        <v>183</v>
      </c>
      <c r="F30" s="68">
        <v>0</v>
      </c>
      <c r="G30" s="68">
        <v>60</v>
      </c>
      <c r="H30" s="68">
        <v>123</v>
      </c>
      <c r="I30" s="68">
        <f>G30+H30</f>
        <v>183</v>
      </c>
      <c r="J30" s="68">
        <f>SUM(F30:H30)</f>
        <v>183</v>
      </c>
      <c r="K30" s="68">
        <f>E30-J30</f>
        <v>0</v>
      </c>
      <c r="L30" s="69">
        <v>37096250000</v>
      </c>
      <c r="M30" s="87">
        <v>12360.839</v>
      </c>
      <c r="N30" s="69">
        <v>202711749</v>
      </c>
      <c r="O30" s="69">
        <v>9921027</v>
      </c>
      <c r="P30" s="79">
        <f>IF(I30=0,0,H30/I30)</f>
        <v>0.6721311475409836</v>
      </c>
    </row>
    <row r="31">
      <c r="A31" s="66" t="str">
        <v>2025-08</v>
      </c>
      <c r="B31" s="66" t="str">
        <v>비교 반영</v>
      </c>
      <c r="C31" s="66" t="str">
        <v>별내동</v>
      </c>
      <c r="D31" s="66" t="str">
        <v>오피스텔 매매</v>
      </c>
      <c r="E31" s="68">
        <v>5</v>
      </c>
      <c r="F31" s="68">
        <v>5</v>
      </c>
      <c r="G31" s="68">
        <v>0</v>
      </c>
      <c r="H31" s="68">
        <v>0</v>
      </c>
      <c r="I31" s="68">
        <f>G31+H31</f>
        <v>0</v>
      </c>
      <c r="J31" s="68">
        <f>SUM(F31:H31)</f>
        <v>5</v>
      </c>
      <c r="K31" s="68">
        <f>E31-J31</f>
        <v>0</v>
      </c>
      <c r="L31" s="69">
        <v>764000000</v>
      </c>
      <c r="M31" s="87">
        <v>148.438</v>
      </c>
      <c r="N31" s="69">
        <v>152800000</v>
      </c>
      <c r="O31" s="69">
        <v>17014644</v>
      </c>
      <c r="P31" s="79">
        <f>IF(I31=0,0,H31/I31)</f>
        <v>0</v>
      </c>
    </row>
    <row r="32">
      <c r="A32" s="66" t="str">
        <v>2025-08</v>
      </c>
      <c r="B32" s="66" t="str">
        <v>비교 반영</v>
      </c>
      <c r="C32" s="66" t="str">
        <v>별내동</v>
      </c>
      <c r="D32" s="66" t="str">
        <v>오피스텔 전월세</v>
      </c>
      <c r="E32" s="68">
        <v>28</v>
      </c>
      <c r="F32" s="68">
        <v>0</v>
      </c>
      <c r="G32" s="68">
        <v>11</v>
      </c>
      <c r="H32" s="68">
        <v>17</v>
      </c>
      <c r="I32" s="68">
        <f>G32+H32</f>
        <v>28</v>
      </c>
      <c r="J32" s="68">
        <f>SUM(F32:H32)</f>
        <v>28</v>
      </c>
      <c r="K32" s="68">
        <f>E32-J32</f>
        <v>0</v>
      </c>
      <c r="L32" s="69">
        <v>2447750000</v>
      </c>
      <c r="M32" s="87">
        <v>848.69</v>
      </c>
      <c r="N32" s="69">
        <v>87419643</v>
      </c>
      <c r="O32" s="69">
        <v>9534383</v>
      </c>
      <c r="P32" s="79">
        <f>IF(I32=0,0,H32/I32)</f>
        <v>0.6071428571428571</v>
      </c>
    </row>
    <row r="33">
      <c r="A33" s="66" t="str">
        <v>2025-08</v>
      </c>
      <c r="B33" s="66" t="str">
        <v>비교 반영</v>
      </c>
      <c r="C33" s="66" t="str">
        <v>별내동</v>
      </c>
      <c r="D33" s="66" t="str">
        <v>토지</v>
      </c>
      <c r="E33" s="68">
        <v>6</v>
      </c>
      <c r="F33" s="68">
        <v>6</v>
      </c>
      <c r="G33" s="68">
        <v>0</v>
      </c>
      <c r="H33" s="68">
        <v>0</v>
      </c>
      <c r="I33" s="68">
        <f>G33+H33</f>
        <v>0</v>
      </c>
      <c r="J33" s="68">
        <f>SUM(F33:H33)</f>
        <v>6</v>
      </c>
      <c r="K33" s="68">
        <f>E33-J33</f>
        <v>0</v>
      </c>
      <c r="L33" s="69">
        <v>1201760000</v>
      </c>
      <c r="M33" s="87">
        <v>3930.86</v>
      </c>
      <c r="N33" s="69">
        <v>200293333</v>
      </c>
      <c r="O33" s="69">
        <v>1010659</v>
      </c>
      <c r="P33" s="79">
        <f>IF(I33=0,0,H33/I33)</f>
        <v>0</v>
      </c>
    </row>
    <row r="34">
      <c r="A34" s="66" t="str">
        <v>2025-08</v>
      </c>
      <c r="B34" s="66" t="str">
        <v>비교 반영</v>
      </c>
      <c r="C34" s="66" t="str">
        <v>별내면 광전리</v>
      </c>
      <c r="D34" s="66" t="str">
        <v>다가구 전월세</v>
      </c>
      <c r="E34" s="68">
        <v>1</v>
      </c>
      <c r="F34" s="68">
        <v>0</v>
      </c>
      <c r="G34" s="68">
        <v>0</v>
      </c>
      <c r="H34" s="68">
        <v>1</v>
      </c>
      <c r="I34" s="68">
        <f>G34+H34</f>
        <v>1</v>
      </c>
      <c r="J34" s="68">
        <f>SUM(F34:H34)</f>
        <v>1</v>
      </c>
      <c r="K34" s="68">
        <f>E34-J34</f>
        <v>0</v>
      </c>
      <c r="L34" s="69">
        <v>30000000</v>
      </c>
      <c r="M34" s="87">
        <v>60</v>
      </c>
      <c r="N34" s="69">
        <v>30000000</v>
      </c>
      <c r="O34" s="69">
        <v>1652893</v>
      </c>
      <c r="P34" s="79">
        <f>IF(I34=0,0,H34/I34)</f>
        <v>1</v>
      </c>
    </row>
    <row r="35">
      <c r="A35" s="66" t="str">
        <v>2025-08</v>
      </c>
      <c r="B35" s="66" t="str">
        <v>비교 반영</v>
      </c>
      <c r="C35" s="66" t="str">
        <v>별내면 용암리</v>
      </c>
      <c r="D35" s="66" t="str">
        <v>토지</v>
      </c>
      <c r="E35" s="68">
        <v>1</v>
      </c>
      <c r="F35" s="68">
        <v>1</v>
      </c>
      <c r="G35" s="68">
        <v>0</v>
      </c>
      <c r="H35" s="68">
        <v>0</v>
      </c>
      <c r="I35" s="68">
        <f>G35+H35</f>
        <v>0</v>
      </c>
      <c r="J35" s="68">
        <f>SUM(F35:H35)</f>
        <v>1</v>
      </c>
      <c r="K35" s="68">
        <f>E35-J35</f>
        <v>0</v>
      </c>
      <c r="L35" s="69">
        <v>40000000</v>
      </c>
      <c r="M35" s="87">
        <v>297</v>
      </c>
      <c r="N35" s="69">
        <v>40000000</v>
      </c>
      <c r="O35" s="69">
        <v>445224</v>
      </c>
      <c r="P35" s="79">
        <f>IF(I35=0,0,H35/I35)</f>
        <v>0</v>
      </c>
    </row>
    <row r="36">
      <c r="A36" s="66" t="str">
        <v>2025-08</v>
      </c>
      <c r="B36" s="66" t="str">
        <v>비교 반영</v>
      </c>
      <c r="C36" s="66" t="str">
        <v>별내면 청학리</v>
      </c>
      <c r="D36" s="66" t="str">
        <v>다가구 전월세</v>
      </c>
      <c r="E36" s="68">
        <v>13</v>
      </c>
      <c r="F36" s="68">
        <v>0</v>
      </c>
      <c r="G36" s="68">
        <v>1</v>
      </c>
      <c r="H36" s="68">
        <v>12</v>
      </c>
      <c r="I36" s="68">
        <f>G36+H36</f>
        <v>13</v>
      </c>
      <c r="J36" s="68">
        <f>SUM(F36:H36)</f>
        <v>13</v>
      </c>
      <c r="K36" s="68">
        <f>E36-J36</f>
        <v>0</v>
      </c>
      <c r="L36" s="69">
        <v>262220000</v>
      </c>
      <c r="M36" s="87">
        <v>408.36</v>
      </c>
      <c r="N36" s="69">
        <v>20170769</v>
      </c>
      <c r="O36" s="69">
        <v>2122742</v>
      </c>
      <c r="P36" s="79">
        <f>IF(I36=0,0,H36/I36)</f>
        <v>0.9230769230769231</v>
      </c>
    </row>
    <row r="37">
      <c r="A37" s="66" t="str">
        <v>2025-08</v>
      </c>
      <c r="B37" s="66" t="str">
        <v>비교 반영</v>
      </c>
      <c r="C37" s="66" t="str">
        <v>별내면 청학리</v>
      </c>
      <c r="D37" s="66" t="str">
        <v>다세대 전월세</v>
      </c>
      <c r="E37" s="68">
        <v>3</v>
      </c>
      <c r="F37" s="68">
        <v>0</v>
      </c>
      <c r="G37" s="68">
        <v>1</v>
      </c>
      <c r="H37" s="68">
        <v>2</v>
      </c>
      <c r="I37" s="68">
        <f>G37+H37</f>
        <v>3</v>
      </c>
      <c r="J37" s="68">
        <f>SUM(F37:H37)</f>
        <v>3</v>
      </c>
      <c r="K37" s="68">
        <f>E37-J37</f>
        <v>0</v>
      </c>
      <c r="L37" s="69">
        <v>240000000</v>
      </c>
      <c r="M37" s="87">
        <v>141.71</v>
      </c>
      <c r="N37" s="69">
        <v>80000000</v>
      </c>
      <c r="O37" s="69">
        <v>5598676</v>
      </c>
      <c r="P37" s="79">
        <f>IF(I37=0,0,H37/I37)</f>
        <v>0.6666666666666666</v>
      </c>
    </row>
    <row r="38">
      <c r="A38" s="66" t="str">
        <v>2025-08</v>
      </c>
      <c r="B38" s="66" t="str">
        <v>비교 반영</v>
      </c>
      <c r="C38" s="66" t="str">
        <v>별내면 청학리</v>
      </c>
      <c r="D38" s="66" t="str">
        <v>아파트 매매</v>
      </c>
      <c r="E38" s="68">
        <v>12</v>
      </c>
      <c r="F38" s="68">
        <v>12</v>
      </c>
      <c r="G38" s="68">
        <v>0</v>
      </c>
      <c r="H38" s="68">
        <v>0</v>
      </c>
      <c r="I38" s="68">
        <f>G38+H38</f>
        <v>0</v>
      </c>
      <c r="J38" s="68">
        <f>SUM(F38:H38)</f>
        <v>12</v>
      </c>
      <c r="K38" s="68">
        <f>E38-J38</f>
        <v>0</v>
      </c>
      <c r="L38" s="69">
        <v>3212000000</v>
      </c>
      <c r="M38" s="87">
        <v>874.53</v>
      </c>
      <c r="N38" s="69">
        <v>267666667</v>
      </c>
      <c r="O38" s="69">
        <v>12141586</v>
      </c>
      <c r="P38" s="79">
        <f>IF(I38=0,0,H38/I38)</f>
        <v>0</v>
      </c>
    </row>
    <row r="39">
      <c r="A39" s="66" t="str">
        <v>2025-08</v>
      </c>
      <c r="B39" s="66" t="str">
        <v>비교 반영</v>
      </c>
      <c r="C39" s="66" t="str">
        <v>별내면 청학리</v>
      </c>
      <c r="D39" s="66" t="str">
        <v>아파트 전월세</v>
      </c>
      <c r="E39" s="68">
        <v>24</v>
      </c>
      <c r="F39" s="68">
        <v>0</v>
      </c>
      <c r="G39" s="68">
        <v>13</v>
      </c>
      <c r="H39" s="68">
        <v>11</v>
      </c>
      <c r="I39" s="68">
        <f>G39+H39</f>
        <v>24</v>
      </c>
      <c r="J39" s="68">
        <f>SUM(F39:H39)</f>
        <v>24</v>
      </c>
      <c r="K39" s="68">
        <f>E39-J39</f>
        <v>0</v>
      </c>
      <c r="L39" s="69">
        <v>3000000000</v>
      </c>
      <c r="M39" s="87">
        <v>1816.331</v>
      </c>
      <c r="N39" s="69">
        <v>125000000</v>
      </c>
      <c r="O39" s="69">
        <v>5460103</v>
      </c>
      <c r="P39" s="79">
        <f>IF(I39=0,0,H39/I39)</f>
        <v>0.4583333333333333</v>
      </c>
    </row>
    <row r="40">
      <c r="A40" s="66" t="str">
        <v>2025-08</v>
      </c>
      <c r="B40" s="66" t="str">
        <v>비교 반영</v>
      </c>
      <c r="C40" s="66" t="str">
        <v>별내면 청학리</v>
      </c>
      <c r="D40" s="66" t="str">
        <v>오피스텔 전월세</v>
      </c>
      <c r="E40" s="68">
        <v>3</v>
      </c>
      <c r="F40" s="68">
        <v>0</v>
      </c>
      <c r="G40" s="68">
        <v>0</v>
      </c>
      <c r="H40" s="68">
        <v>3</v>
      </c>
      <c r="I40" s="68">
        <f>G40+H40</f>
        <v>3</v>
      </c>
      <c r="J40" s="68">
        <f>SUM(F40:H40)</f>
        <v>3</v>
      </c>
      <c r="K40" s="68">
        <f>E40-J40</f>
        <v>0</v>
      </c>
      <c r="L40" s="69">
        <v>15000000</v>
      </c>
      <c r="M40" s="87">
        <v>93.68</v>
      </c>
      <c r="N40" s="69">
        <v>5000000</v>
      </c>
      <c r="O40" s="69">
        <v>529321</v>
      </c>
      <c r="P40" s="79">
        <f>IF(I40=0,0,H40/I40)</f>
        <v>1</v>
      </c>
    </row>
    <row r="41">
      <c r="A41" s="66" t="str">
        <v>2025-08</v>
      </c>
      <c r="B41" s="66" t="str">
        <v>비교 반영</v>
      </c>
      <c r="C41" s="66" t="str">
        <v>수동면 내방리</v>
      </c>
      <c r="D41" s="66" t="str">
        <v>다세대 매매</v>
      </c>
      <c r="E41" s="68">
        <v>1</v>
      </c>
      <c r="F41" s="68">
        <v>1</v>
      </c>
      <c r="G41" s="68">
        <v>0</v>
      </c>
      <c r="H41" s="68">
        <v>0</v>
      </c>
      <c r="I41" s="68">
        <f>G41+H41</f>
        <v>0</v>
      </c>
      <c r="J41" s="68">
        <f>SUM(F41:H41)</f>
        <v>1</v>
      </c>
      <c r="K41" s="68">
        <f>E41-J41</f>
        <v>0</v>
      </c>
      <c r="L41" s="69">
        <v>80000000</v>
      </c>
      <c r="M41" s="87">
        <v>59.6</v>
      </c>
      <c r="N41" s="69">
        <v>80000000</v>
      </c>
      <c r="O41" s="69">
        <v>4437295</v>
      </c>
      <c r="P41" s="79">
        <f>IF(I41=0,0,H41/I41)</f>
        <v>0</v>
      </c>
    </row>
    <row r="42">
      <c r="A42" s="66" t="str">
        <v>2025-08</v>
      </c>
      <c r="B42" s="66" t="str">
        <v>비교 반영</v>
      </c>
      <c r="C42" s="66" t="str">
        <v>수동면 내방리</v>
      </c>
      <c r="D42" s="66" t="str">
        <v>다세대 전월세</v>
      </c>
      <c r="E42" s="68">
        <v>1</v>
      </c>
      <c r="F42" s="68">
        <v>0</v>
      </c>
      <c r="G42" s="68">
        <v>1</v>
      </c>
      <c r="H42" s="68">
        <v>0</v>
      </c>
      <c r="I42" s="68">
        <f>G42+H42</f>
        <v>1</v>
      </c>
      <c r="J42" s="68">
        <f>SUM(F42:H42)</f>
        <v>1</v>
      </c>
      <c r="K42" s="68">
        <f>E42-J42</f>
        <v>0</v>
      </c>
      <c r="L42" s="69">
        <v>28000000</v>
      </c>
      <c r="M42" s="87">
        <v>39.58</v>
      </c>
      <c r="N42" s="69">
        <v>28000000</v>
      </c>
      <c r="O42" s="69">
        <v>2338605</v>
      </c>
      <c r="P42" s="79">
        <f>IF(I42=0,0,H42/I42)</f>
        <v>0</v>
      </c>
    </row>
    <row r="43">
      <c r="A43" s="66" t="str">
        <v>2025-08</v>
      </c>
      <c r="B43" s="66" t="str">
        <v>비교 반영</v>
      </c>
      <c r="C43" s="66" t="str">
        <v>수동면 송천리</v>
      </c>
      <c r="D43" s="66" t="str">
        <v>토지</v>
      </c>
      <c r="E43" s="68">
        <v>1</v>
      </c>
      <c r="F43" s="68">
        <v>1</v>
      </c>
      <c r="G43" s="68">
        <v>0</v>
      </c>
      <c r="H43" s="68">
        <v>0</v>
      </c>
      <c r="I43" s="68">
        <f>G43+H43</f>
        <v>0</v>
      </c>
      <c r="J43" s="68">
        <f>SUM(F43:H43)</f>
        <v>1</v>
      </c>
      <c r="K43" s="68">
        <f>E43-J43</f>
        <v>0</v>
      </c>
      <c r="L43" s="69">
        <v>5000000</v>
      </c>
      <c r="M43" s="87">
        <v>60</v>
      </c>
      <c r="N43" s="69">
        <v>5000000</v>
      </c>
      <c r="O43" s="69">
        <v>275482</v>
      </c>
      <c r="P43" s="79">
        <f>IF(I43=0,0,H43/I43)</f>
        <v>0</v>
      </c>
    </row>
    <row r="44">
      <c r="A44" s="66" t="str">
        <v>2025-08</v>
      </c>
      <c r="B44" s="66" t="str">
        <v>비교 반영</v>
      </c>
      <c r="C44" s="66" t="str">
        <v>수동면 수산리</v>
      </c>
      <c r="D44" s="66" t="str">
        <v>다가구 매매</v>
      </c>
      <c r="E44" s="68">
        <v>1</v>
      </c>
      <c r="F44" s="68">
        <v>1</v>
      </c>
      <c r="G44" s="68">
        <v>0</v>
      </c>
      <c r="H44" s="68">
        <v>0</v>
      </c>
      <c r="I44" s="68">
        <f>G44+H44</f>
        <v>0</v>
      </c>
      <c r="J44" s="68">
        <f>SUM(F44:H44)</f>
        <v>1</v>
      </c>
      <c r="K44" s="68">
        <f>E44-J44</f>
        <v>0</v>
      </c>
      <c r="L44" s="69">
        <v>193000000</v>
      </c>
      <c r="M44" s="87">
        <v>189.05</v>
      </c>
      <c r="N44" s="69">
        <v>193000000</v>
      </c>
      <c r="O44" s="69">
        <v>3374856</v>
      </c>
      <c r="P44" s="79">
        <f>IF(I44=0,0,H44/I44)</f>
        <v>0</v>
      </c>
    </row>
    <row r="45">
      <c r="A45" s="66" t="str">
        <v>2025-08</v>
      </c>
      <c r="B45" s="66" t="str">
        <v>비교 반영</v>
      </c>
      <c r="C45" s="66" t="str">
        <v>수동면 수산리</v>
      </c>
      <c r="D45" s="66" t="str">
        <v>토지</v>
      </c>
      <c r="E45" s="68">
        <v>1</v>
      </c>
      <c r="F45" s="68">
        <v>1</v>
      </c>
      <c r="G45" s="68">
        <v>0</v>
      </c>
      <c r="H45" s="68">
        <v>0</v>
      </c>
      <c r="I45" s="68">
        <f>G45+H45</f>
        <v>0</v>
      </c>
      <c r="J45" s="68">
        <f>SUM(F45:H45)</f>
        <v>1</v>
      </c>
      <c r="K45" s="68">
        <f>E45-J45</f>
        <v>0</v>
      </c>
      <c r="L45" s="69">
        <v>13850000</v>
      </c>
      <c r="M45" s="87">
        <v>61.5</v>
      </c>
      <c r="N45" s="69">
        <v>13850000</v>
      </c>
      <c r="O45" s="69">
        <v>744474</v>
      </c>
      <c r="P45" s="79">
        <f>IF(I45=0,0,H45/I45)</f>
        <v>0</v>
      </c>
    </row>
    <row r="46">
      <c r="A46" s="66" t="str">
        <v>2025-08</v>
      </c>
      <c r="B46" s="66" t="str">
        <v>비교 반영</v>
      </c>
      <c r="C46" s="66" t="str">
        <v>수동면 외방리</v>
      </c>
      <c r="D46" s="66" t="str">
        <v>다가구 매매</v>
      </c>
      <c r="E46" s="68">
        <v>1</v>
      </c>
      <c r="F46" s="68">
        <v>1</v>
      </c>
      <c r="G46" s="68">
        <v>0</v>
      </c>
      <c r="H46" s="68">
        <v>0</v>
      </c>
      <c r="I46" s="68">
        <f>G46+H46</f>
        <v>0</v>
      </c>
      <c r="J46" s="68">
        <f>SUM(F46:H46)</f>
        <v>1</v>
      </c>
      <c r="K46" s="68">
        <f>E46-J46</f>
        <v>0</v>
      </c>
      <c r="L46" s="69">
        <v>312000000</v>
      </c>
      <c r="M46" s="87">
        <v>99.09</v>
      </c>
      <c r="N46" s="69">
        <v>312000000</v>
      </c>
      <c r="O46" s="69">
        <v>10408769</v>
      </c>
      <c r="P46" s="79">
        <f>IF(I46=0,0,H46/I46)</f>
        <v>0</v>
      </c>
    </row>
    <row r="47">
      <c r="A47" s="66" t="str">
        <v>2025-08</v>
      </c>
      <c r="B47" s="66" t="str">
        <v>비교 반영</v>
      </c>
      <c r="C47" s="66" t="str">
        <v>수동면 외방리</v>
      </c>
      <c r="D47" s="66" t="str">
        <v>다세대 전월세</v>
      </c>
      <c r="E47" s="68">
        <v>1</v>
      </c>
      <c r="F47" s="68">
        <v>0</v>
      </c>
      <c r="G47" s="68">
        <v>0</v>
      </c>
      <c r="H47" s="68">
        <v>1</v>
      </c>
      <c r="I47" s="68">
        <f>G47+H47</f>
        <v>1</v>
      </c>
      <c r="J47" s="68">
        <f>SUM(F47:H47)</f>
        <v>1</v>
      </c>
      <c r="K47" s="68">
        <f>E47-J47</f>
        <v>0</v>
      </c>
      <c r="L47" s="69">
        <v>15000000</v>
      </c>
      <c r="M47" s="87">
        <v>99.41</v>
      </c>
      <c r="N47" s="69">
        <v>15000000</v>
      </c>
      <c r="O47" s="69">
        <v>498811</v>
      </c>
      <c r="P47" s="79">
        <f>IF(I47=0,0,H47/I47)</f>
        <v>1</v>
      </c>
    </row>
    <row r="48">
      <c r="A48" s="66" t="str">
        <v>2025-08</v>
      </c>
      <c r="B48" s="66" t="str">
        <v>비교 반영</v>
      </c>
      <c r="C48" s="66" t="str">
        <v>수동면 외방리</v>
      </c>
      <c r="D48" s="66" t="str">
        <v>토지</v>
      </c>
      <c r="E48" s="68">
        <v>7</v>
      </c>
      <c r="F48" s="68">
        <v>7</v>
      </c>
      <c r="G48" s="68">
        <v>0</v>
      </c>
      <c r="H48" s="68">
        <v>0</v>
      </c>
      <c r="I48" s="68">
        <f>G48+H48</f>
        <v>0</v>
      </c>
      <c r="J48" s="68">
        <f>SUM(F48:H48)</f>
        <v>7</v>
      </c>
      <c r="K48" s="68">
        <f>E48-J48</f>
        <v>0</v>
      </c>
      <c r="L48" s="69">
        <v>455000000</v>
      </c>
      <c r="M48" s="87">
        <v>1553</v>
      </c>
      <c r="N48" s="69">
        <v>65000000</v>
      </c>
      <c r="O48" s="69">
        <v>968533</v>
      </c>
      <c r="P48" s="79">
        <f>IF(I48=0,0,H48/I48)</f>
        <v>0</v>
      </c>
    </row>
    <row r="49">
      <c r="A49" s="66" t="str">
        <v>2025-08</v>
      </c>
      <c r="B49" s="66" t="str">
        <v>비교 반영</v>
      </c>
      <c r="C49" s="66" t="str">
        <v>수동면 운수리</v>
      </c>
      <c r="D49" s="66" t="str">
        <v>다가구 전월세</v>
      </c>
      <c r="E49" s="68">
        <v>1</v>
      </c>
      <c r="F49" s="68">
        <v>0</v>
      </c>
      <c r="G49" s="68">
        <v>0</v>
      </c>
      <c r="H49" s="68">
        <v>1</v>
      </c>
      <c r="I49" s="68">
        <f>G49+H49</f>
        <v>1</v>
      </c>
      <c r="J49" s="68">
        <f>SUM(F49:H49)</f>
        <v>1</v>
      </c>
      <c r="K49" s="68">
        <f>E49-J49</f>
        <v>0</v>
      </c>
      <c r="L49" s="69">
        <v>5000000</v>
      </c>
      <c r="M49" s="87">
        <v>40</v>
      </c>
      <c r="N49" s="69">
        <v>5000000</v>
      </c>
      <c r="O49" s="69">
        <v>413223</v>
      </c>
      <c r="P49" s="79">
        <f>IF(I49=0,0,H49/I49)</f>
        <v>1</v>
      </c>
    </row>
    <row r="50">
      <c r="A50" s="66" t="str">
        <v>2025-08</v>
      </c>
      <c r="B50" s="66" t="str">
        <v>비교 반영</v>
      </c>
      <c r="C50" s="66" t="str">
        <v>수동면 운수리</v>
      </c>
      <c r="D50" s="66" t="str">
        <v>상가</v>
      </c>
      <c r="E50" s="68">
        <v>1</v>
      </c>
      <c r="F50" s="68">
        <v>1</v>
      </c>
      <c r="G50" s="68">
        <v>0</v>
      </c>
      <c r="H50" s="68">
        <v>0</v>
      </c>
      <c r="I50" s="68">
        <f>G50+H50</f>
        <v>0</v>
      </c>
      <c r="J50" s="68">
        <f>SUM(F50:H50)</f>
        <v>1</v>
      </c>
      <c r="K50" s="68">
        <f>E50-J50</f>
        <v>0</v>
      </c>
      <c r="L50" s="69">
        <v>2543000000</v>
      </c>
      <c r="M50" s="87">
        <v>1064</v>
      </c>
      <c r="N50" s="69">
        <v>2543000000</v>
      </c>
      <c r="O50" s="69">
        <v>7900950</v>
      </c>
      <c r="P50" s="79">
        <f>IF(I50=0,0,H50/I50)</f>
        <v>0</v>
      </c>
    </row>
    <row r="51">
      <c r="A51" s="66" t="str">
        <v>2025-08</v>
      </c>
      <c r="B51" s="66" t="str">
        <v>비교 반영</v>
      </c>
      <c r="C51" s="66" t="str">
        <v>수동면 운수리</v>
      </c>
      <c r="D51" s="66" t="str">
        <v>토지</v>
      </c>
      <c r="E51" s="68">
        <v>4</v>
      </c>
      <c r="F51" s="68">
        <v>4</v>
      </c>
      <c r="G51" s="68">
        <v>0</v>
      </c>
      <c r="H51" s="68">
        <v>0</v>
      </c>
      <c r="I51" s="68">
        <f>G51+H51</f>
        <v>0</v>
      </c>
      <c r="J51" s="68">
        <f>SUM(F51:H51)</f>
        <v>4</v>
      </c>
      <c r="K51" s="68">
        <f>E51-J51</f>
        <v>0</v>
      </c>
      <c r="L51" s="69">
        <v>47000000</v>
      </c>
      <c r="M51" s="87">
        <v>287</v>
      </c>
      <c r="N51" s="69">
        <v>11750000</v>
      </c>
      <c r="O51" s="69">
        <v>541365</v>
      </c>
      <c r="P51" s="79">
        <f>IF(I51=0,0,H51/I51)</f>
        <v>0</v>
      </c>
    </row>
    <row r="52">
      <c r="A52" s="66" t="str">
        <v>2025-08</v>
      </c>
      <c r="B52" s="66" t="str">
        <v>비교 반영</v>
      </c>
      <c r="C52" s="66" t="str">
        <v>수동면 입석리</v>
      </c>
      <c r="D52" s="66" t="str">
        <v>공장창고</v>
      </c>
      <c r="E52" s="68">
        <v>1</v>
      </c>
      <c r="F52" s="68">
        <v>1</v>
      </c>
      <c r="G52" s="68">
        <v>0</v>
      </c>
      <c r="H52" s="68">
        <v>0</v>
      </c>
      <c r="I52" s="68">
        <f>G52+H52</f>
        <v>0</v>
      </c>
      <c r="J52" s="68">
        <f>SUM(F52:H52)</f>
        <v>1</v>
      </c>
      <c r="K52" s="68">
        <f>E52-J52</f>
        <v>0</v>
      </c>
      <c r="L52" s="69">
        <v>297000000</v>
      </c>
      <c r="M52" s="87">
        <v>195.75</v>
      </c>
      <c r="N52" s="69">
        <v>297000000</v>
      </c>
      <c r="O52" s="69">
        <v>5015674</v>
      </c>
      <c r="P52" s="79">
        <f>IF(I52=0,0,H52/I52)</f>
        <v>0</v>
      </c>
    </row>
    <row r="53">
      <c r="A53" s="66" t="str">
        <v>2025-08</v>
      </c>
      <c r="B53" s="66" t="str">
        <v>비교 반영</v>
      </c>
      <c r="C53" s="66" t="str">
        <v>수동면 입석리</v>
      </c>
      <c r="D53" s="66" t="str">
        <v>다가구 전월세</v>
      </c>
      <c r="E53" s="68">
        <v>3</v>
      </c>
      <c r="F53" s="68">
        <v>0</v>
      </c>
      <c r="G53" s="68">
        <v>2</v>
      </c>
      <c r="H53" s="68">
        <v>1</v>
      </c>
      <c r="I53" s="68">
        <f>G53+H53</f>
        <v>3</v>
      </c>
      <c r="J53" s="68">
        <f>SUM(F53:H53)</f>
        <v>3</v>
      </c>
      <c r="K53" s="68">
        <f>E53-J53</f>
        <v>0</v>
      </c>
      <c r="L53" s="69">
        <v>553000000</v>
      </c>
      <c r="M53" s="87">
        <v>341.4</v>
      </c>
      <c r="N53" s="69">
        <v>184333333</v>
      </c>
      <c r="O53" s="69">
        <v>5354713</v>
      </c>
      <c r="P53" s="79">
        <f>IF(I53=0,0,H53/I53)</f>
        <v>0.3333333333333333</v>
      </c>
    </row>
    <row r="54">
      <c r="A54" s="66" t="str">
        <v>2025-08</v>
      </c>
      <c r="B54" s="66" t="str">
        <v>비교 반영</v>
      </c>
      <c r="C54" s="66" t="str">
        <v>수동면 입석리</v>
      </c>
      <c r="D54" s="66" t="str">
        <v>토지</v>
      </c>
      <c r="E54" s="68">
        <v>5</v>
      </c>
      <c r="F54" s="68">
        <v>5</v>
      </c>
      <c r="G54" s="68">
        <v>0</v>
      </c>
      <c r="H54" s="68">
        <v>0</v>
      </c>
      <c r="I54" s="68">
        <f>G54+H54</f>
        <v>0</v>
      </c>
      <c r="J54" s="68">
        <f>SUM(F54:H54)</f>
        <v>5</v>
      </c>
      <c r="K54" s="68">
        <f>E54-J54</f>
        <v>0</v>
      </c>
      <c r="L54" s="69">
        <v>733000000</v>
      </c>
      <c r="M54" s="87">
        <v>1743</v>
      </c>
      <c r="N54" s="69">
        <v>146600000</v>
      </c>
      <c r="O54" s="69">
        <v>1390213</v>
      </c>
      <c r="P54" s="79">
        <f>IF(I54=0,0,H54/I54)</f>
        <v>0</v>
      </c>
    </row>
    <row r="55">
      <c r="A55" s="66" t="str">
        <v>2025-08</v>
      </c>
      <c r="B55" s="66" t="str">
        <v>비교 반영</v>
      </c>
      <c r="C55" s="66" t="str">
        <v>수동면 지둔리</v>
      </c>
      <c r="D55" s="66" t="str">
        <v>토지</v>
      </c>
      <c r="E55" s="68">
        <v>3</v>
      </c>
      <c r="F55" s="68">
        <v>3</v>
      </c>
      <c r="G55" s="68">
        <v>0</v>
      </c>
      <c r="H55" s="68">
        <v>0</v>
      </c>
      <c r="I55" s="68">
        <f>G55+H55</f>
        <v>0</v>
      </c>
      <c r="J55" s="68">
        <f>SUM(F55:H55)</f>
        <v>3</v>
      </c>
      <c r="K55" s="68">
        <f>E55-J55</f>
        <v>0</v>
      </c>
      <c r="L55" s="69">
        <v>38000000</v>
      </c>
      <c r="M55" s="87">
        <v>105</v>
      </c>
      <c r="N55" s="69">
        <v>12666667</v>
      </c>
      <c r="O55" s="69">
        <v>1196379</v>
      </c>
      <c r="P55" s="79">
        <f>IF(I55=0,0,H55/I55)</f>
        <v>0</v>
      </c>
    </row>
    <row r="56">
      <c r="A56" s="66" t="str">
        <v>2025-08</v>
      </c>
      <c r="B56" s="66" t="str">
        <v>비교 반영</v>
      </c>
      <c r="C56" s="66" t="str">
        <v>수석동</v>
      </c>
      <c r="D56" s="66" t="str">
        <v>다세대 매매</v>
      </c>
      <c r="E56" s="68">
        <v>1</v>
      </c>
      <c r="F56" s="68">
        <v>1</v>
      </c>
      <c r="G56" s="68">
        <v>0</v>
      </c>
      <c r="H56" s="68">
        <v>0</v>
      </c>
      <c r="I56" s="68">
        <f>G56+H56</f>
        <v>0</v>
      </c>
      <c r="J56" s="68">
        <f>SUM(F56:H56)</f>
        <v>1</v>
      </c>
      <c r="K56" s="68">
        <f>E56-J56</f>
        <v>0</v>
      </c>
      <c r="L56" s="69">
        <v>1800000000</v>
      </c>
      <c r="M56" s="87">
        <v>121.66</v>
      </c>
      <c r="N56" s="69">
        <v>1800000000</v>
      </c>
      <c r="O56" s="69">
        <v>48910184</v>
      </c>
      <c r="P56" s="79">
        <f>IF(I56=0,0,H56/I56)</f>
        <v>0</v>
      </c>
    </row>
    <row r="57">
      <c r="A57" s="66" t="str">
        <v>2025-08</v>
      </c>
      <c r="B57" s="66" t="str">
        <v>비교 반영</v>
      </c>
      <c r="C57" s="66" t="str">
        <v>수석동</v>
      </c>
      <c r="D57" s="66" t="str">
        <v>다세대 전월세</v>
      </c>
      <c r="E57" s="68">
        <v>2</v>
      </c>
      <c r="F57" s="68">
        <v>0</v>
      </c>
      <c r="G57" s="68">
        <v>1</v>
      </c>
      <c r="H57" s="68">
        <v>1</v>
      </c>
      <c r="I57" s="68">
        <f>G57+H57</f>
        <v>2</v>
      </c>
      <c r="J57" s="68">
        <f>SUM(F57:H57)</f>
        <v>2</v>
      </c>
      <c r="K57" s="68">
        <f>E57-J57</f>
        <v>0</v>
      </c>
      <c r="L57" s="69">
        <v>350000000</v>
      </c>
      <c r="M57" s="87">
        <v>198.55</v>
      </c>
      <c r="N57" s="69">
        <v>175000000</v>
      </c>
      <c r="O57" s="69">
        <v>5827372</v>
      </c>
      <c r="P57" s="79">
        <f>IF(I57=0,0,H57/I57)</f>
        <v>0.5</v>
      </c>
    </row>
    <row r="58">
      <c r="A58" s="66" t="str">
        <v>2025-08</v>
      </c>
      <c r="B58" s="66" t="str">
        <v>비교 반영</v>
      </c>
      <c r="C58" s="66" t="str">
        <v>수석동</v>
      </c>
      <c r="D58" s="66" t="str">
        <v>상가</v>
      </c>
      <c r="E58" s="68">
        <v>1</v>
      </c>
      <c r="F58" s="68">
        <v>1</v>
      </c>
      <c r="G58" s="68">
        <v>0</v>
      </c>
      <c r="H58" s="68">
        <v>0</v>
      </c>
      <c r="I58" s="68">
        <f>G58+H58</f>
        <v>0</v>
      </c>
      <c r="J58" s="68">
        <f>SUM(F58:H58)</f>
        <v>1</v>
      </c>
      <c r="K58" s="68">
        <f>E58-J58</f>
        <v>0</v>
      </c>
      <c r="L58" s="69">
        <v>1210000000</v>
      </c>
      <c r="M58" s="87">
        <v>297</v>
      </c>
      <c r="N58" s="69">
        <v>1210000000</v>
      </c>
      <c r="O58" s="69">
        <v>13468013</v>
      </c>
      <c r="P58" s="79">
        <f>IF(I58=0,0,H58/I58)</f>
        <v>0</v>
      </c>
    </row>
    <row r="59">
      <c r="A59" s="66" t="str">
        <v>2025-08</v>
      </c>
      <c r="B59" s="66" t="str">
        <v>비교 반영</v>
      </c>
      <c r="C59" s="66" t="str">
        <v>수석동</v>
      </c>
      <c r="D59" s="66" t="str">
        <v>토지</v>
      </c>
      <c r="E59" s="68">
        <v>1</v>
      </c>
      <c r="F59" s="68">
        <v>1</v>
      </c>
      <c r="G59" s="68">
        <v>0</v>
      </c>
      <c r="H59" s="68">
        <v>0</v>
      </c>
      <c r="I59" s="68">
        <f>G59+H59</f>
        <v>0</v>
      </c>
      <c r="J59" s="68">
        <f>SUM(F59:H59)</f>
        <v>1</v>
      </c>
      <c r="K59" s="68">
        <f>E59-J59</f>
        <v>0</v>
      </c>
      <c r="L59" s="69">
        <v>42000000</v>
      </c>
      <c r="M59" s="87">
        <v>129</v>
      </c>
      <c r="N59" s="69">
        <v>42000000</v>
      </c>
      <c r="O59" s="69">
        <v>1076302</v>
      </c>
      <c r="P59" s="79">
        <f>IF(I59=0,0,H59/I59)</f>
        <v>0</v>
      </c>
    </row>
    <row r="60">
      <c r="A60" s="66" t="str">
        <v>2025-08</v>
      </c>
      <c r="B60" s="66" t="str">
        <v>비교 반영</v>
      </c>
      <c r="C60" s="66" t="str">
        <v>오남읍 양지리</v>
      </c>
      <c r="D60" s="66" t="str">
        <v>다가구 매매</v>
      </c>
      <c r="E60" s="68">
        <v>1</v>
      </c>
      <c r="F60" s="68">
        <v>1</v>
      </c>
      <c r="G60" s="68">
        <v>0</v>
      </c>
      <c r="H60" s="68">
        <v>0</v>
      </c>
      <c r="I60" s="68">
        <f>G60+H60</f>
        <v>0</v>
      </c>
      <c r="J60" s="68">
        <f>SUM(F60:H60)</f>
        <v>1</v>
      </c>
      <c r="K60" s="68">
        <f>E60-J60</f>
        <v>0</v>
      </c>
      <c r="L60" s="69">
        <v>185000000</v>
      </c>
      <c r="M60" s="87">
        <v>111</v>
      </c>
      <c r="N60" s="69">
        <v>185000000</v>
      </c>
      <c r="O60" s="69">
        <v>5509642</v>
      </c>
      <c r="P60" s="79">
        <f>IF(I60=0,0,H60/I60)</f>
        <v>0</v>
      </c>
    </row>
    <row r="61">
      <c r="A61" s="66" t="str">
        <v>2025-08</v>
      </c>
      <c r="B61" s="66" t="str">
        <v>비교 반영</v>
      </c>
      <c r="C61" s="66" t="str">
        <v>오남읍 양지리</v>
      </c>
      <c r="D61" s="66" t="str">
        <v>다가구 전월세</v>
      </c>
      <c r="E61" s="68">
        <v>4</v>
      </c>
      <c r="F61" s="68">
        <v>0</v>
      </c>
      <c r="G61" s="68">
        <v>1</v>
      </c>
      <c r="H61" s="68">
        <v>3</v>
      </c>
      <c r="I61" s="68">
        <f>G61+H61</f>
        <v>4</v>
      </c>
      <c r="J61" s="68">
        <f>SUM(F61:H61)</f>
        <v>4</v>
      </c>
      <c r="K61" s="68">
        <f>E61-J61</f>
        <v>0</v>
      </c>
      <c r="L61" s="69">
        <v>165000000</v>
      </c>
      <c r="M61" s="87">
        <v>238.83</v>
      </c>
      <c r="N61" s="69">
        <v>41250000</v>
      </c>
      <c r="O61" s="69">
        <v>2283861</v>
      </c>
      <c r="P61" s="79">
        <f>IF(I61=0,0,H61/I61)</f>
        <v>0.75</v>
      </c>
    </row>
    <row r="62">
      <c r="A62" s="66" t="str">
        <v>2025-08</v>
      </c>
      <c r="B62" s="66" t="str">
        <v>비교 반영</v>
      </c>
      <c r="C62" s="66" t="str">
        <v>오남읍 양지리</v>
      </c>
      <c r="D62" s="66" t="str">
        <v>다세대 매매</v>
      </c>
      <c r="E62" s="68">
        <v>1</v>
      </c>
      <c r="F62" s="68">
        <v>1</v>
      </c>
      <c r="G62" s="68">
        <v>0</v>
      </c>
      <c r="H62" s="68">
        <v>0</v>
      </c>
      <c r="I62" s="68">
        <f>G62+H62</f>
        <v>0</v>
      </c>
      <c r="J62" s="68">
        <f>SUM(F62:H62)</f>
        <v>1</v>
      </c>
      <c r="K62" s="68">
        <f>E62-J62</f>
        <v>0</v>
      </c>
      <c r="L62" s="69">
        <v>85000000</v>
      </c>
      <c r="M62" s="87">
        <v>49.92</v>
      </c>
      <c r="N62" s="69">
        <v>85000000</v>
      </c>
      <c r="O62" s="69">
        <v>5628841</v>
      </c>
      <c r="P62" s="79">
        <f>IF(I62=0,0,H62/I62)</f>
        <v>0</v>
      </c>
    </row>
    <row r="63">
      <c r="A63" s="66" t="str">
        <v>2025-08</v>
      </c>
      <c r="B63" s="66" t="str">
        <v>비교 반영</v>
      </c>
      <c r="C63" s="66" t="str">
        <v>오남읍 양지리</v>
      </c>
      <c r="D63" s="66" t="str">
        <v>다세대 전월세</v>
      </c>
      <c r="E63" s="68">
        <v>11</v>
      </c>
      <c r="F63" s="68">
        <v>0</v>
      </c>
      <c r="G63" s="68">
        <v>4</v>
      </c>
      <c r="H63" s="68">
        <v>7</v>
      </c>
      <c r="I63" s="68">
        <f>G63+H63</f>
        <v>11</v>
      </c>
      <c r="J63" s="68">
        <f>SUM(F63:H63)</f>
        <v>11</v>
      </c>
      <c r="K63" s="68">
        <f>E63-J63</f>
        <v>0</v>
      </c>
      <c r="L63" s="69">
        <v>789500000</v>
      </c>
      <c r="M63" s="87">
        <v>544.08</v>
      </c>
      <c r="N63" s="69">
        <v>71772727</v>
      </c>
      <c r="O63" s="69">
        <v>4796937</v>
      </c>
      <c r="P63" s="79">
        <f>IF(I63=0,0,H63/I63)</f>
        <v>0.6363636363636364</v>
      </c>
    </row>
    <row r="64">
      <c r="A64" s="66" t="str">
        <v>2025-08</v>
      </c>
      <c r="B64" s="66" t="str">
        <v>비교 반영</v>
      </c>
      <c r="C64" s="66" t="str">
        <v>오남읍 양지리</v>
      </c>
      <c r="D64" s="66" t="str">
        <v>아파트 매매</v>
      </c>
      <c r="E64" s="68">
        <v>13</v>
      </c>
      <c r="F64" s="68">
        <v>13</v>
      </c>
      <c r="G64" s="68">
        <v>0</v>
      </c>
      <c r="H64" s="68">
        <v>0</v>
      </c>
      <c r="I64" s="68">
        <f>G64+H64</f>
        <v>0</v>
      </c>
      <c r="J64" s="68">
        <f>SUM(F64:H64)</f>
        <v>13</v>
      </c>
      <c r="K64" s="68">
        <f>E64-J64</f>
        <v>0</v>
      </c>
      <c r="L64" s="69">
        <v>3685000000</v>
      </c>
      <c r="M64" s="87">
        <v>1023.447</v>
      </c>
      <c r="N64" s="69">
        <v>283461538</v>
      </c>
      <c r="O64" s="69">
        <v>11902734</v>
      </c>
      <c r="P64" s="79">
        <f>IF(I64=0,0,H64/I64)</f>
        <v>0</v>
      </c>
    </row>
    <row r="65">
      <c r="A65" s="66" t="str">
        <v>2025-08</v>
      </c>
      <c r="B65" s="66" t="str">
        <v>비교 반영</v>
      </c>
      <c r="C65" s="66" t="str">
        <v>오남읍 양지리</v>
      </c>
      <c r="D65" s="66" t="str">
        <v>아파트 전월세</v>
      </c>
      <c r="E65" s="68">
        <v>33</v>
      </c>
      <c r="F65" s="68">
        <v>0</v>
      </c>
      <c r="G65" s="68">
        <v>23</v>
      </c>
      <c r="H65" s="68">
        <v>10</v>
      </c>
      <c r="I65" s="68">
        <f>G65+H65</f>
        <v>33</v>
      </c>
      <c r="J65" s="68">
        <f>SUM(F65:H65)</f>
        <v>33</v>
      </c>
      <c r="K65" s="68">
        <f>E65-J65</f>
        <v>0</v>
      </c>
      <c r="L65" s="69">
        <v>5453000000</v>
      </c>
      <c r="M65" s="87">
        <v>2446.439</v>
      </c>
      <c r="N65" s="69">
        <v>165242424</v>
      </c>
      <c r="O65" s="69">
        <v>7368443</v>
      </c>
      <c r="P65" s="79">
        <f>IF(I65=0,0,H65/I65)</f>
        <v>0.30303030303030304</v>
      </c>
    </row>
    <row r="66">
      <c r="A66" s="66" t="str">
        <v>2025-08</v>
      </c>
      <c r="B66" s="66" t="str">
        <v>비교 반영</v>
      </c>
      <c r="C66" s="66" t="str">
        <v>오남읍 양지리</v>
      </c>
      <c r="D66" s="66" t="str">
        <v>토지</v>
      </c>
      <c r="E66" s="68">
        <v>7</v>
      </c>
      <c r="F66" s="68">
        <v>7</v>
      </c>
      <c r="G66" s="68">
        <v>0</v>
      </c>
      <c r="H66" s="68">
        <v>0</v>
      </c>
      <c r="I66" s="68">
        <f>G66+H66</f>
        <v>0</v>
      </c>
      <c r="J66" s="68">
        <f>SUM(F66:H66)</f>
        <v>7</v>
      </c>
      <c r="K66" s="68">
        <f>E66-J66</f>
        <v>0</v>
      </c>
      <c r="L66" s="69">
        <v>2056500000</v>
      </c>
      <c r="M66" s="87">
        <v>983.33</v>
      </c>
      <c r="N66" s="69">
        <v>293785714</v>
      </c>
      <c r="O66" s="69">
        <v>6913597</v>
      </c>
      <c r="P66" s="79">
        <f>IF(I66=0,0,H66/I66)</f>
        <v>0</v>
      </c>
    </row>
    <row r="67">
      <c r="A67" s="66" t="str">
        <v>2025-08</v>
      </c>
      <c r="B67" s="66" t="str">
        <v>비교 반영</v>
      </c>
      <c r="C67" s="66" t="str">
        <v>오남읍 오남리</v>
      </c>
      <c r="D67" s="66" t="str">
        <v>공장창고</v>
      </c>
      <c r="E67" s="68">
        <v>1</v>
      </c>
      <c r="F67" s="68">
        <v>1</v>
      </c>
      <c r="G67" s="68">
        <v>0</v>
      </c>
      <c r="H67" s="68">
        <v>0</v>
      </c>
      <c r="I67" s="68">
        <f>G67+H67</f>
        <v>0</v>
      </c>
      <c r="J67" s="68">
        <f>SUM(F67:H67)</f>
        <v>1</v>
      </c>
      <c r="K67" s="68">
        <f>E67-J67</f>
        <v>0</v>
      </c>
      <c r="L67" s="69">
        <v>5600000000</v>
      </c>
      <c r="M67" s="87">
        <v>993.75</v>
      </c>
      <c r="N67" s="69">
        <v>5600000000</v>
      </c>
      <c r="O67" s="69">
        <v>18628826</v>
      </c>
      <c r="P67" s="79">
        <f>IF(I67=0,0,H67/I67)</f>
        <v>0</v>
      </c>
    </row>
    <row r="68">
      <c r="A68" s="66" t="str">
        <v>2025-08</v>
      </c>
      <c r="B68" s="66" t="str">
        <v>비교 반영</v>
      </c>
      <c r="C68" s="66" t="str">
        <v>오남읍 오남리</v>
      </c>
      <c r="D68" s="66" t="str">
        <v>다가구 전월세</v>
      </c>
      <c r="E68" s="68">
        <v>15</v>
      </c>
      <c r="F68" s="68">
        <v>0</v>
      </c>
      <c r="G68" s="68">
        <v>2</v>
      </c>
      <c r="H68" s="68">
        <v>13</v>
      </c>
      <c r="I68" s="68">
        <f>G68+H68</f>
        <v>15</v>
      </c>
      <c r="J68" s="68">
        <f>SUM(F68:H68)</f>
        <v>15</v>
      </c>
      <c r="K68" s="68">
        <f>E68-J68</f>
        <v>0</v>
      </c>
      <c r="L68" s="69">
        <v>263000000</v>
      </c>
      <c r="M68" s="87">
        <v>500.05</v>
      </c>
      <c r="N68" s="69">
        <v>17533333</v>
      </c>
      <c r="O68" s="69">
        <v>1738669</v>
      </c>
      <c r="P68" s="79">
        <f>IF(I68=0,0,H68/I68)</f>
        <v>0.8666666666666667</v>
      </c>
    </row>
    <row r="69">
      <c r="A69" s="66" t="str">
        <v>2025-08</v>
      </c>
      <c r="B69" s="66" t="str">
        <v>비교 반영</v>
      </c>
      <c r="C69" s="66" t="str">
        <v>오남읍 오남리</v>
      </c>
      <c r="D69" s="66" t="str">
        <v>다세대 매매</v>
      </c>
      <c r="E69" s="68">
        <v>1</v>
      </c>
      <c r="F69" s="68">
        <v>1</v>
      </c>
      <c r="G69" s="68">
        <v>0</v>
      </c>
      <c r="H69" s="68">
        <v>0</v>
      </c>
      <c r="I69" s="68">
        <f>G69+H69</f>
        <v>0</v>
      </c>
      <c r="J69" s="68">
        <f>SUM(F69:H69)</f>
        <v>1</v>
      </c>
      <c r="K69" s="68">
        <f>E69-J69</f>
        <v>0</v>
      </c>
      <c r="L69" s="69">
        <v>350000000</v>
      </c>
      <c r="M69" s="87">
        <v>84.66</v>
      </c>
      <c r="N69" s="69">
        <v>350000000</v>
      </c>
      <c r="O69" s="69">
        <v>13666723</v>
      </c>
      <c r="P69" s="79">
        <f>IF(I69=0,0,H69/I69)</f>
        <v>0</v>
      </c>
    </row>
    <row r="70">
      <c r="A70" s="66" t="str">
        <v>2025-08</v>
      </c>
      <c r="B70" s="66" t="str">
        <v>비교 반영</v>
      </c>
      <c r="C70" s="66" t="str">
        <v>오남읍 오남리</v>
      </c>
      <c r="D70" s="66" t="str">
        <v>다세대 전월세</v>
      </c>
      <c r="E70" s="68">
        <v>8</v>
      </c>
      <c r="F70" s="68">
        <v>0</v>
      </c>
      <c r="G70" s="68">
        <v>5</v>
      </c>
      <c r="H70" s="68">
        <v>3</v>
      </c>
      <c r="I70" s="68">
        <f>G70+H70</f>
        <v>8</v>
      </c>
      <c r="J70" s="68">
        <f>SUM(F70:H70)</f>
        <v>8</v>
      </c>
      <c r="K70" s="68">
        <f>E70-J70</f>
        <v>0</v>
      </c>
      <c r="L70" s="69">
        <v>777000000</v>
      </c>
      <c r="M70" s="87">
        <v>520.15</v>
      </c>
      <c r="N70" s="69">
        <v>97125000</v>
      </c>
      <c r="O70" s="69">
        <v>4938181</v>
      </c>
      <c r="P70" s="79">
        <f>IF(I70=0,0,H70/I70)</f>
        <v>0.375</v>
      </c>
    </row>
    <row r="71">
      <c r="A71" s="66" t="str">
        <v>2025-08</v>
      </c>
      <c r="B71" s="66" t="str">
        <v>비교 반영</v>
      </c>
      <c r="C71" s="66" t="str">
        <v>오남읍 오남리</v>
      </c>
      <c r="D71" s="66" t="str">
        <v>아파트 매매</v>
      </c>
      <c r="E71" s="68">
        <v>29</v>
      </c>
      <c r="F71" s="68">
        <v>29</v>
      </c>
      <c r="G71" s="68">
        <v>0</v>
      </c>
      <c r="H71" s="68">
        <v>0</v>
      </c>
      <c r="I71" s="68">
        <f>G71+H71</f>
        <v>0</v>
      </c>
      <c r="J71" s="68">
        <f>SUM(F71:H71)</f>
        <v>29</v>
      </c>
      <c r="K71" s="68">
        <f>E71-J71</f>
        <v>0</v>
      </c>
      <c r="L71" s="69">
        <v>6428000000</v>
      </c>
      <c r="M71" s="87">
        <v>1991.139</v>
      </c>
      <c r="N71" s="69">
        <v>221655172</v>
      </c>
      <c r="O71" s="69">
        <v>10672073</v>
      </c>
      <c r="P71" s="79">
        <f>IF(I71=0,0,H71/I71)</f>
        <v>0</v>
      </c>
    </row>
    <row r="72">
      <c r="A72" s="66" t="str">
        <v>2025-08</v>
      </c>
      <c r="B72" s="66" t="str">
        <v>비교 반영</v>
      </c>
      <c r="C72" s="66" t="str">
        <v>오남읍 오남리</v>
      </c>
      <c r="D72" s="66" t="str">
        <v>아파트 전월세</v>
      </c>
      <c r="E72" s="68">
        <v>90</v>
      </c>
      <c r="F72" s="68">
        <v>0</v>
      </c>
      <c r="G72" s="68">
        <v>49</v>
      </c>
      <c r="H72" s="68">
        <v>41</v>
      </c>
      <c r="I72" s="68">
        <f>G72+H72</f>
        <v>90</v>
      </c>
      <c r="J72" s="68">
        <f>SUM(F72:H72)</f>
        <v>90</v>
      </c>
      <c r="K72" s="68">
        <f>E72-J72</f>
        <v>0</v>
      </c>
      <c r="L72" s="69">
        <v>9649600000</v>
      </c>
      <c r="M72" s="87">
        <v>5792.349</v>
      </c>
      <c r="N72" s="69">
        <v>107217778</v>
      </c>
      <c r="O72" s="69">
        <v>5507179</v>
      </c>
      <c r="P72" s="79">
        <f>IF(I72=0,0,H72/I72)</f>
        <v>0.45555555555555555</v>
      </c>
    </row>
    <row r="73">
      <c r="A73" s="66" t="str">
        <v>2025-08</v>
      </c>
      <c r="B73" s="66" t="str">
        <v>비교 반영</v>
      </c>
      <c r="C73" s="66" t="str">
        <v>오남읍 팔현리</v>
      </c>
      <c r="D73" s="66" t="str">
        <v>다가구 전월세</v>
      </c>
      <c r="E73" s="68">
        <v>1</v>
      </c>
      <c r="F73" s="68">
        <v>0</v>
      </c>
      <c r="G73" s="68">
        <v>1</v>
      </c>
      <c r="H73" s="68">
        <v>0</v>
      </c>
      <c r="I73" s="68">
        <f>G73+H73</f>
        <v>1</v>
      </c>
      <c r="J73" s="68">
        <f>SUM(F73:H73)</f>
        <v>1</v>
      </c>
      <c r="K73" s="68">
        <f>E73-J73</f>
        <v>0</v>
      </c>
      <c r="L73" s="69">
        <v>300000000</v>
      </c>
      <c r="M73" s="87">
        <v>90.33</v>
      </c>
      <c r="N73" s="69">
        <v>300000000</v>
      </c>
      <c r="O73" s="69">
        <v>10979027</v>
      </c>
      <c r="P73" s="79">
        <f>IF(I73=0,0,H73/I73)</f>
        <v>0</v>
      </c>
    </row>
    <row r="74">
      <c r="A74" s="66" t="str">
        <v>2025-08</v>
      </c>
      <c r="B74" s="66" t="str">
        <v>비교 반영</v>
      </c>
      <c r="C74" s="66" t="str">
        <v>오남읍 팔현리</v>
      </c>
      <c r="D74" s="66" t="str">
        <v>토지</v>
      </c>
      <c r="E74" s="68">
        <v>1</v>
      </c>
      <c r="F74" s="68">
        <v>1</v>
      </c>
      <c r="G74" s="68">
        <v>0</v>
      </c>
      <c r="H74" s="68">
        <v>0</v>
      </c>
      <c r="I74" s="68">
        <f>G74+H74</f>
        <v>0</v>
      </c>
      <c r="J74" s="68">
        <f>SUM(F74:H74)</f>
        <v>1</v>
      </c>
      <c r="K74" s="68">
        <f>E74-J74</f>
        <v>0</v>
      </c>
      <c r="L74" s="69">
        <v>55000000</v>
      </c>
      <c r="M74" s="87">
        <v>125</v>
      </c>
      <c r="N74" s="69">
        <v>55000000</v>
      </c>
      <c r="O74" s="69">
        <v>1454545</v>
      </c>
      <c r="P74" s="79">
        <f>IF(I74=0,0,H74/I74)</f>
        <v>0</v>
      </c>
    </row>
    <row r="75">
      <c r="A75" s="66" t="str">
        <v>2025-08</v>
      </c>
      <c r="B75" s="66" t="str">
        <v>비교 반영</v>
      </c>
      <c r="C75" s="66" t="str">
        <v>와부읍 덕소리</v>
      </c>
      <c r="D75" s="66" t="str">
        <v>다가구 전월세</v>
      </c>
      <c r="E75" s="68">
        <v>4</v>
      </c>
      <c r="F75" s="68">
        <v>0</v>
      </c>
      <c r="G75" s="68">
        <v>0</v>
      </c>
      <c r="H75" s="68">
        <v>4</v>
      </c>
      <c r="I75" s="68">
        <f>G75+H75</f>
        <v>4</v>
      </c>
      <c r="J75" s="68">
        <f>SUM(F75:H75)</f>
        <v>4</v>
      </c>
      <c r="K75" s="68">
        <f>E75-J75</f>
        <v>0</v>
      </c>
      <c r="L75" s="69">
        <v>45000000</v>
      </c>
      <c r="M75" s="87">
        <v>220.85</v>
      </c>
      <c r="N75" s="69">
        <v>11250000</v>
      </c>
      <c r="O75" s="69">
        <v>673581</v>
      </c>
      <c r="P75" s="79">
        <f>IF(I75=0,0,H75/I75)</f>
        <v>1</v>
      </c>
    </row>
    <row r="76">
      <c r="A76" s="66" t="str">
        <v>2025-08</v>
      </c>
      <c r="B76" s="66" t="str">
        <v>비교 반영</v>
      </c>
      <c r="C76" s="66" t="str">
        <v>와부읍 덕소리</v>
      </c>
      <c r="D76" s="66" t="str">
        <v>다세대 매매</v>
      </c>
      <c r="E76" s="68">
        <v>4</v>
      </c>
      <c r="F76" s="68">
        <v>4</v>
      </c>
      <c r="G76" s="68">
        <v>0</v>
      </c>
      <c r="H76" s="68">
        <v>0</v>
      </c>
      <c r="I76" s="68">
        <f>G76+H76</f>
        <v>0</v>
      </c>
      <c r="J76" s="68">
        <f>SUM(F76:H76)</f>
        <v>4</v>
      </c>
      <c r="K76" s="68">
        <f>E76-J76</f>
        <v>0</v>
      </c>
      <c r="L76" s="69">
        <v>1095000000</v>
      </c>
      <c r="M76" s="87">
        <v>200.95</v>
      </c>
      <c r="N76" s="69">
        <v>273750000</v>
      </c>
      <c r="O76" s="69">
        <v>18013608</v>
      </c>
      <c r="P76" s="79">
        <f>IF(I76=0,0,H76/I76)</f>
        <v>0</v>
      </c>
    </row>
    <row r="77">
      <c r="A77" s="66" t="str">
        <v>2025-08</v>
      </c>
      <c r="B77" s="66" t="str">
        <v>비교 반영</v>
      </c>
      <c r="C77" s="66" t="str">
        <v>와부읍 덕소리</v>
      </c>
      <c r="D77" s="66" t="str">
        <v>다세대 전월세</v>
      </c>
      <c r="E77" s="68">
        <v>11</v>
      </c>
      <c r="F77" s="68">
        <v>0</v>
      </c>
      <c r="G77" s="68">
        <v>5</v>
      </c>
      <c r="H77" s="68">
        <v>6</v>
      </c>
      <c r="I77" s="68">
        <f>G77+H77</f>
        <v>11</v>
      </c>
      <c r="J77" s="68">
        <f>SUM(F77:H77)</f>
        <v>11</v>
      </c>
      <c r="K77" s="68">
        <f>E77-J77</f>
        <v>0</v>
      </c>
      <c r="L77" s="69">
        <v>625000000</v>
      </c>
      <c r="M77" s="87">
        <v>574.5</v>
      </c>
      <c r="N77" s="69">
        <v>56818182</v>
      </c>
      <c r="O77" s="69">
        <v>3596372</v>
      </c>
      <c r="P77" s="79">
        <f>IF(I77=0,0,H77/I77)</f>
        <v>0.5454545454545454</v>
      </c>
    </row>
    <row r="78">
      <c r="A78" s="66" t="str">
        <v>2025-08</v>
      </c>
      <c r="B78" s="66" t="str">
        <v>비교 반영</v>
      </c>
      <c r="C78" s="66" t="str">
        <v>와부읍 덕소리</v>
      </c>
      <c r="D78" s="66" t="str">
        <v>분양권</v>
      </c>
      <c r="E78" s="68">
        <v>3</v>
      </c>
      <c r="F78" s="68">
        <v>3</v>
      </c>
      <c r="G78" s="68">
        <v>0</v>
      </c>
      <c r="H78" s="68">
        <v>0</v>
      </c>
      <c r="I78" s="68">
        <f>G78+H78</f>
        <v>0</v>
      </c>
      <c r="J78" s="68">
        <f>SUM(F78:H78)</f>
        <v>3</v>
      </c>
      <c r="K78" s="68">
        <f>E78-J78</f>
        <v>0</v>
      </c>
      <c r="L78" s="69">
        <v>1412700000</v>
      </c>
      <c r="M78" s="87">
        <v>194.844</v>
      </c>
      <c r="N78" s="69">
        <v>470900000</v>
      </c>
      <c r="O78" s="69">
        <v>23968316</v>
      </c>
      <c r="P78" s="79">
        <f>IF(I78=0,0,H78/I78)</f>
        <v>0</v>
      </c>
    </row>
    <row r="79">
      <c r="A79" s="66" t="str">
        <v>2025-08</v>
      </c>
      <c r="B79" s="66" t="str">
        <v>비교 반영</v>
      </c>
      <c r="C79" s="66" t="str">
        <v>와부읍 덕소리</v>
      </c>
      <c r="D79" s="66" t="str">
        <v>상가</v>
      </c>
      <c r="E79" s="68">
        <v>3</v>
      </c>
      <c r="F79" s="68">
        <v>3</v>
      </c>
      <c r="G79" s="68">
        <v>0</v>
      </c>
      <c r="H79" s="68">
        <v>0</v>
      </c>
      <c r="I79" s="68">
        <f>G79+H79</f>
        <v>0</v>
      </c>
      <c r="J79" s="68">
        <f>SUM(F79:H79)</f>
        <v>3</v>
      </c>
      <c r="K79" s="68">
        <f>E79-J79</f>
        <v>0</v>
      </c>
      <c r="L79" s="69">
        <v>845000000</v>
      </c>
      <c r="M79" s="87">
        <v>81.73</v>
      </c>
      <c r="N79" s="69">
        <v>281666667</v>
      </c>
      <c r="O79" s="69">
        <v>34178249</v>
      </c>
      <c r="P79" s="79">
        <f>IF(I79=0,0,H79/I79)</f>
        <v>0</v>
      </c>
    </row>
    <row r="80">
      <c r="A80" s="66" t="str">
        <v>2025-08</v>
      </c>
      <c r="B80" s="66" t="str">
        <v>비교 반영</v>
      </c>
      <c r="C80" s="66" t="str">
        <v>와부읍 덕소리</v>
      </c>
      <c r="D80" s="66" t="str">
        <v>아파트 매매</v>
      </c>
      <c r="E80" s="68">
        <v>34</v>
      </c>
      <c r="F80" s="68">
        <v>34</v>
      </c>
      <c r="G80" s="68">
        <v>0</v>
      </c>
      <c r="H80" s="68">
        <v>0</v>
      </c>
      <c r="I80" s="68">
        <f>G80+H80</f>
        <v>0</v>
      </c>
      <c r="J80" s="68">
        <f>SUM(F80:H80)</f>
        <v>34</v>
      </c>
      <c r="K80" s="68">
        <f>E80-J80</f>
        <v>0</v>
      </c>
      <c r="L80" s="69">
        <v>16596000000</v>
      </c>
      <c r="M80" s="87">
        <v>2682.552</v>
      </c>
      <c r="N80" s="69">
        <v>488117647</v>
      </c>
      <c r="O80" s="69">
        <v>20451720</v>
      </c>
      <c r="P80" s="79">
        <f>IF(I80=0,0,H80/I80)</f>
        <v>0</v>
      </c>
    </row>
    <row r="81">
      <c r="A81" s="66" t="str">
        <v>2025-08</v>
      </c>
      <c r="B81" s="66" t="str">
        <v>비교 반영</v>
      </c>
      <c r="C81" s="66" t="str">
        <v>와부읍 덕소리</v>
      </c>
      <c r="D81" s="66" t="str">
        <v>아파트 전월세</v>
      </c>
      <c r="E81" s="68">
        <v>71</v>
      </c>
      <c r="F81" s="68">
        <v>0</v>
      </c>
      <c r="G81" s="68">
        <v>56</v>
      </c>
      <c r="H81" s="68">
        <v>15</v>
      </c>
      <c r="I81" s="68">
        <f>G81+H81</f>
        <v>71</v>
      </c>
      <c r="J81" s="68">
        <f>SUM(F81:H81)</f>
        <v>71</v>
      </c>
      <c r="K81" s="68">
        <f>E81-J81</f>
        <v>0</v>
      </c>
      <c r="L81" s="69">
        <v>18588400000</v>
      </c>
      <c r="M81" s="87">
        <v>5281.96</v>
      </c>
      <c r="N81" s="69">
        <v>261808451</v>
      </c>
      <c r="O81" s="69">
        <v>11633797</v>
      </c>
      <c r="P81" s="79">
        <f>IF(I81=0,0,H81/I81)</f>
        <v>0.2112676056338028</v>
      </c>
    </row>
    <row r="82">
      <c r="A82" s="66" t="str">
        <v>2025-08</v>
      </c>
      <c r="B82" s="66" t="str">
        <v>비교 반영</v>
      </c>
      <c r="C82" s="66" t="str">
        <v>와부읍 덕소리</v>
      </c>
      <c r="D82" s="66" t="str">
        <v>토지</v>
      </c>
      <c r="E82" s="68">
        <v>7</v>
      </c>
      <c r="F82" s="68">
        <v>7</v>
      </c>
      <c r="G82" s="68">
        <v>0</v>
      </c>
      <c r="H82" s="68">
        <v>0</v>
      </c>
      <c r="I82" s="68">
        <f>G82+H82</f>
        <v>0</v>
      </c>
      <c r="J82" s="68">
        <f>SUM(F82:H82)</f>
        <v>7</v>
      </c>
      <c r="K82" s="68">
        <f>E82-J82</f>
        <v>0</v>
      </c>
      <c r="L82" s="69">
        <v>5539750000</v>
      </c>
      <c r="M82" s="87">
        <v>3272.6</v>
      </c>
      <c r="N82" s="69">
        <v>791392857</v>
      </c>
      <c r="O82" s="69">
        <v>5595924</v>
      </c>
      <c r="P82" s="79">
        <f>IF(I82=0,0,H82/I82)</f>
        <v>0</v>
      </c>
    </row>
    <row r="83">
      <c r="A83" s="66" t="str">
        <v>2025-08</v>
      </c>
      <c r="B83" s="66" t="str">
        <v>비교 반영</v>
      </c>
      <c r="C83" s="66" t="str">
        <v>와부읍 도곡리</v>
      </c>
      <c r="D83" s="66" t="str">
        <v>다가구 전월세</v>
      </c>
      <c r="E83" s="68">
        <v>8</v>
      </c>
      <c r="F83" s="68">
        <v>0</v>
      </c>
      <c r="G83" s="68">
        <v>2</v>
      </c>
      <c r="H83" s="68">
        <v>6</v>
      </c>
      <c r="I83" s="68">
        <f>G83+H83</f>
        <v>8</v>
      </c>
      <c r="J83" s="68">
        <f>SUM(F83:H83)</f>
        <v>8</v>
      </c>
      <c r="K83" s="68">
        <f>E83-J83</f>
        <v>0</v>
      </c>
      <c r="L83" s="69">
        <v>326000000</v>
      </c>
      <c r="M83" s="87">
        <v>465.04</v>
      </c>
      <c r="N83" s="69">
        <v>40750000</v>
      </c>
      <c r="O83" s="69">
        <v>2317405</v>
      </c>
      <c r="P83" s="79">
        <f>IF(I83=0,0,H83/I83)</f>
        <v>0.75</v>
      </c>
    </row>
    <row r="84">
      <c r="A84" s="66" t="str">
        <v>2025-08</v>
      </c>
      <c r="B84" s="66" t="str">
        <v>비교 반영</v>
      </c>
      <c r="C84" s="66" t="str">
        <v>와부읍 도곡리</v>
      </c>
      <c r="D84" s="66" t="str">
        <v>다세대 매매</v>
      </c>
      <c r="E84" s="68">
        <v>1</v>
      </c>
      <c r="F84" s="68">
        <v>1</v>
      </c>
      <c r="G84" s="68">
        <v>0</v>
      </c>
      <c r="H84" s="68">
        <v>0</v>
      </c>
      <c r="I84" s="68">
        <f>G84+H84</f>
        <v>0</v>
      </c>
      <c r="J84" s="68">
        <f>SUM(F84:H84)</f>
        <v>1</v>
      </c>
      <c r="K84" s="68">
        <f>E84-J84</f>
        <v>0</v>
      </c>
      <c r="L84" s="69">
        <v>220000000</v>
      </c>
      <c r="M84" s="87">
        <v>56.82</v>
      </c>
      <c r="N84" s="69">
        <v>220000000</v>
      </c>
      <c r="O84" s="69">
        <v>12799590</v>
      </c>
      <c r="P84" s="79">
        <f>IF(I84=0,0,H84/I84)</f>
        <v>0</v>
      </c>
    </row>
    <row r="85">
      <c r="A85" s="66" t="str">
        <v>2025-08</v>
      </c>
      <c r="B85" s="66" t="str">
        <v>비교 반영</v>
      </c>
      <c r="C85" s="66" t="str">
        <v>와부읍 도곡리</v>
      </c>
      <c r="D85" s="66" t="str">
        <v>다세대 전월세</v>
      </c>
      <c r="E85" s="68">
        <v>1</v>
      </c>
      <c r="F85" s="68">
        <v>0</v>
      </c>
      <c r="G85" s="68">
        <v>0</v>
      </c>
      <c r="H85" s="68">
        <v>1</v>
      </c>
      <c r="I85" s="68">
        <f>G85+H85</f>
        <v>1</v>
      </c>
      <c r="J85" s="68">
        <f>SUM(F85:H85)</f>
        <v>1</v>
      </c>
      <c r="K85" s="68">
        <f>E85-J85</f>
        <v>0</v>
      </c>
      <c r="L85" s="69">
        <v>10000000</v>
      </c>
      <c r="M85" s="87">
        <v>22.01</v>
      </c>
      <c r="N85" s="69">
        <v>10000000</v>
      </c>
      <c r="O85" s="69">
        <v>1501947</v>
      </c>
      <c r="P85" s="79">
        <f>IF(I85=0,0,H85/I85)</f>
        <v>1</v>
      </c>
    </row>
    <row r="86">
      <c r="A86" s="66" t="str">
        <v>2025-08</v>
      </c>
      <c r="B86" s="66" t="str">
        <v>비교 반영</v>
      </c>
      <c r="C86" s="66" t="str">
        <v>와부읍 도곡리</v>
      </c>
      <c r="D86" s="66" t="str">
        <v>분양권</v>
      </c>
      <c r="E86" s="68">
        <v>4</v>
      </c>
      <c r="F86" s="68">
        <v>4</v>
      </c>
      <c r="G86" s="68">
        <v>0</v>
      </c>
      <c r="H86" s="68">
        <v>0</v>
      </c>
      <c r="I86" s="68">
        <f>G86+H86</f>
        <v>0</v>
      </c>
      <c r="J86" s="68">
        <f>SUM(F86:H86)</f>
        <v>4</v>
      </c>
      <c r="K86" s="68">
        <f>E86-J86</f>
        <v>0</v>
      </c>
      <c r="L86" s="69">
        <v>1494600000</v>
      </c>
      <c r="M86" s="87">
        <v>191.847</v>
      </c>
      <c r="N86" s="69">
        <v>373650000</v>
      </c>
      <c r="O86" s="69">
        <v>25753993</v>
      </c>
      <c r="P86" s="79">
        <f>IF(I86=0,0,H86/I86)</f>
        <v>0</v>
      </c>
    </row>
    <row r="87">
      <c r="A87" s="66" t="str">
        <v>2025-08</v>
      </c>
      <c r="B87" s="66" t="str">
        <v>비교 반영</v>
      </c>
      <c r="C87" s="66" t="str">
        <v>와부읍 도곡리</v>
      </c>
      <c r="D87" s="66" t="str">
        <v>아파트 매매</v>
      </c>
      <c r="E87" s="68">
        <v>16</v>
      </c>
      <c r="F87" s="68">
        <v>16</v>
      </c>
      <c r="G87" s="68">
        <v>0</v>
      </c>
      <c r="H87" s="68">
        <v>0</v>
      </c>
      <c r="I87" s="68">
        <f>G87+H87</f>
        <v>0</v>
      </c>
      <c r="J87" s="68">
        <f>SUM(F87:H87)</f>
        <v>16</v>
      </c>
      <c r="K87" s="68">
        <f>E87-J87</f>
        <v>0</v>
      </c>
      <c r="L87" s="69">
        <v>7640000000</v>
      </c>
      <c r="M87" s="87">
        <v>1384.629</v>
      </c>
      <c r="N87" s="69">
        <v>477500000</v>
      </c>
      <c r="O87" s="69">
        <v>18240408</v>
      </c>
      <c r="P87" s="79">
        <f>IF(I87=0,0,H87/I87)</f>
        <v>0</v>
      </c>
    </row>
    <row r="88">
      <c r="A88" s="66" t="str">
        <v>2025-08</v>
      </c>
      <c r="B88" s="66" t="str">
        <v>비교 반영</v>
      </c>
      <c r="C88" s="66" t="str">
        <v>와부읍 도곡리</v>
      </c>
      <c r="D88" s="66" t="str">
        <v>아파트 전월세</v>
      </c>
      <c r="E88" s="68">
        <v>31</v>
      </c>
      <c r="F88" s="68">
        <v>0</v>
      </c>
      <c r="G88" s="68">
        <v>18</v>
      </c>
      <c r="H88" s="68">
        <v>13</v>
      </c>
      <c r="I88" s="68">
        <f>G88+H88</f>
        <v>31</v>
      </c>
      <c r="J88" s="68">
        <f>SUM(F88:H88)</f>
        <v>31</v>
      </c>
      <c r="K88" s="68">
        <f>E88-J88</f>
        <v>0</v>
      </c>
      <c r="L88" s="69">
        <v>6701000000</v>
      </c>
      <c r="M88" s="87">
        <v>2363.616</v>
      </c>
      <c r="N88" s="69">
        <v>216161290</v>
      </c>
      <c r="O88" s="69">
        <v>9372108</v>
      </c>
      <c r="P88" s="79">
        <f>IF(I88=0,0,H88/I88)</f>
        <v>0.41935483870967744</v>
      </c>
    </row>
    <row r="89">
      <c r="A89" s="66" t="str">
        <v>2025-08</v>
      </c>
      <c r="B89" s="66" t="str">
        <v>비교 반영</v>
      </c>
      <c r="C89" s="66" t="str">
        <v>와부읍 도곡리</v>
      </c>
      <c r="D89" s="66" t="str">
        <v>토지</v>
      </c>
      <c r="E89" s="68">
        <v>4</v>
      </c>
      <c r="F89" s="68">
        <v>4</v>
      </c>
      <c r="G89" s="68">
        <v>0</v>
      </c>
      <c r="H89" s="68">
        <v>0</v>
      </c>
      <c r="I89" s="68">
        <f>G89+H89</f>
        <v>0</v>
      </c>
      <c r="J89" s="68">
        <f>SUM(F89:H89)</f>
        <v>4</v>
      </c>
      <c r="K89" s="68">
        <f>E89-J89</f>
        <v>0</v>
      </c>
      <c r="L89" s="69">
        <v>1356000000</v>
      </c>
      <c r="M89" s="87">
        <v>2188</v>
      </c>
      <c r="N89" s="69">
        <v>339000000</v>
      </c>
      <c r="O89" s="69">
        <v>2048741</v>
      </c>
      <c r="P89" s="79">
        <f>IF(I89=0,0,H89/I89)</f>
        <v>0</v>
      </c>
    </row>
    <row r="90">
      <c r="A90" s="66" t="str">
        <v>2025-08</v>
      </c>
      <c r="B90" s="66" t="str">
        <v>비교 반영</v>
      </c>
      <c r="C90" s="66" t="str">
        <v>와부읍 월문리</v>
      </c>
      <c r="D90" s="66" t="str">
        <v>토지</v>
      </c>
      <c r="E90" s="68">
        <v>7</v>
      </c>
      <c r="F90" s="68">
        <v>7</v>
      </c>
      <c r="G90" s="68">
        <v>0</v>
      </c>
      <c r="H90" s="68">
        <v>0</v>
      </c>
      <c r="I90" s="68">
        <f>G90+H90</f>
        <v>0</v>
      </c>
      <c r="J90" s="68">
        <f>SUM(F90:H90)</f>
        <v>7</v>
      </c>
      <c r="K90" s="68">
        <f>E90-J90</f>
        <v>0</v>
      </c>
      <c r="L90" s="69">
        <v>935440000</v>
      </c>
      <c r="M90" s="87">
        <v>2989.53</v>
      </c>
      <c r="N90" s="69">
        <v>133634286</v>
      </c>
      <c r="O90" s="69">
        <v>1034398</v>
      </c>
      <c r="P90" s="79">
        <f>IF(I90=0,0,H90/I90)</f>
        <v>0</v>
      </c>
    </row>
    <row r="91">
      <c r="A91" s="66" t="str">
        <v>2025-08</v>
      </c>
      <c r="B91" s="66" t="str">
        <v>비교 반영</v>
      </c>
      <c r="C91" s="66" t="str">
        <v>와부읍 율석리</v>
      </c>
      <c r="D91" s="66" t="str">
        <v>토지</v>
      </c>
      <c r="E91" s="68">
        <v>2</v>
      </c>
      <c r="F91" s="68">
        <v>2</v>
      </c>
      <c r="G91" s="68">
        <v>0</v>
      </c>
      <c r="H91" s="68">
        <v>0</v>
      </c>
      <c r="I91" s="68">
        <f>G91+H91</f>
        <v>0</v>
      </c>
      <c r="J91" s="68">
        <f>SUM(F91:H91)</f>
        <v>2</v>
      </c>
      <c r="K91" s="68">
        <f>E91-J91</f>
        <v>0</v>
      </c>
      <c r="L91" s="69">
        <v>345000000</v>
      </c>
      <c r="M91" s="87">
        <v>660</v>
      </c>
      <c r="N91" s="69">
        <v>172500000</v>
      </c>
      <c r="O91" s="69">
        <v>1728024</v>
      </c>
      <c r="P91" s="79">
        <f>IF(I91=0,0,H91/I91)</f>
        <v>0</v>
      </c>
    </row>
    <row r="92">
      <c r="A92" s="66" t="str">
        <v>2025-08</v>
      </c>
      <c r="B92" s="66" t="str">
        <v>비교 반영</v>
      </c>
      <c r="C92" s="66" t="str">
        <v>와부읍 팔당리</v>
      </c>
      <c r="D92" s="66" t="str">
        <v>다가구 전월세</v>
      </c>
      <c r="E92" s="68">
        <v>2</v>
      </c>
      <c r="F92" s="68">
        <v>0</v>
      </c>
      <c r="G92" s="68">
        <v>0</v>
      </c>
      <c r="H92" s="68">
        <v>2</v>
      </c>
      <c r="I92" s="68">
        <f>G92+H92</f>
        <v>2</v>
      </c>
      <c r="J92" s="68">
        <f>SUM(F92:H92)</f>
        <v>2</v>
      </c>
      <c r="K92" s="68">
        <f>E92-J92</f>
        <v>0</v>
      </c>
      <c r="L92" s="69">
        <v>6000000</v>
      </c>
      <c r="M92" s="87">
        <v>58.95</v>
      </c>
      <c r="N92" s="69">
        <v>3000000</v>
      </c>
      <c r="O92" s="69">
        <v>336467</v>
      </c>
      <c r="P92" s="79">
        <f>IF(I92=0,0,H92/I92)</f>
        <v>1</v>
      </c>
    </row>
    <row r="93">
      <c r="A93" s="66" t="str">
        <v>2025-08</v>
      </c>
      <c r="B93" s="66" t="str">
        <v>비교 반영</v>
      </c>
      <c r="C93" s="66" t="str">
        <v>와부읍 팔당리</v>
      </c>
      <c r="D93" s="66" t="str">
        <v>토지</v>
      </c>
      <c r="E93" s="68">
        <v>4</v>
      </c>
      <c r="F93" s="68">
        <v>4</v>
      </c>
      <c r="G93" s="68">
        <v>0</v>
      </c>
      <c r="H93" s="68">
        <v>0</v>
      </c>
      <c r="I93" s="68">
        <f>G93+H93</f>
        <v>0</v>
      </c>
      <c r="J93" s="68">
        <f>SUM(F93:H93)</f>
        <v>4</v>
      </c>
      <c r="K93" s="68">
        <f>E93-J93</f>
        <v>0</v>
      </c>
      <c r="L93" s="69">
        <v>1270000000</v>
      </c>
      <c r="M93" s="87">
        <v>4286</v>
      </c>
      <c r="N93" s="69">
        <v>317500000</v>
      </c>
      <c r="O93" s="69">
        <v>979549</v>
      </c>
      <c r="P93" s="79">
        <f>IF(I93=0,0,H93/I93)</f>
        <v>0</v>
      </c>
    </row>
    <row r="94">
      <c r="A94" s="66" t="str">
        <v>2025-08</v>
      </c>
      <c r="B94" s="66" t="str">
        <v>비교 반영</v>
      </c>
      <c r="C94" s="66" t="str">
        <v>이패동</v>
      </c>
      <c r="D94" s="66" t="str">
        <v>토지</v>
      </c>
      <c r="E94" s="68">
        <v>13</v>
      </c>
      <c r="F94" s="68">
        <v>13</v>
      </c>
      <c r="G94" s="68">
        <v>0</v>
      </c>
      <c r="H94" s="68">
        <v>0</v>
      </c>
      <c r="I94" s="68">
        <f>G94+H94</f>
        <v>0</v>
      </c>
      <c r="J94" s="68">
        <f>SUM(F94:H94)</f>
        <v>13</v>
      </c>
      <c r="K94" s="68">
        <f>E94-J94</f>
        <v>0</v>
      </c>
      <c r="L94" s="69">
        <v>681980000</v>
      </c>
      <c r="M94" s="87">
        <v>2307.3</v>
      </c>
      <c r="N94" s="69">
        <v>52460000</v>
      </c>
      <c r="O94" s="69">
        <v>977107</v>
      </c>
      <c r="P94" s="79">
        <f>IF(I94=0,0,H94/I94)</f>
        <v>0</v>
      </c>
    </row>
    <row r="95">
      <c r="A95" s="66" t="str">
        <v>2025-08</v>
      </c>
      <c r="B95" s="66" t="str">
        <v>비교 반영</v>
      </c>
      <c r="C95" s="66" t="str">
        <v>일패동</v>
      </c>
      <c r="D95" s="66" t="str">
        <v>다가구 전월세</v>
      </c>
      <c r="E95" s="68">
        <v>2</v>
      </c>
      <c r="F95" s="68">
        <v>0</v>
      </c>
      <c r="G95" s="68">
        <v>1</v>
      </c>
      <c r="H95" s="68">
        <v>1</v>
      </c>
      <c r="I95" s="68">
        <f>G95+H95</f>
        <v>2</v>
      </c>
      <c r="J95" s="68">
        <f>SUM(F95:H95)</f>
        <v>2</v>
      </c>
      <c r="K95" s="68">
        <f>E95-J95</f>
        <v>0</v>
      </c>
      <c r="L95" s="69">
        <v>80000000</v>
      </c>
      <c r="M95" s="87">
        <v>286.81</v>
      </c>
      <c r="N95" s="69">
        <v>40000000</v>
      </c>
      <c r="O95" s="69">
        <v>922084</v>
      </c>
      <c r="P95" s="79">
        <f>IF(I95=0,0,H95/I95)</f>
        <v>0.5</v>
      </c>
    </row>
    <row r="96">
      <c r="A96" s="66" t="str">
        <v>2025-08</v>
      </c>
      <c r="B96" s="66" t="str">
        <v>비교 반영</v>
      </c>
      <c r="C96" s="66" t="str">
        <v>일패동</v>
      </c>
      <c r="D96" s="66" t="str">
        <v>토지</v>
      </c>
      <c r="E96" s="68">
        <v>1</v>
      </c>
      <c r="F96" s="68">
        <v>1</v>
      </c>
      <c r="G96" s="68">
        <v>0</v>
      </c>
      <c r="H96" s="68">
        <v>0</v>
      </c>
      <c r="I96" s="68">
        <f>G96+H96</f>
        <v>0</v>
      </c>
      <c r="J96" s="68">
        <f>SUM(F96:H96)</f>
        <v>1</v>
      </c>
      <c r="K96" s="68">
        <f>E96-J96</f>
        <v>0</v>
      </c>
      <c r="L96" s="69">
        <v>41400000</v>
      </c>
      <c r="M96" s="87">
        <v>92</v>
      </c>
      <c r="N96" s="69">
        <v>41400000</v>
      </c>
      <c r="O96" s="69">
        <v>1487603</v>
      </c>
      <c r="P96" s="79">
        <f>IF(I96=0,0,H96/I96)</f>
        <v>0</v>
      </c>
    </row>
    <row r="97">
      <c r="A97" s="66" t="str">
        <v>2025-08</v>
      </c>
      <c r="B97" s="66" t="str">
        <v>비교 반영</v>
      </c>
      <c r="C97" s="66" t="str">
        <v>조안면 삼봉리</v>
      </c>
      <c r="D97" s="66" t="str">
        <v>다가구 매매</v>
      </c>
      <c r="E97" s="68">
        <v>3</v>
      </c>
      <c r="F97" s="68">
        <v>3</v>
      </c>
      <c r="G97" s="68">
        <v>0</v>
      </c>
      <c r="H97" s="68">
        <v>0</v>
      </c>
      <c r="I97" s="68">
        <f>G97+H97</f>
        <v>0</v>
      </c>
      <c r="J97" s="68">
        <f>SUM(F97:H97)</f>
        <v>3</v>
      </c>
      <c r="K97" s="68">
        <f>E97-J97</f>
        <v>0</v>
      </c>
      <c r="L97" s="69">
        <v>1551010000</v>
      </c>
      <c r="M97" s="87">
        <v>508.04</v>
      </c>
      <c r="N97" s="69">
        <v>517003333</v>
      </c>
      <c r="O97" s="69">
        <v>10092327</v>
      </c>
      <c r="P97" s="79">
        <f>IF(I97=0,0,H97/I97)</f>
        <v>0</v>
      </c>
    </row>
    <row r="98">
      <c r="A98" s="66" t="str">
        <v>2025-08</v>
      </c>
      <c r="B98" s="66" t="str">
        <v>비교 반영</v>
      </c>
      <c r="C98" s="66" t="str">
        <v>조안면 삼봉리</v>
      </c>
      <c r="D98" s="66" t="str">
        <v>다세대 전월세</v>
      </c>
      <c r="E98" s="68">
        <v>1</v>
      </c>
      <c r="F98" s="68">
        <v>0</v>
      </c>
      <c r="G98" s="68">
        <v>0</v>
      </c>
      <c r="H98" s="68">
        <v>1</v>
      </c>
      <c r="I98" s="68">
        <f>G98+H98</f>
        <v>1</v>
      </c>
      <c r="J98" s="68">
        <f>SUM(F98:H98)</f>
        <v>1</v>
      </c>
      <c r="K98" s="68">
        <f>E98-J98</f>
        <v>0</v>
      </c>
      <c r="L98" s="69">
        <v>1000000</v>
      </c>
      <c r="M98" s="87">
        <v>50.19</v>
      </c>
      <c r="N98" s="69">
        <v>1000000</v>
      </c>
      <c r="O98" s="69">
        <v>65865</v>
      </c>
      <c r="P98" s="79">
        <f>IF(I98=0,0,H98/I98)</f>
        <v>1</v>
      </c>
    </row>
    <row r="99">
      <c r="A99" s="66" t="str">
        <v>2025-08</v>
      </c>
      <c r="B99" s="66" t="str">
        <v>비교 반영</v>
      </c>
      <c r="C99" s="66" t="str">
        <v>조안면 삼봉리</v>
      </c>
      <c r="D99" s="66" t="str">
        <v>토지</v>
      </c>
      <c r="E99" s="68">
        <v>6</v>
      </c>
      <c r="F99" s="68">
        <v>6</v>
      </c>
      <c r="G99" s="68">
        <v>0</v>
      </c>
      <c r="H99" s="68">
        <v>0</v>
      </c>
      <c r="I99" s="68">
        <f>G99+H99</f>
        <v>0</v>
      </c>
      <c r="J99" s="68">
        <f>SUM(F99:H99)</f>
        <v>6</v>
      </c>
      <c r="K99" s="68">
        <f>E99-J99</f>
        <v>0</v>
      </c>
      <c r="L99" s="69">
        <v>33360000</v>
      </c>
      <c r="M99" s="87">
        <v>164</v>
      </c>
      <c r="N99" s="69">
        <v>5560000</v>
      </c>
      <c r="O99" s="69">
        <v>672445</v>
      </c>
      <c r="P99" s="79">
        <f>IF(I99=0,0,H99/I99)</f>
        <v>0</v>
      </c>
    </row>
    <row r="100">
      <c r="A100" s="66" t="str">
        <v>2025-08</v>
      </c>
      <c r="B100" s="66" t="str">
        <v>비교 반영</v>
      </c>
      <c r="C100" s="66" t="str">
        <v>조안면 송촌리</v>
      </c>
      <c r="D100" s="66" t="str">
        <v>토지</v>
      </c>
      <c r="E100" s="68">
        <v>5</v>
      </c>
      <c r="F100" s="68">
        <v>5</v>
      </c>
      <c r="G100" s="68">
        <v>0</v>
      </c>
      <c r="H100" s="68">
        <v>0</v>
      </c>
      <c r="I100" s="68">
        <f>G100+H100</f>
        <v>0</v>
      </c>
      <c r="J100" s="68">
        <f>SUM(F100:H100)</f>
        <v>5</v>
      </c>
      <c r="K100" s="68">
        <f>E100-J100</f>
        <v>0</v>
      </c>
      <c r="L100" s="69">
        <v>762410000</v>
      </c>
      <c r="M100" s="87">
        <v>2523</v>
      </c>
      <c r="N100" s="69">
        <v>152482000</v>
      </c>
      <c r="O100" s="69">
        <v>998955</v>
      </c>
      <c r="P100" s="79">
        <f>IF(I100=0,0,H100/I100)</f>
        <v>0</v>
      </c>
    </row>
    <row r="101">
      <c r="A101" s="66" t="str">
        <v>2025-08</v>
      </c>
      <c r="B101" s="66" t="str">
        <v>비교 반영</v>
      </c>
      <c r="C101" s="66" t="str">
        <v>조안면 시우리</v>
      </c>
      <c r="D101" s="66" t="str">
        <v>토지</v>
      </c>
      <c r="E101" s="68">
        <v>15</v>
      </c>
      <c r="F101" s="68">
        <v>15</v>
      </c>
      <c r="G101" s="68">
        <v>0</v>
      </c>
      <c r="H101" s="68">
        <v>0</v>
      </c>
      <c r="I101" s="68">
        <f>G101+H101</f>
        <v>0</v>
      </c>
      <c r="J101" s="68">
        <f>SUM(F101:H101)</f>
        <v>15</v>
      </c>
      <c r="K101" s="68">
        <f>E101-J101</f>
        <v>0</v>
      </c>
      <c r="L101" s="69">
        <v>92030000</v>
      </c>
      <c r="M101" s="87">
        <v>507</v>
      </c>
      <c r="N101" s="69">
        <v>6135333</v>
      </c>
      <c r="O101" s="69">
        <v>600062</v>
      </c>
      <c r="P101" s="79">
        <f>IF(I101=0,0,H101/I101)</f>
        <v>0</v>
      </c>
    </row>
    <row r="102">
      <c r="A102" s="66" t="str">
        <v>2025-08</v>
      </c>
      <c r="B102" s="66" t="str">
        <v>비교 반영</v>
      </c>
      <c r="C102" s="66" t="str">
        <v>조안면 조안리</v>
      </c>
      <c r="D102" s="66" t="str">
        <v>다가구 전월세</v>
      </c>
      <c r="E102" s="68">
        <v>1</v>
      </c>
      <c r="F102" s="68">
        <v>0</v>
      </c>
      <c r="G102" s="68">
        <v>0</v>
      </c>
      <c r="H102" s="68">
        <v>1</v>
      </c>
      <c r="I102" s="68">
        <f>G102+H102</f>
        <v>1</v>
      </c>
      <c r="J102" s="68">
        <f>SUM(F102:H102)</f>
        <v>1</v>
      </c>
      <c r="K102" s="68">
        <f>E102-J102</f>
        <v>0</v>
      </c>
      <c r="L102" s="69">
        <v>30000000</v>
      </c>
      <c r="M102" s="87">
        <v>98.91</v>
      </c>
      <c r="N102" s="69">
        <v>30000000</v>
      </c>
      <c r="O102" s="69">
        <v>1002665</v>
      </c>
      <c r="P102" s="79">
        <f>IF(I102=0,0,H102/I102)</f>
        <v>1</v>
      </c>
    </row>
    <row r="103">
      <c r="A103" s="66" t="str">
        <v>2025-08</v>
      </c>
      <c r="B103" s="66" t="str">
        <v>비교 반영</v>
      </c>
      <c r="C103" s="66" t="str">
        <v>조안면 조안리</v>
      </c>
      <c r="D103" s="66" t="str">
        <v>토지</v>
      </c>
      <c r="E103" s="68">
        <v>1</v>
      </c>
      <c r="F103" s="68">
        <v>1</v>
      </c>
      <c r="G103" s="68">
        <v>0</v>
      </c>
      <c r="H103" s="68">
        <v>0</v>
      </c>
      <c r="I103" s="68">
        <f>G103+H103</f>
        <v>0</v>
      </c>
      <c r="J103" s="68">
        <f>SUM(F103:H103)</f>
        <v>1</v>
      </c>
      <c r="K103" s="68">
        <f>E103-J103</f>
        <v>0</v>
      </c>
      <c r="L103" s="69">
        <v>8000000</v>
      </c>
      <c r="M103" s="87">
        <v>258</v>
      </c>
      <c r="N103" s="69">
        <v>8000000</v>
      </c>
      <c r="O103" s="69">
        <v>102505</v>
      </c>
      <c r="P103" s="79">
        <f>IF(I103=0,0,H103/I103)</f>
        <v>0</v>
      </c>
    </row>
    <row r="104">
      <c r="A104" s="66" t="str">
        <v>2025-08</v>
      </c>
      <c r="B104" s="66" t="str">
        <v>비교 반영</v>
      </c>
      <c r="C104" s="66" t="str">
        <v>지금동</v>
      </c>
      <c r="D104" s="66" t="str">
        <v>토지</v>
      </c>
      <c r="E104" s="68">
        <v>2</v>
      </c>
      <c r="F104" s="68">
        <v>2</v>
      </c>
      <c r="G104" s="68">
        <v>0</v>
      </c>
      <c r="H104" s="68">
        <v>0</v>
      </c>
      <c r="I104" s="68">
        <f>G104+H104</f>
        <v>0</v>
      </c>
      <c r="J104" s="68">
        <f>SUM(F104:H104)</f>
        <v>2</v>
      </c>
      <c r="K104" s="68">
        <f>E104-J104</f>
        <v>0</v>
      </c>
      <c r="L104" s="69">
        <v>25920000</v>
      </c>
      <c r="M104" s="87">
        <v>34</v>
      </c>
      <c r="N104" s="69">
        <v>12960000</v>
      </c>
      <c r="O104" s="69">
        <v>2520175</v>
      </c>
      <c r="P104" s="79">
        <f>IF(I104=0,0,H104/I104)</f>
        <v>0</v>
      </c>
    </row>
    <row r="105">
      <c r="A105" s="66" t="str">
        <v>2025-08</v>
      </c>
      <c r="B105" s="66" t="str">
        <v>비교 반영</v>
      </c>
      <c r="C105" s="66" t="str">
        <v>진건읍 배양리</v>
      </c>
      <c r="D105" s="66" t="str">
        <v>다가구 전월세</v>
      </c>
      <c r="E105" s="68">
        <v>1</v>
      </c>
      <c r="F105" s="68">
        <v>0</v>
      </c>
      <c r="G105" s="68">
        <v>1</v>
      </c>
      <c r="H105" s="68">
        <v>0</v>
      </c>
      <c r="I105" s="68">
        <f>G105+H105</f>
        <v>1</v>
      </c>
      <c r="J105" s="68">
        <f>SUM(F105:H105)</f>
        <v>1</v>
      </c>
      <c r="K105" s="68">
        <f>E105-J105</f>
        <v>0</v>
      </c>
      <c r="L105" s="69">
        <v>200000000</v>
      </c>
      <c r="M105" s="87">
        <v>90.48</v>
      </c>
      <c r="N105" s="69">
        <v>200000000</v>
      </c>
      <c r="O105" s="69">
        <v>7307217</v>
      </c>
      <c r="P105" s="79">
        <f>IF(I105=0,0,H105/I105)</f>
        <v>0</v>
      </c>
    </row>
    <row r="106">
      <c r="A106" s="66" t="str">
        <v>2025-08</v>
      </c>
      <c r="B106" s="66" t="str">
        <v>비교 반영</v>
      </c>
      <c r="C106" s="66" t="str">
        <v>진건읍 배양리</v>
      </c>
      <c r="D106" s="66" t="str">
        <v>토지</v>
      </c>
      <c r="E106" s="68">
        <v>1</v>
      </c>
      <c r="F106" s="68">
        <v>1</v>
      </c>
      <c r="G106" s="68">
        <v>0</v>
      </c>
      <c r="H106" s="68">
        <v>0</v>
      </c>
      <c r="I106" s="68">
        <f>G106+H106</f>
        <v>0</v>
      </c>
      <c r="J106" s="68">
        <f>SUM(F106:H106)</f>
        <v>1</v>
      </c>
      <c r="K106" s="68">
        <f>E106-J106</f>
        <v>0</v>
      </c>
      <c r="L106" s="69">
        <v>63000000</v>
      </c>
      <c r="M106" s="87">
        <v>417</v>
      </c>
      <c r="N106" s="69">
        <v>63000000</v>
      </c>
      <c r="O106" s="69">
        <v>499435</v>
      </c>
      <c r="P106" s="79">
        <f>IF(I106=0,0,H106/I106)</f>
        <v>0</v>
      </c>
    </row>
    <row r="107">
      <c r="A107" s="66" t="str">
        <v>2025-08</v>
      </c>
      <c r="B107" s="66" t="str">
        <v>비교 반영</v>
      </c>
      <c r="C107" s="66" t="str">
        <v>진건읍 사능리</v>
      </c>
      <c r="D107" s="66" t="str">
        <v>다가구 전월세</v>
      </c>
      <c r="E107" s="68">
        <v>3</v>
      </c>
      <c r="F107" s="68">
        <v>0</v>
      </c>
      <c r="G107" s="68">
        <v>2</v>
      </c>
      <c r="H107" s="68">
        <v>1</v>
      </c>
      <c r="I107" s="68">
        <f>G107+H107</f>
        <v>3</v>
      </c>
      <c r="J107" s="68">
        <f>SUM(F107:H107)</f>
        <v>3</v>
      </c>
      <c r="K107" s="68">
        <f>E107-J107</f>
        <v>0</v>
      </c>
      <c r="L107" s="69">
        <v>50000000</v>
      </c>
      <c r="M107" s="87">
        <v>121.57</v>
      </c>
      <c r="N107" s="69">
        <v>16666667</v>
      </c>
      <c r="O107" s="69">
        <v>1359622</v>
      </c>
      <c r="P107" s="79">
        <f>IF(I107=0,0,H107/I107)</f>
        <v>0.3333333333333333</v>
      </c>
    </row>
    <row r="108">
      <c r="A108" s="66" t="str">
        <v>2025-08</v>
      </c>
      <c r="B108" s="66" t="str">
        <v>비교 반영</v>
      </c>
      <c r="C108" s="66" t="str">
        <v>진건읍 사능리</v>
      </c>
      <c r="D108" s="66" t="str">
        <v>다세대 매매</v>
      </c>
      <c r="E108" s="68">
        <v>1</v>
      </c>
      <c r="F108" s="68">
        <v>1</v>
      </c>
      <c r="G108" s="68">
        <v>0</v>
      </c>
      <c r="H108" s="68">
        <v>0</v>
      </c>
      <c r="I108" s="68">
        <f>G108+H108</f>
        <v>0</v>
      </c>
      <c r="J108" s="68">
        <f>SUM(F108:H108)</f>
        <v>1</v>
      </c>
      <c r="K108" s="68">
        <f>E108-J108</f>
        <v>0</v>
      </c>
      <c r="L108" s="69">
        <v>80000000</v>
      </c>
      <c r="M108" s="87">
        <v>37.44</v>
      </c>
      <c r="N108" s="69">
        <v>80000000</v>
      </c>
      <c r="O108" s="69">
        <v>7063643</v>
      </c>
      <c r="P108" s="79">
        <f>IF(I108=0,0,H108/I108)</f>
        <v>0</v>
      </c>
    </row>
    <row r="109">
      <c r="A109" s="66" t="str">
        <v>2025-08</v>
      </c>
      <c r="B109" s="66" t="str">
        <v>비교 반영</v>
      </c>
      <c r="C109" s="66" t="str">
        <v>진건읍 사능리</v>
      </c>
      <c r="D109" s="66" t="str">
        <v>다세대 전월세</v>
      </c>
      <c r="E109" s="68">
        <v>4</v>
      </c>
      <c r="F109" s="68">
        <v>0</v>
      </c>
      <c r="G109" s="68">
        <v>0</v>
      </c>
      <c r="H109" s="68">
        <v>4</v>
      </c>
      <c r="I109" s="68">
        <f>G109+H109</f>
        <v>4</v>
      </c>
      <c r="J109" s="68">
        <f>SUM(F109:H109)</f>
        <v>4</v>
      </c>
      <c r="K109" s="68">
        <f>E109-J109</f>
        <v>0</v>
      </c>
      <c r="L109" s="69">
        <v>45000000</v>
      </c>
      <c r="M109" s="87">
        <v>188.38</v>
      </c>
      <c r="N109" s="69">
        <v>11250000</v>
      </c>
      <c r="O109" s="69">
        <v>789682</v>
      </c>
      <c r="P109" s="79">
        <f>IF(I109=0,0,H109/I109)</f>
        <v>1</v>
      </c>
    </row>
    <row r="110">
      <c r="A110" s="66" t="str">
        <v>2025-08</v>
      </c>
      <c r="B110" s="66" t="str">
        <v>비교 반영</v>
      </c>
      <c r="C110" s="66" t="str">
        <v>진건읍 송능리</v>
      </c>
      <c r="D110" s="66" t="str">
        <v>다세대 매매</v>
      </c>
      <c r="E110" s="68">
        <v>1</v>
      </c>
      <c r="F110" s="68">
        <v>1</v>
      </c>
      <c r="G110" s="68">
        <v>0</v>
      </c>
      <c r="H110" s="68">
        <v>0</v>
      </c>
      <c r="I110" s="68">
        <f>G110+H110</f>
        <v>0</v>
      </c>
      <c r="J110" s="68">
        <f>SUM(F110:H110)</f>
        <v>1</v>
      </c>
      <c r="K110" s="68">
        <f>E110-J110</f>
        <v>0</v>
      </c>
      <c r="L110" s="69">
        <v>130000000</v>
      </c>
      <c r="M110" s="87">
        <v>59.25</v>
      </c>
      <c r="N110" s="69">
        <v>130000000</v>
      </c>
      <c r="O110" s="69">
        <v>7253199</v>
      </c>
      <c r="P110" s="79">
        <f>IF(I110=0,0,H110/I110)</f>
        <v>0</v>
      </c>
    </row>
    <row r="111">
      <c r="A111" s="66" t="str">
        <v>2025-08</v>
      </c>
      <c r="B111" s="66" t="str">
        <v>비교 반영</v>
      </c>
      <c r="C111" s="66" t="str">
        <v>진건읍 송능리</v>
      </c>
      <c r="D111" s="66" t="str">
        <v>다세대 전월세</v>
      </c>
      <c r="E111" s="68">
        <v>3</v>
      </c>
      <c r="F111" s="68">
        <v>0</v>
      </c>
      <c r="G111" s="68">
        <v>1</v>
      </c>
      <c r="H111" s="68">
        <v>2</v>
      </c>
      <c r="I111" s="68">
        <f>G111+H111</f>
        <v>3</v>
      </c>
      <c r="J111" s="68">
        <f>SUM(F111:H111)</f>
        <v>3</v>
      </c>
      <c r="K111" s="68">
        <f>E111-J111</f>
        <v>0</v>
      </c>
      <c r="L111" s="69">
        <v>85000000</v>
      </c>
      <c r="M111" s="87">
        <v>126.26</v>
      </c>
      <c r="N111" s="69">
        <v>28333333</v>
      </c>
      <c r="O111" s="69">
        <v>2225501</v>
      </c>
      <c r="P111" s="79">
        <f>IF(I111=0,0,H111/I111)</f>
        <v>0.6666666666666666</v>
      </c>
    </row>
    <row r="112">
      <c r="A112" s="66" t="str">
        <v>2025-08</v>
      </c>
      <c r="B112" s="66" t="str">
        <v>비교 반영</v>
      </c>
      <c r="C112" s="66" t="str">
        <v>진건읍 송능리</v>
      </c>
      <c r="D112" s="66" t="str">
        <v>상가</v>
      </c>
      <c r="E112" s="68">
        <v>1</v>
      </c>
      <c r="F112" s="68">
        <v>1</v>
      </c>
      <c r="G112" s="68">
        <v>0</v>
      </c>
      <c r="H112" s="68">
        <v>0</v>
      </c>
      <c r="I112" s="68">
        <f>G112+H112</f>
        <v>0</v>
      </c>
      <c r="J112" s="68">
        <f>SUM(F112:H112)</f>
        <v>1</v>
      </c>
      <c r="K112" s="68">
        <f>E112-J112</f>
        <v>0</v>
      </c>
      <c r="L112" s="69">
        <v>992730000</v>
      </c>
      <c r="M112" s="87">
        <v>198.9</v>
      </c>
      <c r="N112" s="69">
        <v>992730000</v>
      </c>
      <c r="O112" s="69">
        <v>16499507</v>
      </c>
      <c r="P112" s="79">
        <f>IF(I112=0,0,H112/I112)</f>
        <v>0</v>
      </c>
    </row>
    <row r="113">
      <c r="A113" s="66" t="str">
        <v>2025-08</v>
      </c>
      <c r="B113" s="66" t="str">
        <v>비교 반영</v>
      </c>
      <c r="C113" s="66" t="str">
        <v>진건읍 송능리</v>
      </c>
      <c r="D113" s="66" t="str">
        <v>토지</v>
      </c>
      <c r="E113" s="68">
        <v>5</v>
      </c>
      <c r="F113" s="68">
        <v>5</v>
      </c>
      <c r="G113" s="68">
        <v>0</v>
      </c>
      <c r="H113" s="68">
        <v>0</v>
      </c>
      <c r="I113" s="68">
        <f>G113+H113</f>
        <v>0</v>
      </c>
      <c r="J113" s="68">
        <f>SUM(F113:H113)</f>
        <v>5</v>
      </c>
      <c r="K113" s="68">
        <f>E113-J113</f>
        <v>0</v>
      </c>
      <c r="L113" s="69">
        <v>2674270000</v>
      </c>
      <c r="M113" s="87">
        <v>1618</v>
      </c>
      <c r="N113" s="69">
        <v>534854000</v>
      </c>
      <c r="O113" s="69">
        <v>5463882</v>
      </c>
      <c r="P113" s="79">
        <f>IF(I113=0,0,H113/I113)</f>
        <v>0</v>
      </c>
    </row>
    <row r="114">
      <c r="A114" s="66" t="str">
        <v>2025-08</v>
      </c>
      <c r="B114" s="66" t="str">
        <v>비교 반영</v>
      </c>
      <c r="C114" s="66" t="str">
        <v>진건읍 신월리</v>
      </c>
      <c r="D114" s="66" t="str">
        <v>아파트 전월세</v>
      </c>
      <c r="E114" s="68">
        <v>3</v>
      </c>
      <c r="F114" s="68">
        <v>0</v>
      </c>
      <c r="G114" s="68">
        <v>2</v>
      </c>
      <c r="H114" s="68">
        <v>1</v>
      </c>
      <c r="I114" s="68">
        <f>G114+H114</f>
        <v>3</v>
      </c>
      <c r="J114" s="68">
        <f>SUM(F114:H114)</f>
        <v>3</v>
      </c>
      <c r="K114" s="68">
        <f>E114-J114</f>
        <v>0</v>
      </c>
      <c r="L114" s="69">
        <v>405000000</v>
      </c>
      <c r="M114" s="87">
        <v>203.77</v>
      </c>
      <c r="N114" s="69">
        <v>135000000</v>
      </c>
      <c r="O114" s="69">
        <v>6570363</v>
      </c>
      <c r="P114" s="79">
        <f>IF(I114=0,0,H114/I114)</f>
        <v>0.3333333333333333</v>
      </c>
    </row>
    <row r="115">
      <c r="A115" s="66" t="str">
        <v>2025-08</v>
      </c>
      <c r="B115" s="66" t="str">
        <v>비교 반영</v>
      </c>
      <c r="C115" s="66" t="str">
        <v>진건읍 용정리</v>
      </c>
      <c r="D115" s="66" t="str">
        <v>다가구 전월세</v>
      </c>
      <c r="E115" s="68">
        <v>3</v>
      </c>
      <c r="F115" s="68">
        <v>0</v>
      </c>
      <c r="G115" s="68">
        <v>0</v>
      </c>
      <c r="H115" s="68">
        <v>3</v>
      </c>
      <c r="I115" s="68">
        <f>G115+H115</f>
        <v>3</v>
      </c>
      <c r="J115" s="68">
        <f>SUM(F115:H115)</f>
        <v>3</v>
      </c>
      <c r="K115" s="68">
        <f>E115-J115</f>
        <v>0</v>
      </c>
      <c r="L115" s="69">
        <v>30000000</v>
      </c>
      <c r="M115" s="87">
        <v>155</v>
      </c>
      <c r="N115" s="69">
        <v>10000000</v>
      </c>
      <c r="O115" s="69">
        <v>639829</v>
      </c>
      <c r="P115" s="79">
        <f>IF(I115=0,0,H115/I115)</f>
        <v>1</v>
      </c>
    </row>
    <row r="116">
      <c r="A116" s="66" t="str">
        <v>2025-08</v>
      </c>
      <c r="B116" s="66" t="str">
        <v>비교 반영</v>
      </c>
      <c r="C116" s="66" t="str">
        <v>진건읍 용정리</v>
      </c>
      <c r="D116" s="66" t="str">
        <v>다세대 매매</v>
      </c>
      <c r="E116" s="68">
        <v>3</v>
      </c>
      <c r="F116" s="68">
        <v>3</v>
      </c>
      <c r="G116" s="68">
        <v>0</v>
      </c>
      <c r="H116" s="68">
        <v>0</v>
      </c>
      <c r="I116" s="68">
        <f>G116+H116</f>
        <v>0</v>
      </c>
      <c r="J116" s="68">
        <f>SUM(F116:H116)</f>
        <v>3</v>
      </c>
      <c r="K116" s="68">
        <f>E116-J116</f>
        <v>0</v>
      </c>
      <c r="L116" s="69">
        <v>364000000</v>
      </c>
      <c r="M116" s="87">
        <v>160.48</v>
      </c>
      <c r="N116" s="69">
        <v>121333333</v>
      </c>
      <c r="O116" s="69">
        <v>7498166</v>
      </c>
      <c r="P116" s="79">
        <f>IF(I116=0,0,H116/I116)</f>
        <v>0</v>
      </c>
    </row>
    <row r="117">
      <c r="A117" s="66" t="str">
        <v>2025-08</v>
      </c>
      <c r="B117" s="66" t="str">
        <v>비교 반영</v>
      </c>
      <c r="C117" s="66" t="str">
        <v>진건읍 용정리</v>
      </c>
      <c r="D117" s="66" t="str">
        <v>다세대 전월세</v>
      </c>
      <c r="E117" s="68">
        <v>7</v>
      </c>
      <c r="F117" s="68">
        <v>0</v>
      </c>
      <c r="G117" s="68">
        <v>6</v>
      </c>
      <c r="H117" s="68">
        <v>1</v>
      </c>
      <c r="I117" s="68">
        <f>G117+H117</f>
        <v>7</v>
      </c>
      <c r="J117" s="68">
        <f>SUM(F117:H117)</f>
        <v>7</v>
      </c>
      <c r="K117" s="68">
        <f>E117-J117</f>
        <v>0</v>
      </c>
      <c r="L117" s="69">
        <v>459000000</v>
      </c>
      <c r="M117" s="87">
        <v>375.27</v>
      </c>
      <c r="N117" s="69">
        <v>65571429</v>
      </c>
      <c r="O117" s="69">
        <v>4043370</v>
      </c>
      <c r="P117" s="79">
        <f>IF(I117=0,0,H117/I117)</f>
        <v>0.14285714285714285</v>
      </c>
    </row>
    <row r="118">
      <c r="A118" s="66" t="str">
        <v>2025-08</v>
      </c>
      <c r="B118" s="66" t="str">
        <v>비교 반영</v>
      </c>
      <c r="C118" s="66" t="str">
        <v>진건읍 용정리</v>
      </c>
      <c r="D118" s="66" t="str">
        <v>상가</v>
      </c>
      <c r="E118" s="68">
        <v>1</v>
      </c>
      <c r="F118" s="68">
        <v>1</v>
      </c>
      <c r="G118" s="68">
        <v>0</v>
      </c>
      <c r="H118" s="68">
        <v>0</v>
      </c>
      <c r="I118" s="68">
        <f>G118+H118</f>
        <v>0</v>
      </c>
      <c r="J118" s="68">
        <f>SUM(F118:H118)</f>
        <v>1</v>
      </c>
      <c r="K118" s="68">
        <f>E118-J118</f>
        <v>0</v>
      </c>
      <c r="L118" s="69">
        <v>175000000</v>
      </c>
      <c r="M118" s="87">
        <v>38.64</v>
      </c>
      <c r="N118" s="69">
        <v>175000000</v>
      </c>
      <c r="O118" s="69">
        <v>14971852</v>
      </c>
      <c r="P118" s="79">
        <f>IF(I118=0,0,H118/I118)</f>
        <v>0</v>
      </c>
    </row>
    <row r="119">
      <c r="A119" s="66" t="str">
        <v>2025-08</v>
      </c>
      <c r="B119" s="66" t="str">
        <v>비교 반영</v>
      </c>
      <c r="C119" s="66" t="str">
        <v>진건읍 용정리</v>
      </c>
      <c r="D119" s="66" t="str">
        <v>아파트 매매</v>
      </c>
      <c r="E119" s="68">
        <v>10</v>
      </c>
      <c r="F119" s="68">
        <v>10</v>
      </c>
      <c r="G119" s="68">
        <v>0</v>
      </c>
      <c r="H119" s="68">
        <v>0</v>
      </c>
      <c r="I119" s="68">
        <f>G119+H119</f>
        <v>0</v>
      </c>
      <c r="J119" s="68">
        <f>SUM(F119:H119)</f>
        <v>10</v>
      </c>
      <c r="K119" s="68">
        <f>E119-J119</f>
        <v>0</v>
      </c>
      <c r="L119" s="69">
        <v>2177000000</v>
      </c>
      <c r="M119" s="87">
        <v>615.98</v>
      </c>
      <c r="N119" s="69">
        <v>217700000</v>
      </c>
      <c r="O119" s="69">
        <v>11683324</v>
      </c>
      <c r="P119" s="79">
        <f>IF(I119=0,0,H119/I119)</f>
        <v>0</v>
      </c>
    </row>
    <row r="120">
      <c r="A120" s="66" t="str">
        <v>2025-08</v>
      </c>
      <c r="B120" s="66" t="str">
        <v>비교 반영</v>
      </c>
      <c r="C120" s="66" t="str">
        <v>진건읍 용정리</v>
      </c>
      <c r="D120" s="66" t="str">
        <v>아파트 전월세</v>
      </c>
      <c r="E120" s="68">
        <v>17</v>
      </c>
      <c r="F120" s="68">
        <v>0</v>
      </c>
      <c r="G120" s="68">
        <v>11</v>
      </c>
      <c r="H120" s="68">
        <v>6</v>
      </c>
      <c r="I120" s="68">
        <f>G120+H120</f>
        <v>17</v>
      </c>
      <c r="J120" s="68">
        <f>SUM(F120:H120)</f>
        <v>17</v>
      </c>
      <c r="K120" s="68">
        <f>E120-J120</f>
        <v>0</v>
      </c>
      <c r="L120" s="69">
        <v>2227000000</v>
      </c>
      <c r="M120" s="87">
        <v>1177.685</v>
      </c>
      <c r="N120" s="69">
        <v>131000000</v>
      </c>
      <c r="O120" s="69">
        <v>6251233</v>
      </c>
      <c r="P120" s="79">
        <f>IF(I120=0,0,H120/I120)</f>
        <v>0.35294117647058826</v>
      </c>
    </row>
    <row r="121">
      <c r="A121" s="66" t="str">
        <v>2025-08</v>
      </c>
      <c r="B121" s="66" t="str">
        <v>비교 반영</v>
      </c>
      <c r="C121" s="66" t="str">
        <v>진건읍 용정리</v>
      </c>
      <c r="D121" s="66" t="str">
        <v>토지</v>
      </c>
      <c r="E121" s="68">
        <v>4</v>
      </c>
      <c r="F121" s="68">
        <v>4</v>
      </c>
      <c r="G121" s="68">
        <v>0</v>
      </c>
      <c r="H121" s="68">
        <v>0</v>
      </c>
      <c r="I121" s="68">
        <f>G121+H121</f>
        <v>0</v>
      </c>
      <c r="J121" s="68">
        <f>SUM(F121:H121)</f>
        <v>4</v>
      </c>
      <c r="K121" s="68">
        <f>E121-J121</f>
        <v>0</v>
      </c>
      <c r="L121" s="69">
        <v>165000000</v>
      </c>
      <c r="M121" s="87">
        <v>884</v>
      </c>
      <c r="N121" s="69">
        <v>41250000</v>
      </c>
      <c r="O121" s="69">
        <v>617030</v>
      </c>
      <c r="P121" s="79">
        <f>IF(I121=0,0,H121/I121)</f>
        <v>0</v>
      </c>
    </row>
    <row r="122">
      <c r="A122" s="66" t="str">
        <v>2025-08</v>
      </c>
      <c r="B122" s="66" t="str">
        <v>비교 반영</v>
      </c>
      <c r="C122" s="66" t="str">
        <v>진접읍 금곡리</v>
      </c>
      <c r="D122" s="66" t="str">
        <v>공장창고</v>
      </c>
      <c r="E122" s="68">
        <v>1</v>
      </c>
      <c r="F122" s="68">
        <v>1</v>
      </c>
      <c r="G122" s="68">
        <v>0</v>
      </c>
      <c r="H122" s="68">
        <v>0</v>
      </c>
      <c r="I122" s="68">
        <f>G122+H122</f>
        <v>0</v>
      </c>
      <c r="J122" s="68">
        <f>SUM(F122:H122)</f>
        <v>1</v>
      </c>
      <c r="K122" s="68">
        <f>E122-J122</f>
        <v>0</v>
      </c>
      <c r="L122" s="69">
        <v>160000000</v>
      </c>
      <c r="M122" s="87">
        <v>1191.61</v>
      </c>
      <c r="N122" s="69">
        <v>160000000</v>
      </c>
      <c r="O122" s="69">
        <v>443875</v>
      </c>
      <c r="P122" s="79">
        <f>IF(I122=0,0,H122/I122)</f>
        <v>0</v>
      </c>
    </row>
    <row r="123">
      <c r="A123" s="66" t="str">
        <v>2025-08</v>
      </c>
      <c r="B123" s="66" t="str">
        <v>비교 반영</v>
      </c>
      <c r="C123" s="66" t="str">
        <v>진접읍 금곡리</v>
      </c>
      <c r="D123" s="66" t="str">
        <v>다가구 전월세</v>
      </c>
      <c r="E123" s="68">
        <v>26</v>
      </c>
      <c r="F123" s="68">
        <v>0</v>
      </c>
      <c r="G123" s="68">
        <v>3</v>
      </c>
      <c r="H123" s="68">
        <v>23</v>
      </c>
      <c r="I123" s="68">
        <f>G123+H123</f>
        <v>26</v>
      </c>
      <c r="J123" s="68">
        <f>SUM(F123:H123)</f>
        <v>26</v>
      </c>
      <c r="K123" s="68">
        <f>E123-J123</f>
        <v>0</v>
      </c>
      <c r="L123" s="69">
        <v>394750000</v>
      </c>
      <c r="M123" s="87">
        <v>1353.3</v>
      </c>
      <c r="N123" s="69">
        <v>15182692</v>
      </c>
      <c r="O123" s="69">
        <v>964279</v>
      </c>
      <c r="P123" s="79">
        <f>IF(I123=0,0,H123/I123)</f>
        <v>0.8846153846153846</v>
      </c>
    </row>
    <row r="124">
      <c r="A124" s="66" t="str">
        <v>2025-08</v>
      </c>
      <c r="B124" s="66" t="str">
        <v>비교 반영</v>
      </c>
      <c r="C124" s="66" t="str">
        <v>진접읍 금곡리</v>
      </c>
      <c r="D124" s="66" t="str">
        <v>다세대 매매</v>
      </c>
      <c r="E124" s="68">
        <v>1</v>
      </c>
      <c r="F124" s="68">
        <v>1</v>
      </c>
      <c r="G124" s="68">
        <v>0</v>
      </c>
      <c r="H124" s="68">
        <v>0</v>
      </c>
      <c r="I124" s="68">
        <f>G124+H124</f>
        <v>0</v>
      </c>
      <c r="J124" s="68">
        <f>SUM(F124:H124)</f>
        <v>1</v>
      </c>
      <c r="K124" s="68">
        <f>E124-J124</f>
        <v>0</v>
      </c>
      <c r="L124" s="69">
        <v>395000000</v>
      </c>
      <c r="M124" s="87">
        <v>84.78</v>
      </c>
      <c r="N124" s="69">
        <v>395000000</v>
      </c>
      <c r="O124" s="69">
        <v>15402041</v>
      </c>
      <c r="P124" s="79">
        <f>IF(I124=0,0,H124/I124)</f>
        <v>0</v>
      </c>
    </row>
    <row r="125">
      <c r="A125" s="66" t="str">
        <v>2025-08</v>
      </c>
      <c r="B125" s="66" t="str">
        <v>비교 반영</v>
      </c>
      <c r="C125" s="66" t="str">
        <v>진접읍 금곡리</v>
      </c>
      <c r="D125" s="66" t="str">
        <v>다세대 전월세</v>
      </c>
      <c r="E125" s="68">
        <v>1</v>
      </c>
      <c r="F125" s="68">
        <v>0</v>
      </c>
      <c r="G125" s="68">
        <v>0</v>
      </c>
      <c r="H125" s="68">
        <v>1</v>
      </c>
      <c r="I125" s="68">
        <f>G125+H125</f>
        <v>1</v>
      </c>
      <c r="J125" s="68">
        <f>SUM(F125:H125)</f>
        <v>1</v>
      </c>
      <c r="K125" s="68">
        <f>E125-J125</f>
        <v>0</v>
      </c>
      <c r="L125" s="69">
        <v>100000000</v>
      </c>
      <c r="M125" s="87">
        <v>84.78</v>
      </c>
      <c r="N125" s="69">
        <v>100000000</v>
      </c>
      <c r="O125" s="69">
        <v>3899251</v>
      </c>
      <c r="P125" s="79">
        <f>IF(I125=0,0,H125/I125)</f>
        <v>1</v>
      </c>
    </row>
    <row r="126">
      <c r="A126" s="66" t="str">
        <v>2025-08</v>
      </c>
      <c r="B126" s="66" t="str">
        <v>비교 반영</v>
      </c>
      <c r="C126" s="66" t="str">
        <v>진접읍 금곡리</v>
      </c>
      <c r="D126" s="66" t="str">
        <v>아파트 매매</v>
      </c>
      <c r="E126" s="68">
        <v>25</v>
      </c>
      <c r="F126" s="68">
        <v>25</v>
      </c>
      <c r="G126" s="68">
        <v>0</v>
      </c>
      <c r="H126" s="68">
        <v>0</v>
      </c>
      <c r="I126" s="68">
        <f>G126+H126</f>
        <v>0</v>
      </c>
      <c r="J126" s="68">
        <f>SUM(F126:H126)</f>
        <v>25</v>
      </c>
      <c r="K126" s="68">
        <f>E126-J126</f>
        <v>0</v>
      </c>
      <c r="L126" s="69">
        <v>11667000000</v>
      </c>
      <c r="M126" s="87">
        <v>2367.792</v>
      </c>
      <c r="N126" s="69">
        <v>466680000</v>
      </c>
      <c r="O126" s="69">
        <v>16288842</v>
      </c>
      <c r="P126" s="79">
        <f>IF(I126=0,0,H126/I126)</f>
        <v>0</v>
      </c>
    </row>
    <row r="127">
      <c r="A127" s="66" t="str">
        <v>2025-08</v>
      </c>
      <c r="B127" s="66" t="str">
        <v>비교 반영</v>
      </c>
      <c r="C127" s="66" t="str">
        <v>진접읍 금곡리</v>
      </c>
      <c r="D127" s="66" t="str">
        <v>아파트 전월세</v>
      </c>
      <c r="E127" s="68">
        <v>72</v>
      </c>
      <c r="F127" s="68">
        <v>0</v>
      </c>
      <c r="G127" s="68">
        <v>24</v>
      </c>
      <c r="H127" s="68">
        <v>48</v>
      </c>
      <c r="I127" s="68">
        <f>G127+H127</f>
        <v>72</v>
      </c>
      <c r="J127" s="68">
        <f>SUM(F127:H127)</f>
        <v>72</v>
      </c>
      <c r="K127" s="68">
        <f>E127-J127</f>
        <v>0</v>
      </c>
      <c r="L127" s="69">
        <v>9253660000</v>
      </c>
      <c r="M127" s="87">
        <v>4892.204</v>
      </c>
      <c r="N127" s="69">
        <v>128523056</v>
      </c>
      <c r="O127" s="69">
        <v>6252930</v>
      </c>
      <c r="P127" s="79">
        <f>IF(I127=0,0,H127/I127)</f>
        <v>0.6666666666666666</v>
      </c>
    </row>
    <row r="128">
      <c r="A128" s="66" t="str">
        <v>2025-08</v>
      </c>
      <c r="B128" s="66" t="str">
        <v>비교 반영</v>
      </c>
      <c r="C128" s="66" t="str">
        <v>진접읍 금곡리</v>
      </c>
      <c r="D128" s="66" t="str">
        <v>토지</v>
      </c>
      <c r="E128" s="68">
        <v>6</v>
      </c>
      <c r="F128" s="68">
        <v>6</v>
      </c>
      <c r="G128" s="68">
        <v>0</v>
      </c>
      <c r="H128" s="68">
        <v>0</v>
      </c>
      <c r="I128" s="68">
        <f>G128+H128</f>
        <v>0</v>
      </c>
      <c r="J128" s="68">
        <f>SUM(F128:H128)</f>
        <v>6</v>
      </c>
      <c r="K128" s="68">
        <f>E128-J128</f>
        <v>0</v>
      </c>
      <c r="L128" s="69">
        <v>1167410000</v>
      </c>
      <c r="M128" s="87">
        <v>761.44</v>
      </c>
      <c r="N128" s="69">
        <v>194568333</v>
      </c>
      <c r="O128" s="69">
        <v>5068300</v>
      </c>
      <c r="P128" s="79">
        <f>IF(I128=0,0,H128/I128)</f>
        <v>0</v>
      </c>
    </row>
    <row r="129">
      <c r="A129" s="66" t="str">
        <v>2025-08</v>
      </c>
      <c r="B129" s="66" t="str">
        <v>비교 반영</v>
      </c>
      <c r="C129" s="66" t="str">
        <v>진접읍 내각리</v>
      </c>
      <c r="D129" s="66" t="str">
        <v>다가구 전월세</v>
      </c>
      <c r="E129" s="68">
        <v>4</v>
      </c>
      <c r="F129" s="68">
        <v>0</v>
      </c>
      <c r="G129" s="68">
        <v>0</v>
      </c>
      <c r="H129" s="68">
        <v>4</v>
      </c>
      <c r="I129" s="68">
        <f>G129+H129</f>
        <v>4</v>
      </c>
      <c r="J129" s="68">
        <f>SUM(F129:H129)</f>
        <v>4</v>
      </c>
      <c r="K129" s="68">
        <f>E129-J129</f>
        <v>0</v>
      </c>
      <c r="L129" s="69">
        <v>30000000</v>
      </c>
      <c r="M129" s="87">
        <v>174.2</v>
      </c>
      <c r="N129" s="69">
        <v>7500000</v>
      </c>
      <c r="O129" s="69">
        <v>569309</v>
      </c>
      <c r="P129" s="79">
        <f>IF(I129=0,0,H129/I129)</f>
        <v>1</v>
      </c>
    </row>
    <row r="130">
      <c r="A130" s="66" t="str">
        <v>2025-08</v>
      </c>
      <c r="B130" s="66" t="str">
        <v>비교 반영</v>
      </c>
      <c r="C130" s="66" t="str">
        <v>진접읍 내각리</v>
      </c>
      <c r="D130" s="66" t="str">
        <v>다세대 매매</v>
      </c>
      <c r="E130" s="68">
        <v>2</v>
      </c>
      <c r="F130" s="68">
        <v>2</v>
      </c>
      <c r="G130" s="68">
        <v>0</v>
      </c>
      <c r="H130" s="68">
        <v>0</v>
      </c>
      <c r="I130" s="68">
        <f>G130+H130</f>
        <v>0</v>
      </c>
      <c r="J130" s="68">
        <f>SUM(F130:H130)</f>
        <v>2</v>
      </c>
      <c r="K130" s="68">
        <f>E130-J130</f>
        <v>0</v>
      </c>
      <c r="L130" s="69">
        <v>147000000</v>
      </c>
      <c r="M130" s="87">
        <v>90.51</v>
      </c>
      <c r="N130" s="69">
        <v>73500000</v>
      </c>
      <c r="O130" s="69">
        <v>5369024</v>
      </c>
      <c r="P130" s="79">
        <f>IF(I130=0,0,H130/I130)</f>
        <v>0</v>
      </c>
    </row>
    <row r="131">
      <c r="A131" s="66" t="str">
        <v>2025-08</v>
      </c>
      <c r="B131" s="66" t="str">
        <v>비교 반영</v>
      </c>
      <c r="C131" s="66" t="str">
        <v>진접읍 내각리</v>
      </c>
      <c r="D131" s="66" t="str">
        <v>다세대 전월세</v>
      </c>
      <c r="E131" s="68">
        <v>6</v>
      </c>
      <c r="F131" s="68">
        <v>0</v>
      </c>
      <c r="G131" s="68">
        <v>2</v>
      </c>
      <c r="H131" s="68">
        <v>4</v>
      </c>
      <c r="I131" s="68">
        <f>G131+H131</f>
        <v>6</v>
      </c>
      <c r="J131" s="68">
        <f>SUM(F131:H131)</f>
        <v>6</v>
      </c>
      <c r="K131" s="68">
        <f>E131-J131</f>
        <v>0</v>
      </c>
      <c r="L131" s="69">
        <v>275000000</v>
      </c>
      <c r="M131" s="87">
        <v>328.66</v>
      </c>
      <c r="N131" s="69">
        <v>45833333</v>
      </c>
      <c r="O131" s="69">
        <v>2766053</v>
      </c>
      <c r="P131" s="79">
        <f>IF(I131=0,0,H131/I131)</f>
        <v>0.6666666666666666</v>
      </c>
    </row>
    <row r="132">
      <c r="A132" s="66" t="str">
        <v>2025-08</v>
      </c>
      <c r="B132" s="66" t="str">
        <v>비교 반영</v>
      </c>
      <c r="C132" s="66" t="str">
        <v>진접읍 내각리</v>
      </c>
      <c r="D132" s="66" t="str">
        <v>아파트 매매</v>
      </c>
      <c r="E132" s="68">
        <v>4</v>
      </c>
      <c r="F132" s="68">
        <v>4</v>
      </c>
      <c r="G132" s="68">
        <v>0</v>
      </c>
      <c r="H132" s="68">
        <v>0</v>
      </c>
      <c r="I132" s="68">
        <f>G132+H132</f>
        <v>0</v>
      </c>
      <c r="J132" s="68">
        <f>SUM(F132:H132)</f>
        <v>4</v>
      </c>
      <c r="K132" s="68">
        <f>E132-J132</f>
        <v>0</v>
      </c>
      <c r="L132" s="69">
        <v>721000000</v>
      </c>
      <c r="M132" s="87">
        <v>224.678</v>
      </c>
      <c r="N132" s="69">
        <v>180250000</v>
      </c>
      <c r="O132" s="69">
        <v>10608386</v>
      </c>
      <c r="P132" s="79">
        <f>IF(I132=0,0,H132/I132)</f>
        <v>0</v>
      </c>
    </row>
    <row r="133">
      <c r="A133" s="66" t="str">
        <v>2025-08</v>
      </c>
      <c r="B133" s="66" t="str">
        <v>비교 반영</v>
      </c>
      <c r="C133" s="66" t="str">
        <v>진접읍 내각리</v>
      </c>
      <c r="D133" s="66" t="str">
        <v>아파트 전월세</v>
      </c>
      <c r="E133" s="68">
        <v>6</v>
      </c>
      <c r="F133" s="68">
        <v>0</v>
      </c>
      <c r="G133" s="68">
        <v>2</v>
      </c>
      <c r="H133" s="68">
        <v>4</v>
      </c>
      <c r="I133" s="68">
        <f>G133+H133</f>
        <v>6</v>
      </c>
      <c r="J133" s="68">
        <f>SUM(F133:H133)</f>
        <v>6</v>
      </c>
      <c r="K133" s="68">
        <f>E133-J133</f>
        <v>0</v>
      </c>
      <c r="L133" s="69">
        <v>450000000</v>
      </c>
      <c r="M133" s="87">
        <v>367.369</v>
      </c>
      <c r="N133" s="69">
        <v>75000000</v>
      </c>
      <c r="O133" s="69">
        <v>4049343</v>
      </c>
      <c r="P133" s="79">
        <f>IF(I133=0,0,H133/I133)</f>
        <v>0.6666666666666666</v>
      </c>
    </row>
    <row r="134">
      <c r="A134" s="66" t="str">
        <v>2025-08</v>
      </c>
      <c r="B134" s="66" t="str">
        <v>비교 반영</v>
      </c>
      <c r="C134" s="66" t="str">
        <v>진접읍 내각리</v>
      </c>
      <c r="D134" s="66" t="str">
        <v>토지</v>
      </c>
      <c r="E134" s="68">
        <v>7</v>
      </c>
      <c r="F134" s="68">
        <v>7</v>
      </c>
      <c r="G134" s="68">
        <v>0</v>
      </c>
      <c r="H134" s="68">
        <v>0</v>
      </c>
      <c r="I134" s="68">
        <f>G134+H134</f>
        <v>0</v>
      </c>
      <c r="J134" s="68">
        <f>SUM(F134:H134)</f>
        <v>7</v>
      </c>
      <c r="K134" s="68">
        <f>E134-J134</f>
        <v>0</v>
      </c>
      <c r="L134" s="69">
        <v>1776460000</v>
      </c>
      <c r="M134" s="87">
        <v>2820.95</v>
      </c>
      <c r="N134" s="69">
        <v>253780000</v>
      </c>
      <c r="O134" s="69">
        <v>2081779</v>
      </c>
      <c r="P134" s="79">
        <f>IF(I134=0,0,H134/I134)</f>
        <v>0</v>
      </c>
    </row>
    <row r="135">
      <c r="A135" s="66" t="str">
        <v>2025-08</v>
      </c>
      <c r="B135" s="66" t="str">
        <v>비교 반영</v>
      </c>
      <c r="C135" s="66" t="str">
        <v>진접읍 부평리</v>
      </c>
      <c r="D135" s="66" t="str">
        <v>공장창고</v>
      </c>
      <c r="E135" s="68">
        <v>1</v>
      </c>
      <c r="F135" s="68">
        <v>1</v>
      </c>
      <c r="G135" s="68">
        <v>0</v>
      </c>
      <c r="H135" s="68">
        <v>0</v>
      </c>
      <c r="I135" s="68">
        <f>G135+H135</f>
        <v>0</v>
      </c>
      <c r="J135" s="68">
        <f>SUM(F135:H135)</f>
        <v>1</v>
      </c>
      <c r="K135" s="68">
        <f>E135-J135</f>
        <v>0</v>
      </c>
      <c r="L135" s="69">
        <v>2341180000</v>
      </c>
      <c r="M135" s="87">
        <v>732</v>
      </c>
      <c r="N135" s="69">
        <v>2341180000</v>
      </c>
      <c r="O135" s="69">
        <v>10573002</v>
      </c>
      <c r="P135" s="79">
        <f>IF(I135=0,0,H135/I135)</f>
        <v>0</v>
      </c>
    </row>
    <row r="136">
      <c r="A136" s="66" t="str">
        <v>2025-08</v>
      </c>
      <c r="B136" s="66" t="str">
        <v>비교 반영</v>
      </c>
      <c r="C136" s="66" t="str">
        <v>진접읍 부평리</v>
      </c>
      <c r="D136" s="66" t="str">
        <v>다가구 전월세</v>
      </c>
      <c r="E136" s="68">
        <v>6</v>
      </c>
      <c r="F136" s="68">
        <v>0</v>
      </c>
      <c r="G136" s="68">
        <v>0</v>
      </c>
      <c r="H136" s="68">
        <v>6</v>
      </c>
      <c r="I136" s="68">
        <f>G136+H136</f>
        <v>6</v>
      </c>
      <c r="J136" s="68">
        <f>SUM(F136:H136)</f>
        <v>6</v>
      </c>
      <c r="K136" s="68">
        <f>E136-J136</f>
        <v>0</v>
      </c>
      <c r="L136" s="69">
        <v>63000000</v>
      </c>
      <c r="M136" s="87">
        <v>278.935</v>
      </c>
      <c r="N136" s="69">
        <v>10500000</v>
      </c>
      <c r="O136" s="69">
        <v>746642</v>
      </c>
      <c r="P136" s="79">
        <f>IF(I136=0,0,H136/I136)</f>
        <v>1</v>
      </c>
    </row>
    <row r="137">
      <c r="A137" s="66" t="str">
        <v>2025-08</v>
      </c>
      <c r="B137" s="66" t="str">
        <v>비교 반영</v>
      </c>
      <c r="C137" s="66" t="str">
        <v>진접읍 부평리</v>
      </c>
      <c r="D137" s="66" t="str">
        <v>다세대 매매</v>
      </c>
      <c r="E137" s="68">
        <v>3</v>
      </c>
      <c r="F137" s="68">
        <v>3</v>
      </c>
      <c r="G137" s="68">
        <v>0</v>
      </c>
      <c r="H137" s="68">
        <v>0</v>
      </c>
      <c r="I137" s="68">
        <f>G137+H137</f>
        <v>0</v>
      </c>
      <c r="J137" s="68">
        <f>SUM(F137:H137)</f>
        <v>3</v>
      </c>
      <c r="K137" s="68">
        <f>E137-J137</f>
        <v>0</v>
      </c>
      <c r="L137" s="69">
        <v>373000000</v>
      </c>
      <c r="M137" s="87">
        <v>212.31</v>
      </c>
      <c r="N137" s="69">
        <v>124333333</v>
      </c>
      <c r="O137" s="69">
        <v>5807818</v>
      </c>
      <c r="P137" s="79">
        <f>IF(I137=0,0,H137/I137)</f>
        <v>0</v>
      </c>
    </row>
    <row r="138">
      <c r="A138" s="66" t="str">
        <v>2025-08</v>
      </c>
      <c r="B138" s="66" t="str">
        <v>비교 반영</v>
      </c>
      <c r="C138" s="66" t="str">
        <v>진접읍 부평리</v>
      </c>
      <c r="D138" s="66" t="str">
        <v>다세대 전월세</v>
      </c>
      <c r="E138" s="68">
        <v>5</v>
      </c>
      <c r="F138" s="68">
        <v>0</v>
      </c>
      <c r="G138" s="68">
        <v>2</v>
      </c>
      <c r="H138" s="68">
        <v>3</v>
      </c>
      <c r="I138" s="68">
        <f>G138+H138</f>
        <v>5</v>
      </c>
      <c r="J138" s="68">
        <f>SUM(F138:H138)</f>
        <v>5</v>
      </c>
      <c r="K138" s="68">
        <f>E138-J138</f>
        <v>0</v>
      </c>
      <c r="L138" s="69">
        <v>180000000</v>
      </c>
      <c r="M138" s="87">
        <v>274.43</v>
      </c>
      <c r="N138" s="69">
        <v>36000000</v>
      </c>
      <c r="O138" s="69">
        <v>2168281</v>
      </c>
      <c r="P138" s="79">
        <f>IF(I138=0,0,H138/I138)</f>
        <v>0.6</v>
      </c>
    </row>
    <row r="139">
      <c r="A139" s="66" t="str">
        <v>2025-08</v>
      </c>
      <c r="B139" s="66" t="str">
        <v>비교 반영</v>
      </c>
      <c r="C139" s="66" t="str">
        <v>진접읍 부평리</v>
      </c>
      <c r="D139" s="66" t="str">
        <v>아파트 매매</v>
      </c>
      <c r="E139" s="68">
        <v>17</v>
      </c>
      <c r="F139" s="68">
        <v>17</v>
      </c>
      <c r="G139" s="68">
        <v>0</v>
      </c>
      <c r="H139" s="68">
        <v>0</v>
      </c>
      <c r="I139" s="68">
        <f>G139+H139</f>
        <v>0</v>
      </c>
      <c r="J139" s="68">
        <f>SUM(F139:H139)</f>
        <v>17</v>
      </c>
      <c r="K139" s="68">
        <f>E139-J139</f>
        <v>0</v>
      </c>
      <c r="L139" s="69">
        <v>6053000000</v>
      </c>
      <c r="M139" s="87">
        <v>1384.655</v>
      </c>
      <c r="N139" s="69">
        <v>356058824</v>
      </c>
      <c r="O139" s="69">
        <v>14451193</v>
      </c>
      <c r="P139" s="79">
        <f>IF(I139=0,0,H139/I139)</f>
        <v>0</v>
      </c>
    </row>
    <row r="140">
      <c r="A140" s="66" t="str">
        <v>2025-08</v>
      </c>
      <c r="B140" s="66" t="str">
        <v>비교 반영</v>
      </c>
      <c r="C140" s="66" t="str">
        <v>진접읍 부평리</v>
      </c>
      <c r="D140" s="66" t="str">
        <v>아파트 전월세</v>
      </c>
      <c r="E140" s="68">
        <v>20</v>
      </c>
      <c r="F140" s="68">
        <v>0</v>
      </c>
      <c r="G140" s="68">
        <v>14</v>
      </c>
      <c r="H140" s="68">
        <v>6</v>
      </c>
      <c r="I140" s="68">
        <f>G140+H140</f>
        <v>20</v>
      </c>
      <c r="J140" s="68">
        <f>SUM(F140:H140)</f>
        <v>20</v>
      </c>
      <c r="K140" s="68">
        <f>E140-J140</f>
        <v>0</v>
      </c>
      <c r="L140" s="69">
        <v>4061000000</v>
      </c>
      <c r="M140" s="87">
        <v>1745.132</v>
      </c>
      <c r="N140" s="69">
        <v>203050000</v>
      </c>
      <c r="O140" s="69">
        <v>7692711</v>
      </c>
      <c r="P140" s="79">
        <f>IF(I140=0,0,H140/I140)</f>
        <v>0.3</v>
      </c>
    </row>
    <row r="141">
      <c r="A141" s="66" t="str">
        <v>2025-08</v>
      </c>
      <c r="B141" s="66" t="str">
        <v>비교 반영</v>
      </c>
      <c r="C141" s="66" t="str">
        <v>진접읍 부평리</v>
      </c>
      <c r="D141" s="66" t="str">
        <v>토지</v>
      </c>
      <c r="E141" s="68">
        <v>3</v>
      </c>
      <c r="F141" s="68">
        <v>3</v>
      </c>
      <c r="G141" s="68">
        <v>0</v>
      </c>
      <c r="H141" s="68">
        <v>0</v>
      </c>
      <c r="I141" s="68">
        <f>G141+H141</f>
        <v>0</v>
      </c>
      <c r="J141" s="68">
        <f>SUM(F141:H141)</f>
        <v>3</v>
      </c>
      <c r="K141" s="68">
        <f>E141-J141</f>
        <v>0</v>
      </c>
      <c r="L141" s="69">
        <v>58820000</v>
      </c>
      <c r="M141" s="87">
        <v>213</v>
      </c>
      <c r="N141" s="69">
        <v>19606667</v>
      </c>
      <c r="O141" s="69">
        <v>912893</v>
      </c>
      <c r="P141" s="79">
        <f>IF(I141=0,0,H141/I141)</f>
        <v>0</v>
      </c>
    </row>
    <row r="142">
      <c r="A142" s="66" t="str">
        <v>2025-08</v>
      </c>
      <c r="B142" s="66" t="str">
        <v>비교 반영</v>
      </c>
      <c r="C142" s="66" t="str">
        <v>진접읍 연평리</v>
      </c>
      <c r="D142" s="66" t="str">
        <v>다세대 전월세</v>
      </c>
      <c r="E142" s="68">
        <v>4</v>
      </c>
      <c r="F142" s="68">
        <v>0</v>
      </c>
      <c r="G142" s="68">
        <v>1</v>
      </c>
      <c r="H142" s="68">
        <v>3</v>
      </c>
      <c r="I142" s="68">
        <f>G142+H142</f>
        <v>4</v>
      </c>
      <c r="J142" s="68">
        <f>SUM(F142:H142)</f>
        <v>4</v>
      </c>
      <c r="K142" s="68">
        <f>E142-J142</f>
        <v>0</v>
      </c>
      <c r="L142" s="69">
        <v>160000000</v>
      </c>
      <c r="M142" s="87">
        <v>180.68</v>
      </c>
      <c r="N142" s="69">
        <v>40000000</v>
      </c>
      <c r="O142" s="69">
        <v>2927416</v>
      </c>
      <c r="P142" s="79">
        <f>IF(I142=0,0,H142/I142)</f>
        <v>0.75</v>
      </c>
    </row>
    <row r="143">
      <c r="A143" s="66" t="str">
        <v>2025-08</v>
      </c>
      <c r="B143" s="66" t="str">
        <v>비교 반영</v>
      </c>
      <c r="C143" s="66" t="str">
        <v>진접읍 연평리</v>
      </c>
      <c r="D143" s="66" t="str">
        <v>상가</v>
      </c>
      <c r="E143" s="68">
        <v>1</v>
      </c>
      <c r="F143" s="68">
        <v>1</v>
      </c>
      <c r="G143" s="68">
        <v>0</v>
      </c>
      <c r="H143" s="68">
        <v>0</v>
      </c>
      <c r="I143" s="68">
        <f>G143+H143</f>
        <v>0</v>
      </c>
      <c r="J143" s="68">
        <f>SUM(F143:H143)</f>
        <v>1</v>
      </c>
      <c r="K143" s="68">
        <f>E143-J143</f>
        <v>0</v>
      </c>
      <c r="L143" s="69">
        <v>3850000000</v>
      </c>
      <c r="M143" s="87">
        <v>297</v>
      </c>
      <c r="N143" s="69">
        <v>3850000000</v>
      </c>
      <c r="O143" s="69">
        <v>42852769</v>
      </c>
      <c r="P143" s="79">
        <f>IF(I143=0,0,H143/I143)</f>
        <v>0</v>
      </c>
    </row>
    <row r="144">
      <c r="A144" s="66" t="str">
        <v>2025-08</v>
      </c>
      <c r="B144" s="66" t="str">
        <v>비교 반영</v>
      </c>
      <c r="C144" s="66" t="str">
        <v>진접읍 연평리</v>
      </c>
      <c r="D144" s="66" t="str">
        <v>아파트 매매</v>
      </c>
      <c r="E144" s="68">
        <v>3</v>
      </c>
      <c r="F144" s="68">
        <v>3</v>
      </c>
      <c r="G144" s="68">
        <v>0</v>
      </c>
      <c r="H144" s="68">
        <v>0</v>
      </c>
      <c r="I144" s="68">
        <f>G144+H144</f>
        <v>0</v>
      </c>
      <c r="J144" s="68">
        <f>SUM(F144:H144)</f>
        <v>3</v>
      </c>
      <c r="K144" s="68">
        <f>E144-J144</f>
        <v>0</v>
      </c>
      <c r="L144" s="69">
        <v>1174000000</v>
      </c>
      <c r="M144" s="87">
        <v>290.544</v>
      </c>
      <c r="N144" s="69">
        <v>391333333</v>
      </c>
      <c r="O144" s="69">
        <v>13357672</v>
      </c>
      <c r="P144" s="79">
        <f>IF(I144=0,0,H144/I144)</f>
        <v>0</v>
      </c>
    </row>
    <row r="145">
      <c r="A145" s="66" t="str">
        <v>2025-08</v>
      </c>
      <c r="B145" s="66" t="str">
        <v>비교 반영</v>
      </c>
      <c r="C145" s="66" t="str">
        <v>진접읍 연평리</v>
      </c>
      <c r="D145" s="66" t="str">
        <v>아파트 전월세</v>
      </c>
      <c r="E145" s="68">
        <v>5</v>
      </c>
      <c r="F145" s="68">
        <v>0</v>
      </c>
      <c r="G145" s="68">
        <v>5</v>
      </c>
      <c r="H145" s="68">
        <v>0</v>
      </c>
      <c r="I145" s="68">
        <f>G145+H145</f>
        <v>5</v>
      </c>
      <c r="J145" s="68">
        <f>SUM(F145:H145)</f>
        <v>5</v>
      </c>
      <c r="K145" s="68">
        <f>E145-J145</f>
        <v>0</v>
      </c>
      <c r="L145" s="69">
        <v>1580000000</v>
      </c>
      <c r="M145" s="87">
        <v>559.523</v>
      </c>
      <c r="N145" s="69">
        <v>316000000</v>
      </c>
      <c r="O145" s="69">
        <v>9334988</v>
      </c>
      <c r="P145" s="79">
        <f>IF(I145=0,0,H145/I145)</f>
        <v>0</v>
      </c>
    </row>
    <row r="146">
      <c r="A146" s="66" t="str">
        <v>2025-08</v>
      </c>
      <c r="B146" s="66" t="str">
        <v>비교 반영</v>
      </c>
      <c r="C146" s="66" t="str">
        <v>진접읍 장현리</v>
      </c>
      <c r="D146" s="66" t="str">
        <v>다가구 전월세</v>
      </c>
      <c r="E146" s="68">
        <v>6</v>
      </c>
      <c r="F146" s="68">
        <v>0</v>
      </c>
      <c r="G146" s="68">
        <v>0</v>
      </c>
      <c r="H146" s="68">
        <v>6</v>
      </c>
      <c r="I146" s="68">
        <f>G146+H146</f>
        <v>6</v>
      </c>
      <c r="J146" s="68">
        <f>SUM(F146:H146)</f>
        <v>6</v>
      </c>
      <c r="K146" s="68">
        <f>E146-J146</f>
        <v>0</v>
      </c>
      <c r="L146" s="69">
        <v>70000000</v>
      </c>
      <c r="M146" s="87">
        <v>241.89</v>
      </c>
      <c r="N146" s="69">
        <v>11666667</v>
      </c>
      <c r="O146" s="69">
        <v>956654</v>
      </c>
      <c r="P146" s="79">
        <f>IF(I146=0,0,H146/I146)</f>
        <v>1</v>
      </c>
    </row>
    <row r="147">
      <c r="A147" s="66" t="str">
        <v>2025-08</v>
      </c>
      <c r="B147" s="66" t="str">
        <v>비교 반영</v>
      </c>
      <c r="C147" s="66" t="str">
        <v>진접읍 장현리</v>
      </c>
      <c r="D147" s="66" t="str">
        <v>다세대 매매</v>
      </c>
      <c r="E147" s="68">
        <v>5</v>
      </c>
      <c r="F147" s="68">
        <v>5</v>
      </c>
      <c r="G147" s="68">
        <v>0</v>
      </c>
      <c r="H147" s="68">
        <v>0</v>
      </c>
      <c r="I147" s="68">
        <f>G147+H147</f>
        <v>0</v>
      </c>
      <c r="J147" s="68">
        <f>SUM(F147:H147)</f>
        <v>5</v>
      </c>
      <c r="K147" s="68">
        <f>E147-J147</f>
        <v>0</v>
      </c>
      <c r="L147" s="69">
        <v>1245500000</v>
      </c>
      <c r="M147" s="87">
        <v>323.87</v>
      </c>
      <c r="N147" s="69">
        <v>249100000</v>
      </c>
      <c r="O147" s="69">
        <v>12712987</v>
      </c>
      <c r="P147" s="79">
        <f>IF(I147=0,0,H147/I147)</f>
        <v>0</v>
      </c>
    </row>
    <row r="148">
      <c r="A148" s="66" t="str">
        <v>2025-08</v>
      </c>
      <c r="B148" s="66" t="str">
        <v>비교 반영</v>
      </c>
      <c r="C148" s="66" t="str">
        <v>진접읍 장현리</v>
      </c>
      <c r="D148" s="66" t="str">
        <v>다세대 전월세</v>
      </c>
      <c r="E148" s="68">
        <v>7</v>
      </c>
      <c r="F148" s="68">
        <v>0</v>
      </c>
      <c r="G148" s="68">
        <v>0</v>
      </c>
      <c r="H148" s="68">
        <v>7</v>
      </c>
      <c r="I148" s="68">
        <f>G148+H148</f>
        <v>7</v>
      </c>
      <c r="J148" s="68">
        <f>SUM(F148:H148)</f>
        <v>7</v>
      </c>
      <c r="K148" s="68">
        <f>E148-J148</f>
        <v>0</v>
      </c>
      <c r="L148" s="69">
        <v>78000000</v>
      </c>
      <c r="M148" s="87">
        <v>269.25</v>
      </c>
      <c r="N148" s="69">
        <v>11142857</v>
      </c>
      <c r="O148" s="69">
        <v>957665</v>
      </c>
      <c r="P148" s="79">
        <f>IF(I148=0,0,H148/I148)</f>
        <v>1</v>
      </c>
    </row>
    <row r="149">
      <c r="A149" s="66" t="str">
        <v>2025-08</v>
      </c>
      <c r="B149" s="66" t="str">
        <v>비교 반영</v>
      </c>
      <c r="C149" s="66" t="str">
        <v>진접읍 장현리</v>
      </c>
      <c r="D149" s="66" t="str">
        <v>아파트 매매</v>
      </c>
      <c r="E149" s="68">
        <v>13</v>
      </c>
      <c r="F149" s="68">
        <v>13</v>
      </c>
      <c r="G149" s="68">
        <v>0</v>
      </c>
      <c r="H149" s="68">
        <v>0</v>
      </c>
      <c r="I149" s="68">
        <f>G149+H149</f>
        <v>0</v>
      </c>
      <c r="J149" s="68">
        <f>SUM(F149:H149)</f>
        <v>13</v>
      </c>
      <c r="K149" s="68">
        <f>E149-J149</f>
        <v>0</v>
      </c>
      <c r="L149" s="69">
        <v>3134000000</v>
      </c>
      <c r="M149" s="87">
        <v>990.342</v>
      </c>
      <c r="N149" s="69">
        <v>241076923</v>
      </c>
      <c r="O149" s="69">
        <v>10461366</v>
      </c>
      <c r="P149" s="79">
        <f>IF(I149=0,0,H149/I149)</f>
        <v>0</v>
      </c>
    </row>
    <row r="150">
      <c r="A150" s="66" t="str">
        <v>2025-08</v>
      </c>
      <c r="B150" s="66" t="str">
        <v>비교 반영</v>
      </c>
      <c r="C150" s="66" t="str">
        <v>진접읍 장현리</v>
      </c>
      <c r="D150" s="66" t="str">
        <v>아파트 전월세</v>
      </c>
      <c r="E150" s="68">
        <v>79</v>
      </c>
      <c r="F150" s="68">
        <v>0</v>
      </c>
      <c r="G150" s="68">
        <v>17</v>
      </c>
      <c r="H150" s="68">
        <v>62</v>
      </c>
      <c r="I150" s="68">
        <f>G150+H150</f>
        <v>79</v>
      </c>
      <c r="J150" s="68">
        <f>SUM(F150:H150)</f>
        <v>79</v>
      </c>
      <c r="K150" s="68">
        <f>E150-J150</f>
        <v>0</v>
      </c>
      <c r="L150" s="69">
        <v>5419630000</v>
      </c>
      <c r="M150" s="87">
        <v>3501.956</v>
      </c>
      <c r="N150" s="69">
        <v>68602911</v>
      </c>
      <c r="O150" s="69">
        <v>5116036</v>
      </c>
      <c r="P150" s="79">
        <f>IF(I150=0,0,H150/I150)</f>
        <v>0.7848101265822784</v>
      </c>
    </row>
    <row r="151">
      <c r="A151" s="66" t="str">
        <v>2025-08</v>
      </c>
      <c r="B151" s="66" t="str">
        <v>비교 반영</v>
      </c>
      <c r="C151" s="66" t="str">
        <v>진접읍 장현리</v>
      </c>
      <c r="D151" s="66" t="str">
        <v>토지</v>
      </c>
      <c r="E151" s="68">
        <v>1</v>
      </c>
      <c r="F151" s="68">
        <v>1</v>
      </c>
      <c r="G151" s="68">
        <v>0</v>
      </c>
      <c r="H151" s="68">
        <v>0</v>
      </c>
      <c r="I151" s="68">
        <f>G151+H151</f>
        <v>0</v>
      </c>
      <c r="J151" s="68">
        <f>SUM(F151:H151)</f>
        <v>1</v>
      </c>
      <c r="K151" s="68">
        <f>E151-J151</f>
        <v>0</v>
      </c>
      <c r="L151" s="69">
        <v>500000</v>
      </c>
      <c r="M151" s="87">
        <v>4.09</v>
      </c>
      <c r="N151" s="69">
        <v>500000</v>
      </c>
      <c r="O151" s="69">
        <v>404130</v>
      </c>
      <c r="P151" s="79">
        <f>IF(I151=0,0,H151/I151)</f>
        <v>0</v>
      </c>
    </row>
    <row r="152">
      <c r="A152" s="66" t="str">
        <v>2025-08</v>
      </c>
      <c r="B152" s="66" t="str">
        <v>비교 반영</v>
      </c>
      <c r="C152" s="66" t="str">
        <v>진접읍 진벌리</v>
      </c>
      <c r="D152" s="66" t="str">
        <v>다가구 전월세</v>
      </c>
      <c r="E152" s="68">
        <v>1</v>
      </c>
      <c r="F152" s="68">
        <v>0</v>
      </c>
      <c r="G152" s="68">
        <v>0</v>
      </c>
      <c r="H152" s="68">
        <v>1</v>
      </c>
      <c r="I152" s="68">
        <f>G152+H152</f>
        <v>1</v>
      </c>
      <c r="J152" s="68">
        <f>SUM(F152:H152)</f>
        <v>1</v>
      </c>
      <c r="K152" s="68">
        <f>E152-J152</f>
        <v>0</v>
      </c>
      <c r="L152" s="69">
        <v>5000000</v>
      </c>
      <c r="M152" s="87">
        <v>27</v>
      </c>
      <c r="N152" s="69">
        <v>5000000</v>
      </c>
      <c r="O152" s="69">
        <v>612182</v>
      </c>
      <c r="P152" s="79">
        <f>IF(I152=0,0,H152/I152)</f>
        <v>1</v>
      </c>
    </row>
    <row r="153">
      <c r="A153" s="66" t="str">
        <v>2025-08</v>
      </c>
      <c r="B153" s="66" t="str">
        <v>비교 반영</v>
      </c>
      <c r="C153" s="66" t="str">
        <v>진접읍 진벌리</v>
      </c>
      <c r="D153" s="66" t="str">
        <v>아파트 매매</v>
      </c>
      <c r="E153" s="68">
        <v>2</v>
      </c>
      <c r="F153" s="68">
        <v>2</v>
      </c>
      <c r="G153" s="68">
        <v>0</v>
      </c>
      <c r="H153" s="68">
        <v>0</v>
      </c>
      <c r="I153" s="68">
        <f>G153+H153</f>
        <v>0</v>
      </c>
      <c r="J153" s="68">
        <f>SUM(F153:H153)</f>
        <v>2</v>
      </c>
      <c r="K153" s="68">
        <f>E153-J153</f>
        <v>0</v>
      </c>
      <c r="L153" s="69">
        <v>480000000</v>
      </c>
      <c r="M153" s="87">
        <v>169.972</v>
      </c>
      <c r="N153" s="69">
        <v>240000000</v>
      </c>
      <c r="O153" s="69">
        <v>9335519</v>
      </c>
      <c r="P153" s="79">
        <f>IF(I153=0,0,H153/I153)</f>
        <v>0</v>
      </c>
    </row>
    <row r="154">
      <c r="A154" s="66" t="str">
        <v>2025-08</v>
      </c>
      <c r="B154" s="66" t="str">
        <v>비교 반영</v>
      </c>
      <c r="C154" s="66" t="str">
        <v>진접읍 진벌리</v>
      </c>
      <c r="D154" s="66" t="str">
        <v>아파트 전월세</v>
      </c>
      <c r="E154" s="68">
        <v>3</v>
      </c>
      <c r="F154" s="68">
        <v>0</v>
      </c>
      <c r="G154" s="68">
        <v>2</v>
      </c>
      <c r="H154" s="68">
        <v>1</v>
      </c>
      <c r="I154" s="68">
        <f>G154+H154</f>
        <v>3</v>
      </c>
      <c r="J154" s="68">
        <f>SUM(F154:H154)</f>
        <v>3</v>
      </c>
      <c r="K154" s="68">
        <f>E154-J154</f>
        <v>0</v>
      </c>
      <c r="L154" s="69">
        <v>415000000</v>
      </c>
      <c r="M154" s="87">
        <v>254.958</v>
      </c>
      <c r="N154" s="69">
        <v>138333333</v>
      </c>
      <c r="O154" s="69">
        <v>5380889</v>
      </c>
      <c r="P154" s="79">
        <f>IF(I154=0,0,H154/I154)</f>
        <v>0.3333333333333333</v>
      </c>
    </row>
    <row r="155">
      <c r="A155" s="66" t="str">
        <v>2025-08</v>
      </c>
      <c r="B155" s="66" t="str">
        <v>비교 반영</v>
      </c>
      <c r="C155" s="66" t="str">
        <v>진접읍 진벌리</v>
      </c>
      <c r="D155" s="66" t="str">
        <v>토지</v>
      </c>
      <c r="E155" s="68">
        <v>1</v>
      </c>
      <c r="F155" s="68">
        <v>1</v>
      </c>
      <c r="G155" s="68">
        <v>0</v>
      </c>
      <c r="H155" s="68">
        <v>0</v>
      </c>
      <c r="I155" s="68">
        <f>G155+H155</f>
        <v>0</v>
      </c>
      <c r="J155" s="68">
        <f>SUM(F155:H155)</f>
        <v>1</v>
      </c>
      <c r="K155" s="68">
        <f>E155-J155</f>
        <v>0</v>
      </c>
      <c r="L155" s="69">
        <v>180000000</v>
      </c>
      <c r="M155" s="87">
        <v>710</v>
      </c>
      <c r="N155" s="69">
        <v>180000000</v>
      </c>
      <c r="O155" s="69">
        <v>838086</v>
      </c>
      <c r="P155" s="79">
        <f>IF(I155=0,0,H155/I155)</f>
        <v>0</v>
      </c>
    </row>
    <row r="156">
      <c r="A156" s="66" t="str">
        <v>2025-08</v>
      </c>
      <c r="B156" s="66" t="str">
        <v>비교 반영</v>
      </c>
      <c r="C156" s="66" t="str">
        <v>진접읍 팔야리</v>
      </c>
      <c r="D156" s="66" t="str">
        <v>다가구 매매</v>
      </c>
      <c r="E156" s="68">
        <v>1</v>
      </c>
      <c r="F156" s="68">
        <v>1</v>
      </c>
      <c r="G156" s="68">
        <v>0</v>
      </c>
      <c r="H156" s="68">
        <v>0</v>
      </c>
      <c r="I156" s="68">
        <f>G156+H156</f>
        <v>0</v>
      </c>
      <c r="J156" s="68">
        <f>SUM(F156:H156)</f>
        <v>1</v>
      </c>
      <c r="K156" s="68">
        <f>E156-J156</f>
        <v>0</v>
      </c>
      <c r="L156" s="69">
        <v>487500000</v>
      </c>
      <c r="M156" s="87">
        <v>252</v>
      </c>
      <c r="N156" s="69">
        <v>487500000</v>
      </c>
      <c r="O156" s="69">
        <v>6395120</v>
      </c>
      <c r="P156" s="79">
        <f>IF(I156=0,0,H156/I156)</f>
        <v>0</v>
      </c>
    </row>
    <row r="157">
      <c r="A157" s="66" t="str">
        <v>2025-08</v>
      </c>
      <c r="B157" s="66" t="str">
        <v>비교 반영</v>
      </c>
      <c r="C157" s="66" t="str">
        <v>진접읍 팔야리</v>
      </c>
      <c r="D157" s="66" t="str">
        <v>다가구 전월세</v>
      </c>
      <c r="E157" s="68">
        <v>3</v>
      </c>
      <c r="F157" s="68">
        <v>0</v>
      </c>
      <c r="G157" s="68">
        <v>0</v>
      </c>
      <c r="H157" s="68">
        <v>3</v>
      </c>
      <c r="I157" s="68">
        <f>G157+H157</f>
        <v>3</v>
      </c>
      <c r="J157" s="68">
        <f>SUM(F157:H157)</f>
        <v>3</v>
      </c>
      <c r="K157" s="68">
        <f>E157-J157</f>
        <v>0</v>
      </c>
      <c r="L157" s="69">
        <v>10000000</v>
      </c>
      <c r="M157" s="87">
        <v>82</v>
      </c>
      <c r="N157" s="69">
        <v>3333333</v>
      </c>
      <c r="O157" s="69">
        <v>403145</v>
      </c>
      <c r="P157" s="79">
        <f>IF(I157=0,0,H157/I157)</f>
        <v>1</v>
      </c>
    </row>
    <row r="158">
      <c r="A158" s="66" t="str">
        <v>2025-08</v>
      </c>
      <c r="B158" s="66" t="str">
        <v>비교 반영</v>
      </c>
      <c r="C158" s="66" t="str">
        <v>진접읍 팔야리</v>
      </c>
      <c r="D158" s="66" t="str">
        <v>다세대 매매</v>
      </c>
      <c r="E158" s="68">
        <v>3</v>
      </c>
      <c r="F158" s="68">
        <v>3</v>
      </c>
      <c r="G158" s="68">
        <v>0</v>
      </c>
      <c r="H158" s="68">
        <v>0</v>
      </c>
      <c r="I158" s="68">
        <f>G158+H158</f>
        <v>0</v>
      </c>
      <c r="J158" s="68">
        <f>SUM(F158:H158)</f>
        <v>3</v>
      </c>
      <c r="K158" s="68">
        <f>E158-J158</f>
        <v>0</v>
      </c>
      <c r="L158" s="69">
        <v>185000000</v>
      </c>
      <c r="M158" s="87">
        <v>129.36</v>
      </c>
      <c r="N158" s="69">
        <v>61666667</v>
      </c>
      <c r="O158" s="69">
        <v>4727661</v>
      </c>
      <c r="P158" s="79">
        <f>IF(I158=0,0,H158/I158)</f>
        <v>0</v>
      </c>
    </row>
    <row r="159">
      <c r="A159" s="66" t="str">
        <v>2025-08</v>
      </c>
      <c r="B159" s="66" t="str">
        <v>비교 반영</v>
      </c>
      <c r="C159" s="66" t="str">
        <v>진접읍 팔야리</v>
      </c>
      <c r="D159" s="66" t="str">
        <v>다세대 전월세</v>
      </c>
      <c r="E159" s="68">
        <v>1</v>
      </c>
      <c r="F159" s="68">
        <v>0</v>
      </c>
      <c r="G159" s="68">
        <v>0</v>
      </c>
      <c r="H159" s="68">
        <v>1</v>
      </c>
      <c r="I159" s="68">
        <f>G159+H159</f>
        <v>1</v>
      </c>
      <c r="J159" s="68">
        <f>SUM(F159:H159)</f>
        <v>1</v>
      </c>
      <c r="K159" s="68">
        <f>E159-J159</f>
        <v>0</v>
      </c>
      <c r="L159" s="69">
        <v>5340000</v>
      </c>
      <c r="M159" s="87">
        <v>47.67</v>
      </c>
      <c r="N159" s="69">
        <v>5340000</v>
      </c>
      <c r="O159" s="69">
        <v>370314</v>
      </c>
      <c r="P159" s="79">
        <f>IF(I159=0,0,H159/I159)</f>
        <v>1</v>
      </c>
    </row>
    <row r="160">
      <c r="A160" s="66" t="str">
        <v>2025-08</v>
      </c>
      <c r="B160" s="66" t="str">
        <v>비교 반영</v>
      </c>
      <c r="C160" s="66" t="str">
        <v>진접읍 팔야리</v>
      </c>
      <c r="D160" s="66" t="str">
        <v>토지</v>
      </c>
      <c r="E160" s="68">
        <v>10</v>
      </c>
      <c r="F160" s="68">
        <v>10</v>
      </c>
      <c r="G160" s="68">
        <v>0</v>
      </c>
      <c r="H160" s="68">
        <v>0</v>
      </c>
      <c r="I160" s="68">
        <f>G160+H160</f>
        <v>0</v>
      </c>
      <c r="J160" s="68">
        <f>SUM(F160:H160)</f>
        <v>10</v>
      </c>
      <c r="K160" s="68">
        <f>E160-J160</f>
        <v>0</v>
      </c>
      <c r="L160" s="69">
        <v>1037500000</v>
      </c>
      <c r="M160" s="87">
        <v>1723.09</v>
      </c>
      <c r="N160" s="69">
        <v>103750000</v>
      </c>
      <c r="O160" s="69">
        <v>1990466</v>
      </c>
      <c r="P160" s="79">
        <f>IF(I160=0,0,H160/I160)</f>
        <v>0</v>
      </c>
    </row>
    <row r="161">
      <c r="A161" s="66" t="str">
        <v>2025-08</v>
      </c>
      <c r="B161" s="66" t="str">
        <v>비교 반영</v>
      </c>
      <c r="C161" s="66" t="str">
        <v>퇴계원읍 퇴계원리</v>
      </c>
      <c r="D161" s="66" t="str">
        <v>공장창고</v>
      </c>
      <c r="E161" s="68">
        <v>1</v>
      </c>
      <c r="F161" s="68">
        <v>1</v>
      </c>
      <c r="G161" s="68">
        <v>0</v>
      </c>
      <c r="H161" s="68">
        <v>0</v>
      </c>
      <c r="I161" s="68">
        <f>G161+H161</f>
        <v>0</v>
      </c>
      <c r="J161" s="68">
        <f>SUM(F161:H161)</f>
        <v>1</v>
      </c>
      <c r="K161" s="68">
        <f>E161-J161</f>
        <v>0</v>
      </c>
      <c r="L161" s="69">
        <v>534140000</v>
      </c>
      <c r="M161" s="87">
        <v>89.99</v>
      </c>
      <c r="N161" s="69">
        <v>534140000</v>
      </c>
      <c r="O161" s="69">
        <v>19621647</v>
      </c>
      <c r="P161" s="79">
        <f>IF(I161=0,0,H161/I161)</f>
        <v>0</v>
      </c>
    </row>
    <row r="162">
      <c r="A162" s="66" t="str">
        <v>2025-08</v>
      </c>
      <c r="B162" s="66" t="str">
        <v>비교 반영</v>
      </c>
      <c r="C162" s="66" t="str">
        <v>퇴계원읍 퇴계원리</v>
      </c>
      <c r="D162" s="66" t="str">
        <v>다가구 전월세</v>
      </c>
      <c r="E162" s="68">
        <v>5</v>
      </c>
      <c r="F162" s="68">
        <v>0</v>
      </c>
      <c r="G162" s="68">
        <v>1</v>
      </c>
      <c r="H162" s="68">
        <v>4</v>
      </c>
      <c r="I162" s="68">
        <f>G162+H162</f>
        <v>5</v>
      </c>
      <c r="J162" s="68">
        <f>SUM(F162:H162)</f>
        <v>5</v>
      </c>
      <c r="K162" s="68">
        <f>E162-J162</f>
        <v>0</v>
      </c>
      <c r="L162" s="69">
        <v>116000000</v>
      </c>
      <c r="M162" s="87">
        <v>206.87</v>
      </c>
      <c r="N162" s="69">
        <v>23200000</v>
      </c>
      <c r="O162" s="69">
        <v>1853681</v>
      </c>
      <c r="P162" s="79">
        <f>IF(I162=0,0,H162/I162)</f>
        <v>0.8</v>
      </c>
    </row>
    <row r="163">
      <c r="A163" s="66" t="str">
        <v>2025-08</v>
      </c>
      <c r="B163" s="66" t="str">
        <v>비교 반영</v>
      </c>
      <c r="C163" s="66" t="str">
        <v>퇴계원읍 퇴계원리</v>
      </c>
      <c r="D163" s="66" t="str">
        <v>다세대 매매</v>
      </c>
      <c r="E163" s="68">
        <v>1</v>
      </c>
      <c r="F163" s="68">
        <v>1</v>
      </c>
      <c r="G163" s="68">
        <v>0</v>
      </c>
      <c r="H163" s="68">
        <v>0</v>
      </c>
      <c r="I163" s="68">
        <f>G163+H163</f>
        <v>0</v>
      </c>
      <c r="J163" s="68">
        <f>SUM(F163:H163)</f>
        <v>1</v>
      </c>
      <c r="K163" s="68">
        <f>E163-J163</f>
        <v>0</v>
      </c>
      <c r="L163" s="69">
        <v>155000000</v>
      </c>
      <c r="M163" s="87">
        <v>49.89</v>
      </c>
      <c r="N163" s="69">
        <v>155000000</v>
      </c>
      <c r="O163" s="69">
        <v>10270529</v>
      </c>
      <c r="P163" s="79">
        <f>IF(I163=0,0,H163/I163)</f>
        <v>0</v>
      </c>
    </row>
    <row r="164">
      <c r="A164" s="66" t="str">
        <v>2025-08</v>
      </c>
      <c r="B164" s="66" t="str">
        <v>비교 반영</v>
      </c>
      <c r="C164" s="66" t="str">
        <v>퇴계원읍 퇴계원리</v>
      </c>
      <c r="D164" s="66" t="str">
        <v>다세대 전월세</v>
      </c>
      <c r="E164" s="68">
        <v>15</v>
      </c>
      <c r="F164" s="68">
        <v>0</v>
      </c>
      <c r="G164" s="68">
        <v>9</v>
      </c>
      <c r="H164" s="68">
        <v>6</v>
      </c>
      <c r="I164" s="68">
        <f>G164+H164</f>
        <v>15</v>
      </c>
      <c r="J164" s="68">
        <f>SUM(F164:H164)</f>
        <v>15</v>
      </c>
      <c r="K164" s="68">
        <f>E164-J164</f>
        <v>0</v>
      </c>
      <c r="L164" s="69">
        <v>1454700000</v>
      </c>
      <c r="M164" s="87">
        <v>674.01</v>
      </c>
      <c r="N164" s="69">
        <v>96980000</v>
      </c>
      <c r="O164" s="69">
        <v>7134798</v>
      </c>
      <c r="P164" s="79">
        <f>IF(I164=0,0,H164/I164)</f>
        <v>0.4</v>
      </c>
    </row>
    <row r="165">
      <c r="A165" s="66" t="str">
        <v>2025-08</v>
      </c>
      <c r="B165" s="66" t="str">
        <v>비교 반영</v>
      </c>
      <c r="C165" s="66" t="str">
        <v>퇴계원읍 퇴계원리</v>
      </c>
      <c r="D165" s="66" t="str">
        <v>상가</v>
      </c>
      <c r="E165" s="68">
        <v>1</v>
      </c>
      <c r="F165" s="68">
        <v>1</v>
      </c>
      <c r="G165" s="68">
        <v>0</v>
      </c>
      <c r="H165" s="68">
        <v>0</v>
      </c>
      <c r="I165" s="68">
        <f>G165+H165</f>
        <v>0</v>
      </c>
      <c r="J165" s="68">
        <f>SUM(F165:H165)</f>
        <v>1</v>
      </c>
      <c r="K165" s="68">
        <f>E165-J165</f>
        <v>0</v>
      </c>
      <c r="L165" s="69">
        <v>4161920000</v>
      </c>
      <c r="M165" s="87">
        <v>883.15</v>
      </c>
      <c r="N165" s="69">
        <v>4161920000</v>
      </c>
      <c r="O165" s="69">
        <v>15578795</v>
      </c>
      <c r="P165" s="79">
        <f>IF(I165=0,0,H165/I165)</f>
        <v>0</v>
      </c>
    </row>
    <row r="166">
      <c r="A166" s="66" t="str">
        <v>2025-08</v>
      </c>
      <c r="B166" s="66" t="str">
        <v>비교 반영</v>
      </c>
      <c r="C166" s="66" t="str">
        <v>퇴계원읍 퇴계원리</v>
      </c>
      <c r="D166" s="66" t="str">
        <v>아파트 매매</v>
      </c>
      <c r="E166" s="68">
        <v>14</v>
      </c>
      <c r="F166" s="68">
        <v>14</v>
      </c>
      <c r="G166" s="68">
        <v>0</v>
      </c>
      <c r="H166" s="68">
        <v>0</v>
      </c>
      <c r="I166" s="68">
        <f>G166+H166</f>
        <v>0</v>
      </c>
      <c r="J166" s="68">
        <f>SUM(F166:H166)</f>
        <v>14</v>
      </c>
      <c r="K166" s="68">
        <f>E166-J166</f>
        <v>0</v>
      </c>
      <c r="L166" s="69">
        <v>5833000000</v>
      </c>
      <c r="M166" s="87">
        <v>1031.113</v>
      </c>
      <c r="N166" s="69">
        <v>416642857</v>
      </c>
      <c r="O166" s="69">
        <v>18700811</v>
      </c>
      <c r="P166" s="79">
        <f>IF(I166=0,0,H166/I166)</f>
        <v>0</v>
      </c>
    </row>
    <row r="167">
      <c r="A167" s="66" t="str">
        <v>2025-08</v>
      </c>
      <c r="B167" s="66" t="str">
        <v>비교 반영</v>
      </c>
      <c r="C167" s="66" t="str">
        <v>퇴계원읍 퇴계원리</v>
      </c>
      <c r="D167" s="66" t="str">
        <v>아파트 전월세</v>
      </c>
      <c r="E167" s="68">
        <v>31</v>
      </c>
      <c r="F167" s="68">
        <v>0</v>
      </c>
      <c r="G167" s="68">
        <v>23</v>
      </c>
      <c r="H167" s="68">
        <v>8</v>
      </c>
      <c r="I167" s="68">
        <f>G167+H167</f>
        <v>31</v>
      </c>
      <c r="J167" s="68">
        <f>SUM(F167:H167)</f>
        <v>31</v>
      </c>
      <c r="K167" s="68">
        <f>E167-J167</f>
        <v>0</v>
      </c>
      <c r="L167" s="69">
        <v>7194670000</v>
      </c>
      <c r="M167" s="87">
        <v>2251.789</v>
      </c>
      <c r="N167" s="69">
        <v>232086129</v>
      </c>
      <c r="O167" s="69">
        <v>10562282</v>
      </c>
      <c r="P167" s="79">
        <f>IF(I167=0,0,H167/I167)</f>
        <v>0.25806451612903225</v>
      </c>
    </row>
    <row r="168">
      <c r="A168" s="66" t="str">
        <v>2025-08</v>
      </c>
      <c r="B168" s="66" t="str">
        <v>비교 반영</v>
      </c>
      <c r="C168" s="66" t="str">
        <v>퇴계원읍 퇴계원리</v>
      </c>
      <c r="D168" s="66" t="str">
        <v>오피스텔 전월세</v>
      </c>
      <c r="E168" s="68">
        <v>1</v>
      </c>
      <c r="F168" s="68">
        <v>0</v>
      </c>
      <c r="G168" s="68">
        <v>0</v>
      </c>
      <c r="H168" s="68">
        <v>1</v>
      </c>
      <c r="I168" s="68">
        <f>G168+H168</f>
        <v>1</v>
      </c>
      <c r="J168" s="68">
        <f>SUM(F168:H168)</f>
        <v>1</v>
      </c>
      <c r="K168" s="68">
        <f>E168-J168</f>
        <v>0</v>
      </c>
      <c r="L168" s="69">
        <v>10000000</v>
      </c>
      <c r="M168" s="87">
        <v>29.16</v>
      </c>
      <c r="N168" s="69">
        <v>10000000</v>
      </c>
      <c r="O168" s="69">
        <v>1133671</v>
      </c>
      <c r="P168" s="79">
        <f>IF(I168=0,0,H168/I168)</f>
        <v>1</v>
      </c>
    </row>
    <row r="169">
      <c r="A169" s="66" t="str">
        <v>2025-08</v>
      </c>
      <c r="B169" s="66" t="str">
        <v>비교 반영</v>
      </c>
      <c r="C169" s="66" t="str">
        <v>퇴계원읍 퇴계원리</v>
      </c>
      <c r="D169" s="66" t="str">
        <v>토지</v>
      </c>
      <c r="E169" s="68">
        <v>1</v>
      </c>
      <c r="F169" s="68">
        <v>1</v>
      </c>
      <c r="G169" s="68">
        <v>0</v>
      </c>
      <c r="H169" s="68">
        <v>0</v>
      </c>
      <c r="I169" s="68">
        <f>G169+H169</f>
        <v>0</v>
      </c>
      <c r="J169" s="68">
        <f>SUM(F169:H169)</f>
        <v>1</v>
      </c>
      <c r="K169" s="68">
        <f>E169-J169</f>
        <v>0</v>
      </c>
      <c r="L169" s="69">
        <v>103940000</v>
      </c>
      <c r="M169" s="87">
        <v>56</v>
      </c>
      <c r="N169" s="69">
        <v>103940000</v>
      </c>
      <c r="O169" s="69">
        <v>6135773</v>
      </c>
      <c r="P169" s="79">
        <f>IF(I169=0,0,H169/I169)</f>
        <v>0</v>
      </c>
    </row>
    <row r="170">
      <c r="A170" s="66" t="str">
        <v>2025-08</v>
      </c>
      <c r="B170" s="66" t="str">
        <v>비교 반영</v>
      </c>
      <c r="C170" s="66" t="str">
        <v>평내동</v>
      </c>
      <c r="D170" s="66" t="str">
        <v>다가구 전월세</v>
      </c>
      <c r="E170" s="68">
        <v>16</v>
      </c>
      <c r="F170" s="68">
        <v>0</v>
      </c>
      <c r="G170" s="68">
        <v>4</v>
      </c>
      <c r="H170" s="68">
        <v>12</v>
      </c>
      <c r="I170" s="68">
        <f>G170+H170</f>
        <v>16</v>
      </c>
      <c r="J170" s="68">
        <f>SUM(F170:H170)</f>
        <v>16</v>
      </c>
      <c r="K170" s="68">
        <f>E170-J170</f>
        <v>0</v>
      </c>
      <c r="L170" s="69">
        <v>578000000</v>
      </c>
      <c r="M170" s="87">
        <v>665.465</v>
      </c>
      <c r="N170" s="69">
        <v>36125000</v>
      </c>
      <c r="O170" s="69">
        <v>2871291</v>
      </c>
      <c r="P170" s="79">
        <f>IF(I170=0,0,H170/I170)</f>
        <v>0.75</v>
      </c>
    </row>
    <row r="171">
      <c r="A171" s="66" t="str">
        <v>2025-08</v>
      </c>
      <c r="B171" s="66" t="str">
        <v>비교 반영</v>
      </c>
      <c r="C171" s="66" t="str">
        <v>평내동</v>
      </c>
      <c r="D171" s="66" t="str">
        <v>다세대 전월세</v>
      </c>
      <c r="E171" s="68">
        <v>3</v>
      </c>
      <c r="F171" s="68">
        <v>0</v>
      </c>
      <c r="G171" s="68">
        <v>2</v>
      </c>
      <c r="H171" s="68">
        <v>1</v>
      </c>
      <c r="I171" s="68">
        <f>G171+H171</f>
        <v>3</v>
      </c>
      <c r="J171" s="68">
        <f>SUM(F171:H171)</f>
        <v>3</v>
      </c>
      <c r="K171" s="68">
        <f>E171-J171</f>
        <v>0</v>
      </c>
      <c r="L171" s="69">
        <v>324600000</v>
      </c>
      <c r="M171" s="87">
        <v>117.2</v>
      </c>
      <c r="N171" s="69">
        <v>108200000</v>
      </c>
      <c r="O171" s="69">
        <v>9155783</v>
      </c>
      <c r="P171" s="79">
        <f>IF(I171=0,0,H171/I171)</f>
        <v>0.3333333333333333</v>
      </c>
    </row>
    <row r="172">
      <c r="A172" s="66" t="str">
        <v>2025-08</v>
      </c>
      <c r="B172" s="66" t="str">
        <v>비교 반영</v>
      </c>
      <c r="C172" s="66" t="str">
        <v>평내동</v>
      </c>
      <c r="D172" s="66" t="str">
        <v>아파트 매매</v>
      </c>
      <c r="E172" s="68">
        <v>33</v>
      </c>
      <c r="F172" s="68">
        <v>33</v>
      </c>
      <c r="G172" s="68">
        <v>0</v>
      </c>
      <c r="H172" s="68">
        <v>0</v>
      </c>
      <c r="I172" s="68">
        <f>G172+H172</f>
        <v>0</v>
      </c>
      <c r="J172" s="68">
        <f>SUM(F172:H172)</f>
        <v>33</v>
      </c>
      <c r="K172" s="68">
        <f>E172-J172</f>
        <v>0</v>
      </c>
      <c r="L172" s="69">
        <v>12874000000</v>
      </c>
      <c r="M172" s="87">
        <v>2489.535</v>
      </c>
      <c r="N172" s="69">
        <v>390121212</v>
      </c>
      <c r="O172" s="69">
        <v>17095030</v>
      </c>
      <c r="P172" s="79">
        <f>IF(I172=0,0,H172/I172)</f>
        <v>0</v>
      </c>
    </row>
    <row r="173">
      <c r="A173" s="66" t="str">
        <v>2025-08</v>
      </c>
      <c r="B173" s="66" t="str">
        <v>비교 반영</v>
      </c>
      <c r="C173" s="66" t="str">
        <v>평내동</v>
      </c>
      <c r="D173" s="66" t="str">
        <v>아파트 전월세</v>
      </c>
      <c r="E173" s="68">
        <v>51</v>
      </c>
      <c r="F173" s="68">
        <v>0</v>
      </c>
      <c r="G173" s="68">
        <v>28</v>
      </c>
      <c r="H173" s="68">
        <v>23</v>
      </c>
      <c r="I173" s="68">
        <f>G173+H173</f>
        <v>51</v>
      </c>
      <c r="J173" s="68">
        <f>SUM(F173:H173)</f>
        <v>51</v>
      </c>
      <c r="K173" s="68">
        <f>E173-J173</f>
        <v>0</v>
      </c>
      <c r="L173" s="69">
        <v>9703940000</v>
      </c>
      <c r="M173" s="87">
        <v>3848.155</v>
      </c>
      <c r="N173" s="69">
        <v>190273333</v>
      </c>
      <c r="O173" s="69">
        <v>8336238</v>
      </c>
      <c r="P173" s="79">
        <f>IF(I173=0,0,H173/I173)</f>
        <v>0.45098039215686275</v>
      </c>
    </row>
    <row r="174">
      <c r="A174" s="66" t="str">
        <v>2025-08</v>
      </c>
      <c r="B174" s="66" t="str">
        <v>비교 반영</v>
      </c>
      <c r="C174" s="66" t="str">
        <v>호평동</v>
      </c>
      <c r="D174" s="66" t="str">
        <v>다가구 전월세</v>
      </c>
      <c r="E174" s="68">
        <v>53</v>
      </c>
      <c r="F174" s="68">
        <v>0</v>
      </c>
      <c r="G174" s="68">
        <v>7</v>
      </c>
      <c r="H174" s="68">
        <v>46</v>
      </c>
      <c r="I174" s="68">
        <f>G174+H174</f>
        <v>53</v>
      </c>
      <c r="J174" s="68">
        <f>SUM(F174:H174)</f>
        <v>53</v>
      </c>
      <c r="K174" s="68">
        <f>E174-J174</f>
        <v>0</v>
      </c>
      <c r="L174" s="69">
        <v>1434000000</v>
      </c>
      <c r="M174" s="87">
        <v>2106.95</v>
      </c>
      <c r="N174" s="69">
        <v>27056604</v>
      </c>
      <c r="O174" s="69">
        <v>2249933</v>
      </c>
      <c r="P174" s="79">
        <f>IF(I174=0,0,H174/I174)</f>
        <v>0.8679245283018868</v>
      </c>
    </row>
    <row r="175">
      <c r="A175" s="66" t="str">
        <v>2025-08</v>
      </c>
      <c r="B175" s="66" t="str">
        <v>비교 반영</v>
      </c>
      <c r="C175" s="66" t="str">
        <v>호평동</v>
      </c>
      <c r="D175" s="66" t="str">
        <v>다세대 매매</v>
      </c>
      <c r="E175" s="68">
        <v>7</v>
      </c>
      <c r="F175" s="68">
        <v>7</v>
      </c>
      <c r="G175" s="68">
        <v>0</v>
      </c>
      <c r="H175" s="68">
        <v>0</v>
      </c>
      <c r="I175" s="68">
        <f>G175+H175</f>
        <v>0</v>
      </c>
      <c r="J175" s="68">
        <f>SUM(F175:H175)</f>
        <v>7</v>
      </c>
      <c r="K175" s="68">
        <f>E175-J175</f>
        <v>0</v>
      </c>
      <c r="L175" s="69">
        <v>1020500000</v>
      </c>
      <c r="M175" s="87">
        <v>332.59</v>
      </c>
      <c r="N175" s="69">
        <v>145785714</v>
      </c>
      <c r="O175" s="69">
        <v>10143280</v>
      </c>
      <c r="P175" s="79">
        <f>IF(I175=0,0,H175/I175)</f>
        <v>0</v>
      </c>
    </row>
    <row r="176">
      <c r="A176" s="66" t="str">
        <v>2025-08</v>
      </c>
      <c r="B176" s="66" t="str">
        <v>비교 반영</v>
      </c>
      <c r="C176" s="66" t="str">
        <v>호평동</v>
      </c>
      <c r="D176" s="66" t="str">
        <v>다세대 전월세</v>
      </c>
      <c r="E176" s="68">
        <v>20</v>
      </c>
      <c r="F176" s="68">
        <v>0</v>
      </c>
      <c r="G176" s="68">
        <v>12</v>
      </c>
      <c r="H176" s="68">
        <v>8</v>
      </c>
      <c r="I176" s="68">
        <f>G176+H176</f>
        <v>20</v>
      </c>
      <c r="J176" s="68">
        <f>SUM(F176:H176)</f>
        <v>20</v>
      </c>
      <c r="K176" s="68">
        <f>E176-J176</f>
        <v>0</v>
      </c>
      <c r="L176" s="69">
        <v>1812100000</v>
      </c>
      <c r="M176" s="87">
        <v>921.065</v>
      </c>
      <c r="N176" s="69">
        <v>90605000</v>
      </c>
      <c r="O176" s="69">
        <v>6503790</v>
      </c>
      <c r="P176" s="79">
        <f>IF(I176=0,0,H176/I176)</f>
        <v>0.4</v>
      </c>
    </row>
    <row r="177">
      <c r="A177" s="66" t="str">
        <v>2025-08</v>
      </c>
      <c r="B177" s="66" t="str">
        <v>비교 반영</v>
      </c>
      <c r="C177" s="66" t="str">
        <v>호평동</v>
      </c>
      <c r="D177" s="66" t="str">
        <v>상가</v>
      </c>
      <c r="E177" s="68">
        <v>2</v>
      </c>
      <c r="F177" s="68">
        <v>2</v>
      </c>
      <c r="G177" s="68">
        <v>0</v>
      </c>
      <c r="H177" s="68">
        <v>0</v>
      </c>
      <c r="I177" s="68">
        <f>G177+H177</f>
        <v>0</v>
      </c>
      <c r="J177" s="68">
        <f>SUM(F177:H177)</f>
        <v>2</v>
      </c>
      <c r="K177" s="68">
        <f>E177-J177</f>
        <v>0</v>
      </c>
      <c r="L177" s="69">
        <v>740000000</v>
      </c>
      <c r="M177" s="87">
        <v>295.85</v>
      </c>
      <c r="N177" s="69">
        <v>370000000</v>
      </c>
      <c r="O177" s="69">
        <v>8268653</v>
      </c>
      <c r="P177" s="79">
        <f>IF(I177=0,0,H177/I177)</f>
        <v>0</v>
      </c>
    </row>
    <row r="178">
      <c r="A178" s="66" t="str">
        <v>2025-08</v>
      </c>
      <c r="B178" s="66" t="str">
        <v>비교 반영</v>
      </c>
      <c r="C178" s="66" t="str">
        <v>호평동</v>
      </c>
      <c r="D178" s="66" t="str">
        <v>아파트 매매</v>
      </c>
      <c r="E178" s="68">
        <v>39</v>
      </c>
      <c r="F178" s="68">
        <v>39</v>
      </c>
      <c r="G178" s="68">
        <v>0</v>
      </c>
      <c r="H178" s="68">
        <v>0</v>
      </c>
      <c r="I178" s="68">
        <f>G178+H178</f>
        <v>0</v>
      </c>
      <c r="J178" s="68">
        <f>SUM(F178:H178)</f>
        <v>39</v>
      </c>
      <c r="K178" s="68">
        <f>E178-J178</f>
        <v>0</v>
      </c>
      <c r="L178" s="69">
        <v>16241500000</v>
      </c>
      <c r="M178" s="87">
        <v>3092.797</v>
      </c>
      <c r="N178" s="69">
        <v>416448718</v>
      </c>
      <c r="O178" s="69">
        <v>17359986</v>
      </c>
      <c r="P178" s="79">
        <f>IF(I178=0,0,H178/I178)</f>
        <v>0</v>
      </c>
    </row>
    <row r="179">
      <c r="A179" s="66" t="str">
        <v>2025-08</v>
      </c>
      <c r="B179" s="66" t="str">
        <v>비교 반영</v>
      </c>
      <c r="C179" s="66" t="str">
        <v>호평동</v>
      </c>
      <c r="D179" s="66" t="str">
        <v>아파트 전월세</v>
      </c>
      <c r="E179" s="68">
        <v>168</v>
      </c>
      <c r="F179" s="68">
        <v>0</v>
      </c>
      <c r="G179" s="68">
        <v>99</v>
      </c>
      <c r="H179" s="68">
        <v>69</v>
      </c>
      <c r="I179" s="68">
        <f>G179+H179</f>
        <v>168</v>
      </c>
      <c r="J179" s="68">
        <f>SUM(F179:H179)</f>
        <v>168</v>
      </c>
      <c r="K179" s="68">
        <f>E179-J179</f>
        <v>0</v>
      </c>
      <c r="L179" s="69">
        <v>34903210000</v>
      </c>
      <c r="M179" s="87">
        <v>12476.1</v>
      </c>
      <c r="N179" s="69">
        <v>207757202</v>
      </c>
      <c r="O179" s="69">
        <v>9248283</v>
      </c>
      <c r="P179" s="79">
        <f>IF(I179=0,0,H179/I179)</f>
        <v>0.4107142857142857</v>
      </c>
    </row>
    <row r="180">
      <c r="A180" s="66" t="str">
        <v>2025-08</v>
      </c>
      <c r="B180" s="66" t="str">
        <v>비교 반영</v>
      </c>
      <c r="C180" s="66" t="str">
        <v>호평동</v>
      </c>
      <c r="D180" s="66" t="str">
        <v>토지</v>
      </c>
      <c r="E180" s="68">
        <v>2</v>
      </c>
      <c r="F180" s="68">
        <v>2</v>
      </c>
      <c r="G180" s="68">
        <v>0</v>
      </c>
      <c r="H180" s="68">
        <v>0</v>
      </c>
      <c r="I180" s="68">
        <f>G180+H180</f>
        <v>0</v>
      </c>
      <c r="J180" s="68">
        <f>SUM(F180:H180)</f>
        <v>2</v>
      </c>
      <c r="K180" s="68">
        <f>E180-J180</f>
        <v>0</v>
      </c>
      <c r="L180" s="69">
        <v>1661000000</v>
      </c>
      <c r="M180" s="87">
        <v>4175</v>
      </c>
      <c r="N180" s="69">
        <v>830500000</v>
      </c>
      <c r="O180" s="69">
        <v>1315188</v>
      </c>
      <c r="P180" s="79">
        <f>IF(I180=0,0,H180/I180)</f>
        <v>0</v>
      </c>
    </row>
    <row r="181">
      <c r="A181" s="66" t="str">
        <v>2025-08</v>
      </c>
      <c r="B181" s="66" t="str">
        <v>비교 반영</v>
      </c>
      <c r="C181" s="66" t="str">
        <v>화도읍 가곡리</v>
      </c>
      <c r="D181" s="66" t="str">
        <v>다가구 매매</v>
      </c>
      <c r="E181" s="68">
        <v>1</v>
      </c>
      <c r="F181" s="68">
        <v>1</v>
      </c>
      <c r="G181" s="68">
        <v>0</v>
      </c>
      <c r="H181" s="68">
        <v>0</v>
      </c>
      <c r="I181" s="68">
        <f>G181+H181</f>
        <v>0</v>
      </c>
      <c r="J181" s="68">
        <f>SUM(F181:H181)</f>
        <v>1</v>
      </c>
      <c r="K181" s="68">
        <f>E181-J181</f>
        <v>0</v>
      </c>
      <c r="L181" s="69">
        <v>576000000</v>
      </c>
      <c r="M181" s="87">
        <v>129.89</v>
      </c>
      <c r="N181" s="69">
        <v>576000000</v>
      </c>
      <c r="O181" s="69">
        <v>14659575</v>
      </c>
      <c r="P181" s="79">
        <f>IF(I181=0,0,H181/I181)</f>
        <v>0</v>
      </c>
    </row>
    <row r="182">
      <c r="A182" s="66" t="str">
        <v>2025-08</v>
      </c>
      <c r="B182" s="66" t="str">
        <v>비교 반영</v>
      </c>
      <c r="C182" s="66" t="str">
        <v>화도읍 가곡리</v>
      </c>
      <c r="D182" s="66" t="str">
        <v>다가구 전월세</v>
      </c>
      <c r="E182" s="68">
        <v>3</v>
      </c>
      <c r="F182" s="68">
        <v>0</v>
      </c>
      <c r="G182" s="68">
        <v>0</v>
      </c>
      <c r="H182" s="68">
        <v>3</v>
      </c>
      <c r="I182" s="68">
        <f>G182+H182</f>
        <v>3</v>
      </c>
      <c r="J182" s="68">
        <f>SUM(F182:H182)</f>
        <v>3</v>
      </c>
      <c r="K182" s="68">
        <f>E182-J182</f>
        <v>0</v>
      </c>
      <c r="L182" s="69">
        <v>9000000</v>
      </c>
      <c r="M182" s="87">
        <v>116.964</v>
      </c>
      <c r="N182" s="69">
        <v>3000000</v>
      </c>
      <c r="O182" s="69">
        <v>254369</v>
      </c>
      <c r="P182" s="79">
        <f>IF(I182=0,0,H182/I182)</f>
        <v>1</v>
      </c>
    </row>
    <row r="183">
      <c r="A183" s="66" t="str">
        <v>2025-08</v>
      </c>
      <c r="B183" s="66" t="str">
        <v>비교 반영</v>
      </c>
      <c r="C183" s="66" t="str">
        <v>화도읍 가곡리</v>
      </c>
      <c r="D183" s="66" t="str">
        <v>다세대 매매</v>
      </c>
      <c r="E183" s="68">
        <v>5</v>
      </c>
      <c r="F183" s="68">
        <v>5</v>
      </c>
      <c r="G183" s="68">
        <v>0</v>
      </c>
      <c r="H183" s="68">
        <v>0</v>
      </c>
      <c r="I183" s="68">
        <f>G183+H183</f>
        <v>0</v>
      </c>
      <c r="J183" s="68">
        <f>SUM(F183:H183)</f>
        <v>5</v>
      </c>
      <c r="K183" s="68">
        <f>E183-J183</f>
        <v>0</v>
      </c>
      <c r="L183" s="69">
        <v>671160000</v>
      </c>
      <c r="M183" s="87">
        <v>269.91</v>
      </c>
      <c r="N183" s="69">
        <v>134232000</v>
      </c>
      <c r="O183" s="69">
        <v>8220187</v>
      </c>
      <c r="P183" s="79">
        <f>IF(I183=0,0,H183/I183)</f>
        <v>0</v>
      </c>
    </row>
    <row r="184">
      <c r="A184" s="66" t="str">
        <v>2025-08</v>
      </c>
      <c r="B184" s="66" t="str">
        <v>비교 반영</v>
      </c>
      <c r="C184" s="66" t="str">
        <v>화도읍 가곡리</v>
      </c>
      <c r="D184" s="66" t="str">
        <v>다세대 전월세</v>
      </c>
      <c r="E184" s="68">
        <v>10</v>
      </c>
      <c r="F184" s="68">
        <v>0</v>
      </c>
      <c r="G184" s="68">
        <v>0</v>
      </c>
      <c r="H184" s="68">
        <v>10</v>
      </c>
      <c r="I184" s="68">
        <f>G184+H184</f>
        <v>10</v>
      </c>
      <c r="J184" s="68">
        <f>SUM(F184:H184)</f>
        <v>10</v>
      </c>
      <c r="K184" s="68">
        <f>E184-J184</f>
        <v>0</v>
      </c>
      <c r="L184" s="69">
        <v>156000000</v>
      </c>
      <c r="M184" s="87">
        <v>652.485</v>
      </c>
      <c r="N184" s="69">
        <v>15600000</v>
      </c>
      <c r="O184" s="69">
        <v>790367</v>
      </c>
      <c r="P184" s="79">
        <f>IF(I184=0,0,H184/I184)</f>
        <v>1</v>
      </c>
    </row>
    <row r="185">
      <c r="A185" s="66" t="str">
        <v>2025-08</v>
      </c>
      <c r="B185" s="66" t="str">
        <v>비교 반영</v>
      </c>
      <c r="C185" s="66" t="str">
        <v>화도읍 가곡리</v>
      </c>
      <c r="D185" s="66" t="str">
        <v>아파트 매매</v>
      </c>
      <c r="E185" s="68">
        <v>1</v>
      </c>
      <c r="F185" s="68">
        <v>1</v>
      </c>
      <c r="G185" s="68">
        <v>0</v>
      </c>
      <c r="H185" s="68">
        <v>0</v>
      </c>
      <c r="I185" s="68">
        <f>G185+H185</f>
        <v>0</v>
      </c>
      <c r="J185" s="68">
        <f>SUM(F185:H185)</f>
        <v>1</v>
      </c>
      <c r="K185" s="68">
        <f>E185-J185</f>
        <v>0</v>
      </c>
      <c r="L185" s="69">
        <v>253000000</v>
      </c>
      <c r="M185" s="87">
        <v>84.99</v>
      </c>
      <c r="N185" s="69">
        <v>253000000</v>
      </c>
      <c r="O185" s="69">
        <v>9840730</v>
      </c>
      <c r="P185" s="79">
        <f>IF(I185=0,0,H185/I185)</f>
        <v>0</v>
      </c>
    </row>
    <row r="186">
      <c r="A186" s="66" t="str">
        <v>2025-08</v>
      </c>
      <c r="B186" s="66" t="str">
        <v>비교 반영</v>
      </c>
      <c r="C186" s="66" t="str">
        <v>화도읍 가곡리</v>
      </c>
      <c r="D186" s="66" t="str">
        <v>아파트 전월세</v>
      </c>
      <c r="E186" s="68">
        <v>1</v>
      </c>
      <c r="F186" s="68">
        <v>0</v>
      </c>
      <c r="G186" s="68">
        <v>0</v>
      </c>
      <c r="H186" s="68">
        <v>1</v>
      </c>
      <c r="I186" s="68">
        <f>G186+H186</f>
        <v>1</v>
      </c>
      <c r="J186" s="68">
        <f>SUM(F186:H186)</f>
        <v>1</v>
      </c>
      <c r="K186" s="68">
        <f>E186-J186</f>
        <v>0</v>
      </c>
      <c r="L186" s="69">
        <v>30000000</v>
      </c>
      <c r="M186" s="87">
        <v>84.99</v>
      </c>
      <c r="N186" s="69">
        <v>30000000</v>
      </c>
      <c r="O186" s="69">
        <v>1166885</v>
      </c>
      <c r="P186" s="79">
        <f>IF(I186=0,0,H186/I186)</f>
        <v>1</v>
      </c>
    </row>
    <row r="187">
      <c r="A187" s="66" t="str">
        <v>2025-08</v>
      </c>
      <c r="B187" s="66" t="str">
        <v>비교 반영</v>
      </c>
      <c r="C187" s="66" t="str">
        <v>화도읍 가곡리</v>
      </c>
      <c r="D187" s="66" t="str">
        <v>토지</v>
      </c>
      <c r="E187" s="68">
        <v>4</v>
      </c>
      <c r="F187" s="68">
        <v>4</v>
      </c>
      <c r="G187" s="68">
        <v>0</v>
      </c>
      <c r="H187" s="68">
        <v>0</v>
      </c>
      <c r="I187" s="68">
        <f>G187+H187</f>
        <v>0</v>
      </c>
      <c r="J187" s="68">
        <f>SUM(F187:H187)</f>
        <v>4</v>
      </c>
      <c r="K187" s="68">
        <f>E187-J187</f>
        <v>0</v>
      </c>
      <c r="L187" s="69">
        <v>64800000</v>
      </c>
      <c r="M187" s="87">
        <v>191</v>
      </c>
      <c r="N187" s="69">
        <v>16200000</v>
      </c>
      <c r="O187" s="69">
        <v>1121544</v>
      </c>
      <c r="P187" s="79">
        <f>IF(I187=0,0,H187/I187)</f>
        <v>0</v>
      </c>
    </row>
    <row r="188">
      <c r="A188" s="66" t="str">
        <v>2025-08</v>
      </c>
      <c r="B188" s="66" t="str">
        <v>비교 반영</v>
      </c>
      <c r="C188" s="66" t="str">
        <v>화도읍 구암리</v>
      </c>
      <c r="D188" s="66" t="str">
        <v>토지</v>
      </c>
      <c r="E188" s="68">
        <v>2</v>
      </c>
      <c r="F188" s="68">
        <v>2</v>
      </c>
      <c r="G188" s="68">
        <v>0</v>
      </c>
      <c r="H188" s="68">
        <v>0</v>
      </c>
      <c r="I188" s="68">
        <f>G188+H188</f>
        <v>0</v>
      </c>
      <c r="J188" s="68">
        <f>SUM(F188:H188)</f>
        <v>2</v>
      </c>
      <c r="K188" s="68">
        <f>E188-J188</f>
        <v>0</v>
      </c>
      <c r="L188" s="69">
        <v>220000000</v>
      </c>
      <c r="M188" s="87">
        <v>404</v>
      </c>
      <c r="N188" s="69">
        <v>110000000</v>
      </c>
      <c r="O188" s="69">
        <v>1800180</v>
      </c>
      <c r="P188" s="79">
        <f>IF(I188=0,0,H188/I188)</f>
        <v>0</v>
      </c>
    </row>
    <row r="189">
      <c r="A189" s="66" t="str">
        <v>2025-08</v>
      </c>
      <c r="B189" s="66" t="str">
        <v>비교 반영</v>
      </c>
      <c r="C189" s="66" t="str">
        <v>화도읍 녹촌리</v>
      </c>
      <c r="D189" s="66" t="str">
        <v>공장창고</v>
      </c>
      <c r="E189" s="68">
        <v>2</v>
      </c>
      <c r="F189" s="68">
        <v>2</v>
      </c>
      <c r="G189" s="68">
        <v>0</v>
      </c>
      <c r="H189" s="68">
        <v>0</v>
      </c>
      <c r="I189" s="68">
        <f>G189+H189</f>
        <v>0</v>
      </c>
      <c r="J189" s="68">
        <f>SUM(F189:H189)</f>
        <v>2</v>
      </c>
      <c r="K189" s="68">
        <f>E189-J189</f>
        <v>0</v>
      </c>
      <c r="L189" s="69">
        <v>3600000000</v>
      </c>
      <c r="M189" s="87">
        <v>1467.23</v>
      </c>
      <c r="N189" s="69">
        <v>1800000000</v>
      </c>
      <c r="O189" s="69">
        <v>8111084</v>
      </c>
      <c r="P189" s="79">
        <f>IF(I189=0,0,H189/I189)</f>
        <v>0</v>
      </c>
    </row>
    <row r="190">
      <c r="A190" s="66" t="str">
        <v>2025-08</v>
      </c>
      <c r="B190" s="66" t="str">
        <v>비교 반영</v>
      </c>
      <c r="C190" s="66" t="str">
        <v>화도읍 녹촌리</v>
      </c>
      <c r="D190" s="66" t="str">
        <v>다세대 전월세</v>
      </c>
      <c r="E190" s="68">
        <v>2</v>
      </c>
      <c r="F190" s="68">
        <v>0</v>
      </c>
      <c r="G190" s="68">
        <v>1</v>
      </c>
      <c r="H190" s="68">
        <v>1</v>
      </c>
      <c r="I190" s="68">
        <f>G190+H190</f>
        <v>2</v>
      </c>
      <c r="J190" s="68">
        <f>SUM(F190:H190)</f>
        <v>2</v>
      </c>
      <c r="K190" s="68">
        <f>E190-J190</f>
        <v>0</v>
      </c>
      <c r="L190" s="69">
        <v>188000000</v>
      </c>
      <c r="M190" s="87">
        <v>110.4</v>
      </c>
      <c r="N190" s="69">
        <v>94000000</v>
      </c>
      <c r="O190" s="69">
        <v>5629416</v>
      </c>
      <c r="P190" s="79">
        <f>IF(I190=0,0,H190/I190)</f>
        <v>0.5</v>
      </c>
    </row>
    <row r="191">
      <c r="A191" s="66" t="str">
        <v>2025-08</v>
      </c>
      <c r="B191" s="66" t="str">
        <v>비교 반영</v>
      </c>
      <c r="C191" s="66" t="str">
        <v>화도읍 녹촌리</v>
      </c>
      <c r="D191" s="66" t="str">
        <v>아파트 매매</v>
      </c>
      <c r="E191" s="68">
        <v>9</v>
      </c>
      <c r="F191" s="68">
        <v>9</v>
      </c>
      <c r="G191" s="68">
        <v>0</v>
      </c>
      <c r="H191" s="68">
        <v>0</v>
      </c>
      <c r="I191" s="68">
        <f>G191+H191</f>
        <v>0</v>
      </c>
      <c r="J191" s="68">
        <f>SUM(F191:H191)</f>
        <v>9</v>
      </c>
      <c r="K191" s="68">
        <f>E191-J191</f>
        <v>0</v>
      </c>
      <c r="L191" s="69">
        <v>3374500000</v>
      </c>
      <c r="M191" s="87">
        <v>664.327</v>
      </c>
      <c r="N191" s="69">
        <v>374944444</v>
      </c>
      <c r="O191" s="69">
        <v>16792001</v>
      </c>
      <c r="P191" s="79">
        <f>IF(I191=0,0,H191/I191)</f>
        <v>0</v>
      </c>
    </row>
    <row r="192">
      <c r="A192" s="66" t="str">
        <v>2025-08</v>
      </c>
      <c r="B192" s="66" t="str">
        <v>비교 반영</v>
      </c>
      <c r="C192" s="66" t="str">
        <v>화도읍 녹촌리</v>
      </c>
      <c r="D192" s="66" t="str">
        <v>아파트 전월세</v>
      </c>
      <c r="E192" s="68">
        <v>24</v>
      </c>
      <c r="F192" s="68">
        <v>0</v>
      </c>
      <c r="G192" s="68">
        <v>20</v>
      </c>
      <c r="H192" s="68">
        <v>4</v>
      </c>
      <c r="I192" s="68">
        <f>G192+H192</f>
        <v>24</v>
      </c>
      <c r="J192" s="68">
        <f>SUM(F192:H192)</f>
        <v>24</v>
      </c>
      <c r="K192" s="68">
        <f>E192-J192</f>
        <v>0</v>
      </c>
      <c r="L192" s="69">
        <v>6187500000</v>
      </c>
      <c r="M192" s="87">
        <v>1914.477</v>
      </c>
      <c r="N192" s="69">
        <v>257812500</v>
      </c>
      <c r="O192" s="69">
        <v>10684141</v>
      </c>
      <c r="P192" s="79">
        <f>IF(I192=0,0,H192/I192)</f>
        <v>0.16666666666666666</v>
      </c>
    </row>
    <row r="193">
      <c r="A193" s="66" t="str">
        <v>2025-08</v>
      </c>
      <c r="B193" s="66" t="str">
        <v>비교 반영</v>
      </c>
      <c r="C193" s="66" t="str">
        <v>화도읍 답내리</v>
      </c>
      <c r="D193" s="66" t="str">
        <v>아파트 전월세</v>
      </c>
      <c r="E193" s="68">
        <v>22</v>
      </c>
      <c r="F193" s="68">
        <v>0</v>
      </c>
      <c r="G193" s="68">
        <v>22</v>
      </c>
      <c r="H193" s="68">
        <v>0</v>
      </c>
      <c r="I193" s="68">
        <f>G193+H193</f>
        <v>22</v>
      </c>
      <c r="J193" s="68">
        <f>SUM(F193:H193)</f>
        <v>22</v>
      </c>
      <c r="K193" s="68">
        <f>E193-J193</f>
        <v>0</v>
      </c>
      <c r="L193" s="69">
        <v>3802920000</v>
      </c>
      <c r="M193" s="87">
        <v>1594.148</v>
      </c>
      <c r="N193" s="69">
        <v>172860000</v>
      </c>
      <c r="O193" s="69">
        <v>7886118</v>
      </c>
      <c r="P193" s="79">
        <f>IF(I193=0,0,H193/I193)</f>
        <v>0</v>
      </c>
    </row>
    <row r="194">
      <c r="A194" s="66" t="str">
        <v>2025-08</v>
      </c>
      <c r="B194" s="66" t="str">
        <v>비교 반영</v>
      </c>
      <c r="C194" s="66" t="str">
        <v>화도읍 답내리</v>
      </c>
      <c r="D194" s="66" t="str">
        <v>토지</v>
      </c>
      <c r="E194" s="68">
        <v>2</v>
      </c>
      <c r="F194" s="68">
        <v>2</v>
      </c>
      <c r="G194" s="68">
        <v>0</v>
      </c>
      <c r="H194" s="68">
        <v>0</v>
      </c>
      <c r="I194" s="68">
        <f>G194+H194</f>
        <v>0</v>
      </c>
      <c r="J194" s="68">
        <f>SUM(F194:H194)</f>
        <v>2</v>
      </c>
      <c r="K194" s="68">
        <f>E194-J194</f>
        <v>0</v>
      </c>
      <c r="L194" s="69">
        <v>100000000</v>
      </c>
      <c r="M194" s="87">
        <v>330</v>
      </c>
      <c r="N194" s="69">
        <v>50000000</v>
      </c>
      <c r="O194" s="69">
        <v>1001753</v>
      </c>
      <c r="P194" s="79">
        <f>IF(I194=0,0,H194/I194)</f>
        <v>0</v>
      </c>
    </row>
    <row r="195">
      <c r="A195" s="66" t="str">
        <v>2025-08</v>
      </c>
      <c r="B195" s="66" t="str">
        <v>비교 반영</v>
      </c>
      <c r="C195" s="66" t="str">
        <v>화도읍 마석우리</v>
      </c>
      <c r="D195" s="66" t="str">
        <v>다가구 매매</v>
      </c>
      <c r="E195" s="68">
        <v>1</v>
      </c>
      <c r="F195" s="68">
        <v>1</v>
      </c>
      <c r="G195" s="68">
        <v>0</v>
      </c>
      <c r="H195" s="68">
        <v>0</v>
      </c>
      <c r="I195" s="68">
        <f>G195+H195</f>
        <v>0</v>
      </c>
      <c r="J195" s="68">
        <f>SUM(F195:H195)</f>
        <v>1</v>
      </c>
      <c r="K195" s="68">
        <f>E195-J195</f>
        <v>0</v>
      </c>
      <c r="L195" s="69">
        <v>880000000</v>
      </c>
      <c r="M195" s="87">
        <v>347.66</v>
      </c>
      <c r="N195" s="69">
        <v>880000000</v>
      </c>
      <c r="O195" s="69">
        <v>8367632</v>
      </c>
      <c r="P195" s="79">
        <f>IF(I195=0,0,H195/I195)</f>
        <v>0</v>
      </c>
    </row>
    <row r="196">
      <c r="A196" s="66" t="str">
        <v>2025-08</v>
      </c>
      <c r="B196" s="66" t="str">
        <v>비교 반영</v>
      </c>
      <c r="C196" s="66" t="str">
        <v>화도읍 마석우리</v>
      </c>
      <c r="D196" s="66" t="str">
        <v>다가구 전월세</v>
      </c>
      <c r="E196" s="68">
        <v>31</v>
      </c>
      <c r="F196" s="68">
        <v>0</v>
      </c>
      <c r="G196" s="68">
        <v>0</v>
      </c>
      <c r="H196" s="68">
        <v>31</v>
      </c>
      <c r="I196" s="68">
        <f>G196+H196</f>
        <v>31</v>
      </c>
      <c r="J196" s="68">
        <f>SUM(F196:H196)</f>
        <v>31</v>
      </c>
      <c r="K196" s="68">
        <f>E196-J196</f>
        <v>0</v>
      </c>
      <c r="L196" s="69">
        <v>177900000</v>
      </c>
      <c r="M196" s="87">
        <v>1075.02</v>
      </c>
      <c r="N196" s="69">
        <v>5738710</v>
      </c>
      <c r="O196" s="69">
        <v>547059</v>
      </c>
      <c r="P196" s="79">
        <f>IF(I196=0,0,H196/I196)</f>
        <v>1</v>
      </c>
    </row>
    <row r="197">
      <c r="A197" s="66" t="str">
        <v>2025-08</v>
      </c>
      <c r="B197" s="66" t="str">
        <v>비교 반영</v>
      </c>
      <c r="C197" s="66" t="str">
        <v>화도읍 마석우리</v>
      </c>
      <c r="D197" s="66" t="str">
        <v>다세대 매매</v>
      </c>
      <c r="E197" s="68">
        <v>5</v>
      </c>
      <c r="F197" s="68">
        <v>5</v>
      </c>
      <c r="G197" s="68">
        <v>0</v>
      </c>
      <c r="H197" s="68">
        <v>0</v>
      </c>
      <c r="I197" s="68">
        <f>G197+H197</f>
        <v>0</v>
      </c>
      <c r="J197" s="68">
        <f>SUM(F197:H197)</f>
        <v>5</v>
      </c>
      <c r="K197" s="68">
        <f>E197-J197</f>
        <v>0</v>
      </c>
      <c r="L197" s="69">
        <v>712000000</v>
      </c>
      <c r="M197" s="87">
        <v>280.76</v>
      </c>
      <c r="N197" s="69">
        <v>142400000</v>
      </c>
      <c r="O197" s="69">
        <v>8383384</v>
      </c>
      <c r="P197" s="79">
        <f>IF(I197=0,0,H197/I197)</f>
        <v>0</v>
      </c>
    </row>
    <row r="198">
      <c r="A198" s="66" t="str">
        <v>2025-08</v>
      </c>
      <c r="B198" s="66" t="str">
        <v>비교 반영</v>
      </c>
      <c r="C198" s="66" t="str">
        <v>화도읍 마석우리</v>
      </c>
      <c r="D198" s="66" t="str">
        <v>다세대 전월세</v>
      </c>
      <c r="E198" s="68">
        <v>13</v>
      </c>
      <c r="F198" s="68">
        <v>0</v>
      </c>
      <c r="G198" s="68">
        <v>4</v>
      </c>
      <c r="H198" s="68">
        <v>9</v>
      </c>
      <c r="I198" s="68">
        <f>G198+H198</f>
        <v>13</v>
      </c>
      <c r="J198" s="68">
        <f>SUM(F198:H198)</f>
        <v>13</v>
      </c>
      <c r="K198" s="68">
        <f>E198-J198</f>
        <v>0</v>
      </c>
      <c r="L198" s="69">
        <v>543400000</v>
      </c>
      <c r="M198" s="87">
        <v>830.44</v>
      </c>
      <c r="N198" s="69">
        <v>41800000</v>
      </c>
      <c r="O198" s="69">
        <v>2163147</v>
      </c>
      <c r="P198" s="79">
        <f>IF(I198=0,0,H198/I198)</f>
        <v>0.6923076923076923</v>
      </c>
    </row>
    <row r="199">
      <c r="A199" s="66" t="str">
        <v>2025-08</v>
      </c>
      <c r="B199" s="66" t="str">
        <v>비교 반영</v>
      </c>
      <c r="C199" s="66" t="str">
        <v>화도읍 마석우리</v>
      </c>
      <c r="D199" s="66" t="str">
        <v>아파트 매매</v>
      </c>
      <c r="E199" s="68">
        <v>9</v>
      </c>
      <c r="F199" s="68">
        <v>9</v>
      </c>
      <c r="G199" s="68">
        <v>0</v>
      </c>
      <c r="H199" s="68">
        <v>0</v>
      </c>
      <c r="I199" s="68">
        <f>G199+H199</f>
        <v>0</v>
      </c>
      <c r="J199" s="68">
        <f>SUM(F199:H199)</f>
        <v>9</v>
      </c>
      <c r="K199" s="68">
        <f>E199-J199</f>
        <v>0</v>
      </c>
      <c r="L199" s="69">
        <v>2863000000</v>
      </c>
      <c r="M199" s="87">
        <v>752.858</v>
      </c>
      <c r="N199" s="69">
        <v>318111111</v>
      </c>
      <c r="O199" s="69">
        <v>12571375</v>
      </c>
      <c r="P199" s="79">
        <f>IF(I199=0,0,H199/I199)</f>
        <v>0</v>
      </c>
    </row>
    <row r="200">
      <c r="A200" s="66" t="str">
        <v>2025-08</v>
      </c>
      <c r="B200" s="66" t="str">
        <v>비교 반영</v>
      </c>
      <c r="C200" s="66" t="str">
        <v>화도읍 마석우리</v>
      </c>
      <c r="D200" s="66" t="str">
        <v>아파트 전월세</v>
      </c>
      <c r="E200" s="68">
        <v>28</v>
      </c>
      <c r="F200" s="68">
        <v>0</v>
      </c>
      <c r="G200" s="68">
        <v>16</v>
      </c>
      <c r="H200" s="68">
        <v>12</v>
      </c>
      <c r="I200" s="68">
        <f>G200+H200</f>
        <v>28</v>
      </c>
      <c r="J200" s="68">
        <f>SUM(F200:H200)</f>
        <v>28</v>
      </c>
      <c r="K200" s="68">
        <f>E200-J200</f>
        <v>0</v>
      </c>
      <c r="L200" s="69">
        <v>4649390000</v>
      </c>
      <c r="M200" s="87">
        <v>2281.555</v>
      </c>
      <c r="N200" s="69">
        <v>166049643</v>
      </c>
      <c r="O200" s="69">
        <v>6736582</v>
      </c>
      <c r="P200" s="79">
        <f>IF(I200=0,0,H200/I200)</f>
        <v>0.42857142857142855</v>
      </c>
    </row>
    <row r="201">
      <c r="A201" s="66" t="str">
        <v>2025-08</v>
      </c>
      <c r="B201" s="66" t="str">
        <v>비교 반영</v>
      </c>
      <c r="C201" s="66" t="str">
        <v>화도읍 마석우리</v>
      </c>
      <c r="D201" s="66" t="str">
        <v>오피스텔 전월세</v>
      </c>
      <c r="E201" s="68">
        <v>4</v>
      </c>
      <c r="F201" s="68">
        <v>0</v>
      </c>
      <c r="G201" s="68">
        <v>2</v>
      </c>
      <c r="H201" s="68">
        <v>2</v>
      </c>
      <c r="I201" s="68">
        <f>G201+H201</f>
        <v>4</v>
      </c>
      <c r="J201" s="68">
        <f>SUM(F201:H201)</f>
        <v>4</v>
      </c>
      <c r="K201" s="68">
        <f>E201-J201</f>
        <v>0</v>
      </c>
      <c r="L201" s="69">
        <v>315000000</v>
      </c>
      <c r="M201" s="87">
        <v>188.67</v>
      </c>
      <c r="N201" s="69">
        <v>78750000</v>
      </c>
      <c r="O201" s="69">
        <v>5519279</v>
      </c>
      <c r="P201" s="79">
        <f>IF(I201=0,0,H201/I201)</f>
        <v>0.5</v>
      </c>
    </row>
    <row r="202">
      <c r="A202" s="66" t="str">
        <v>2025-08</v>
      </c>
      <c r="B202" s="66" t="str">
        <v>비교 반영</v>
      </c>
      <c r="C202" s="66" t="str">
        <v>화도읍 마석우리</v>
      </c>
      <c r="D202" s="66" t="str">
        <v>토지</v>
      </c>
      <c r="E202" s="68">
        <v>8</v>
      </c>
      <c r="F202" s="68">
        <v>8</v>
      </c>
      <c r="G202" s="68">
        <v>0</v>
      </c>
      <c r="H202" s="68">
        <v>0</v>
      </c>
      <c r="I202" s="68">
        <f>G202+H202</f>
        <v>0</v>
      </c>
      <c r="J202" s="68">
        <f>SUM(F202:H202)</f>
        <v>8</v>
      </c>
      <c r="K202" s="68">
        <f>E202-J202</f>
        <v>0</v>
      </c>
      <c r="L202" s="69">
        <v>1059280000</v>
      </c>
      <c r="M202" s="87">
        <v>1044</v>
      </c>
      <c r="N202" s="69">
        <v>132410000</v>
      </c>
      <c r="O202" s="69">
        <v>3354169</v>
      </c>
      <c r="P202" s="79">
        <f>IF(I202=0,0,H202/I202)</f>
        <v>0</v>
      </c>
    </row>
    <row r="203">
      <c r="A203" s="66" t="str">
        <v>2025-08</v>
      </c>
      <c r="B203" s="66" t="str">
        <v>비교 반영</v>
      </c>
      <c r="C203" s="66" t="str">
        <v>화도읍 묵현리</v>
      </c>
      <c r="D203" s="66" t="str">
        <v>다가구 매매</v>
      </c>
      <c r="E203" s="68">
        <v>2</v>
      </c>
      <c r="F203" s="68">
        <v>2</v>
      </c>
      <c r="G203" s="68">
        <v>0</v>
      </c>
      <c r="H203" s="68">
        <v>0</v>
      </c>
      <c r="I203" s="68">
        <f>G203+H203</f>
        <v>0</v>
      </c>
      <c r="J203" s="68">
        <f>SUM(F203:H203)</f>
        <v>2</v>
      </c>
      <c r="K203" s="68">
        <f>E203-J203</f>
        <v>0</v>
      </c>
      <c r="L203" s="69">
        <v>1611500000</v>
      </c>
      <c r="M203" s="87">
        <v>690.83</v>
      </c>
      <c r="N203" s="69">
        <v>805750000</v>
      </c>
      <c r="O203" s="69">
        <v>7711409</v>
      </c>
      <c r="P203" s="79">
        <f>IF(I203=0,0,H203/I203)</f>
        <v>0</v>
      </c>
    </row>
    <row r="204">
      <c r="A204" s="66" t="str">
        <v>2025-08</v>
      </c>
      <c r="B204" s="66" t="str">
        <v>비교 반영</v>
      </c>
      <c r="C204" s="66" t="str">
        <v>화도읍 묵현리</v>
      </c>
      <c r="D204" s="66" t="str">
        <v>다가구 전월세</v>
      </c>
      <c r="E204" s="68">
        <v>8</v>
      </c>
      <c r="F204" s="68">
        <v>0</v>
      </c>
      <c r="G204" s="68">
        <v>1</v>
      </c>
      <c r="H204" s="68">
        <v>7</v>
      </c>
      <c r="I204" s="68">
        <f>G204+H204</f>
        <v>8</v>
      </c>
      <c r="J204" s="68">
        <f>SUM(F204:H204)</f>
        <v>8</v>
      </c>
      <c r="K204" s="68">
        <f>E204-J204</f>
        <v>0</v>
      </c>
      <c r="L204" s="69">
        <v>215000000</v>
      </c>
      <c r="M204" s="87">
        <v>314.66</v>
      </c>
      <c r="N204" s="69">
        <v>26875000</v>
      </c>
      <c r="O204" s="69">
        <v>2258767</v>
      </c>
      <c r="P204" s="79">
        <f>IF(I204=0,0,H204/I204)</f>
        <v>0.875</v>
      </c>
    </row>
    <row r="205">
      <c r="A205" s="66" t="str">
        <v>2025-08</v>
      </c>
      <c r="B205" s="66" t="str">
        <v>비교 반영</v>
      </c>
      <c r="C205" s="66" t="str">
        <v>화도읍 묵현리</v>
      </c>
      <c r="D205" s="66" t="str">
        <v>다세대 매매</v>
      </c>
      <c r="E205" s="68">
        <v>17</v>
      </c>
      <c r="F205" s="68">
        <v>17</v>
      </c>
      <c r="G205" s="68">
        <v>0</v>
      </c>
      <c r="H205" s="68">
        <v>0</v>
      </c>
      <c r="I205" s="68">
        <f>G205+H205</f>
        <v>0</v>
      </c>
      <c r="J205" s="68">
        <f>SUM(F205:H205)</f>
        <v>17</v>
      </c>
      <c r="K205" s="68">
        <f>E205-J205</f>
        <v>0</v>
      </c>
      <c r="L205" s="69">
        <v>2257000000</v>
      </c>
      <c r="M205" s="87">
        <v>1010.304</v>
      </c>
      <c r="N205" s="69">
        <v>132764706</v>
      </c>
      <c r="O205" s="69">
        <v>7385061</v>
      </c>
      <c r="P205" s="79">
        <f>IF(I205=0,0,H205/I205)</f>
        <v>0</v>
      </c>
    </row>
    <row r="206">
      <c r="A206" s="66" t="str">
        <v>2025-08</v>
      </c>
      <c r="B206" s="66" t="str">
        <v>비교 반영</v>
      </c>
      <c r="C206" s="66" t="str">
        <v>화도읍 묵현리</v>
      </c>
      <c r="D206" s="66" t="str">
        <v>다세대 전월세</v>
      </c>
      <c r="E206" s="68">
        <v>37</v>
      </c>
      <c r="F206" s="68">
        <v>0</v>
      </c>
      <c r="G206" s="68">
        <v>13</v>
      </c>
      <c r="H206" s="68">
        <v>24</v>
      </c>
      <c r="I206" s="68">
        <f>G206+H206</f>
        <v>37</v>
      </c>
      <c r="J206" s="68">
        <f>SUM(F206:H206)</f>
        <v>37</v>
      </c>
      <c r="K206" s="68">
        <f>E206-J206</f>
        <v>0</v>
      </c>
      <c r="L206" s="69">
        <v>1660720000</v>
      </c>
      <c r="M206" s="87">
        <v>1885.097</v>
      </c>
      <c r="N206" s="69">
        <v>44884324</v>
      </c>
      <c r="O206" s="69">
        <v>2912308</v>
      </c>
      <c r="P206" s="79">
        <f>IF(I206=0,0,H206/I206)</f>
        <v>0.6486486486486487</v>
      </c>
    </row>
    <row r="207">
      <c r="A207" s="66" t="str">
        <v>2025-08</v>
      </c>
      <c r="B207" s="66" t="str">
        <v>비교 반영</v>
      </c>
      <c r="C207" s="66" t="str">
        <v>화도읍 묵현리</v>
      </c>
      <c r="D207" s="66" t="str">
        <v>아파트 매매</v>
      </c>
      <c r="E207" s="68">
        <v>18</v>
      </c>
      <c r="F207" s="68">
        <v>18</v>
      </c>
      <c r="G207" s="68">
        <v>0</v>
      </c>
      <c r="H207" s="68">
        <v>0</v>
      </c>
      <c r="I207" s="68">
        <f>G207+H207</f>
        <v>0</v>
      </c>
      <c r="J207" s="68">
        <f>SUM(F207:H207)</f>
        <v>18</v>
      </c>
      <c r="K207" s="68">
        <f>E207-J207</f>
        <v>0</v>
      </c>
      <c r="L207" s="69">
        <v>5100500000</v>
      </c>
      <c r="M207" s="87">
        <v>1272.296</v>
      </c>
      <c r="N207" s="69">
        <v>283361111</v>
      </c>
      <c r="O207" s="69">
        <v>13252537</v>
      </c>
      <c r="P207" s="79">
        <f>IF(I207=0,0,H207/I207)</f>
        <v>0</v>
      </c>
    </row>
    <row r="208">
      <c r="A208" s="66" t="str">
        <v>2025-08</v>
      </c>
      <c r="B208" s="66" t="str">
        <v>비교 반영</v>
      </c>
      <c r="C208" s="66" t="str">
        <v>화도읍 묵현리</v>
      </c>
      <c r="D208" s="66" t="str">
        <v>아파트 전월세</v>
      </c>
      <c r="E208" s="68">
        <v>36</v>
      </c>
      <c r="F208" s="68">
        <v>0</v>
      </c>
      <c r="G208" s="68">
        <v>19</v>
      </c>
      <c r="H208" s="68">
        <v>17</v>
      </c>
      <c r="I208" s="68">
        <f>G208+H208</f>
        <v>36</v>
      </c>
      <c r="J208" s="68">
        <f>SUM(F208:H208)</f>
        <v>36</v>
      </c>
      <c r="K208" s="68">
        <f>E208-J208</f>
        <v>0</v>
      </c>
      <c r="L208" s="69">
        <v>4867200000</v>
      </c>
      <c r="M208" s="87">
        <v>2801.276</v>
      </c>
      <c r="N208" s="69">
        <v>135200000</v>
      </c>
      <c r="O208" s="69">
        <v>5743782</v>
      </c>
      <c r="P208" s="79">
        <f>IF(I208=0,0,H208/I208)</f>
        <v>0.4722222222222222</v>
      </c>
    </row>
    <row r="209">
      <c r="A209" s="66" t="str">
        <v>2025-08</v>
      </c>
      <c r="B209" s="66" t="str">
        <v>비교 반영</v>
      </c>
      <c r="C209" s="66" t="str">
        <v>화도읍 묵현리</v>
      </c>
      <c r="D209" s="66" t="str">
        <v>토지</v>
      </c>
      <c r="E209" s="68">
        <v>18</v>
      </c>
      <c r="F209" s="68">
        <v>18</v>
      </c>
      <c r="G209" s="68">
        <v>0</v>
      </c>
      <c r="H209" s="68">
        <v>0</v>
      </c>
      <c r="I209" s="68">
        <f>G209+H209</f>
        <v>0</v>
      </c>
      <c r="J209" s="68">
        <f>SUM(F209:H209)</f>
        <v>18</v>
      </c>
      <c r="K209" s="68">
        <f>E209-J209</f>
        <v>0</v>
      </c>
      <c r="L209" s="69">
        <v>5827290000</v>
      </c>
      <c r="M209" s="87">
        <v>2994.01</v>
      </c>
      <c r="N209" s="69">
        <v>323738333</v>
      </c>
      <c r="O209" s="69">
        <v>6434103</v>
      </c>
      <c r="P209" s="79">
        <f>IF(I209=0,0,H209/I209)</f>
        <v>0</v>
      </c>
    </row>
    <row r="210">
      <c r="A210" s="66" t="str">
        <v>2025-08</v>
      </c>
      <c r="B210" s="66" t="str">
        <v>비교 반영</v>
      </c>
      <c r="C210" s="66" t="str">
        <v>화도읍 월산리</v>
      </c>
      <c r="D210" s="66" t="str">
        <v>다가구 전월세</v>
      </c>
      <c r="E210" s="68">
        <v>1</v>
      </c>
      <c r="F210" s="68">
        <v>0</v>
      </c>
      <c r="G210" s="68">
        <v>0</v>
      </c>
      <c r="H210" s="68">
        <v>1</v>
      </c>
      <c r="I210" s="68">
        <f>G210+H210</f>
        <v>1</v>
      </c>
      <c r="J210" s="68">
        <f>SUM(F210:H210)</f>
        <v>1</v>
      </c>
      <c r="K210" s="68">
        <f>E210-J210</f>
        <v>0</v>
      </c>
      <c r="L210" s="69">
        <v>5000000</v>
      </c>
      <c r="M210" s="87">
        <v>243.38</v>
      </c>
      <c r="N210" s="69">
        <v>5000000</v>
      </c>
      <c r="O210" s="69">
        <v>67914</v>
      </c>
      <c r="P210" s="79">
        <f>IF(I210=0,0,H210/I210)</f>
        <v>1</v>
      </c>
    </row>
    <row r="211">
      <c r="A211" s="66" t="str">
        <v>2025-08</v>
      </c>
      <c r="B211" s="66" t="str">
        <v>비교 반영</v>
      </c>
      <c r="C211" s="66" t="str">
        <v>화도읍 월산리</v>
      </c>
      <c r="D211" s="66" t="str">
        <v>다세대 매매</v>
      </c>
      <c r="E211" s="68">
        <v>1</v>
      </c>
      <c r="F211" s="68">
        <v>1</v>
      </c>
      <c r="G211" s="68">
        <v>0</v>
      </c>
      <c r="H211" s="68">
        <v>0</v>
      </c>
      <c r="I211" s="68">
        <f>G211+H211</f>
        <v>0</v>
      </c>
      <c r="J211" s="68">
        <f>SUM(F211:H211)</f>
        <v>1</v>
      </c>
      <c r="K211" s="68">
        <f>E211-J211</f>
        <v>0</v>
      </c>
      <c r="L211" s="69">
        <v>35000000</v>
      </c>
      <c r="M211" s="87">
        <v>37.52</v>
      </c>
      <c r="N211" s="69">
        <v>35000000</v>
      </c>
      <c r="O211" s="69">
        <v>3083755</v>
      </c>
      <c r="P211" s="79">
        <f>IF(I211=0,0,H211/I211)</f>
        <v>0</v>
      </c>
    </row>
    <row r="212">
      <c r="A212" s="66" t="str">
        <v>2025-08</v>
      </c>
      <c r="B212" s="66" t="str">
        <v>비교 반영</v>
      </c>
      <c r="C212" s="66" t="str">
        <v>화도읍 월산리</v>
      </c>
      <c r="D212" s="66" t="str">
        <v>아파트 매매</v>
      </c>
      <c r="E212" s="68">
        <v>3</v>
      </c>
      <c r="F212" s="68">
        <v>3</v>
      </c>
      <c r="G212" s="68">
        <v>0</v>
      </c>
      <c r="H212" s="68">
        <v>0</v>
      </c>
      <c r="I212" s="68">
        <f>G212+H212</f>
        <v>0</v>
      </c>
      <c r="J212" s="68">
        <f>SUM(F212:H212)</f>
        <v>3</v>
      </c>
      <c r="K212" s="68">
        <f>E212-J212</f>
        <v>0</v>
      </c>
      <c r="L212" s="69">
        <v>1075000000</v>
      </c>
      <c r="M212" s="87">
        <v>317.989</v>
      </c>
      <c r="N212" s="69">
        <v>358333333</v>
      </c>
      <c r="O212" s="69">
        <v>11175614</v>
      </c>
      <c r="P212" s="79">
        <f>IF(I212=0,0,H212/I212)</f>
        <v>0</v>
      </c>
    </row>
    <row r="213">
      <c r="A213" s="66" t="str">
        <v>2025-08</v>
      </c>
      <c r="B213" s="66" t="str">
        <v>비교 반영</v>
      </c>
      <c r="C213" s="66" t="str">
        <v>화도읍 월산리</v>
      </c>
      <c r="D213" s="66" t="str">
        <v>아파트 전월세</v>
      </c>
      <c r="E213" s="68">
        <v>51</v>
      </c>
      <c r="F213" s="68">
        <v>0</v>
      </c>
      <c r="G213" s="68">
        <v>50</v>
      </c>
      <c r="H213" s="68">
        <v>1</v>
      </c>
      <c r="I213" s="68">
        <f>G213+H213</f>
        <v>51</v>
      </c>
      <c r="J213" s="68">
        <f>SUM(F213:H213)</f>
        <v>51</v>
      </c>
      <c r="K213" s="68">
        <f>E213-J213</f>
        <v>0</v>
      </c>
      <c r="L213" s="69">
        <v>9445560000</v>
      </c>
      <c r="M213" s="87">
        <v>4030.46</v>
      </c>
      <c r="N213" s="69">
        <v>185207059</v>
      </c>
      <c r="O213" s="69">
        <v>7747252</v>
      </c>
      <c r="P213" s="79">
        <f>IF(I213=0,0,H213/I213)</f>
        <v>0.0196078431372549</v>
      </c>
    </row>
    <row r="214">
      <c r="A214" s="66" t="str">
        <v>2025-08</v>
      </c>
      <c r="B214" s="66" t="str">
        <v>비교 반영</v>
      </c>
      <c r="C214" s="66" t="str">
        <v>화도읍 월산리</v>
      </c>
      <c r="D214" s="66" t="str">
        <v>토지</v>
      </c>
      <c r="E214" s="68">
        <v>2</v>
      </c>
      <c r="F214" s="68">
        <v>2</v>
      </c>
      <c r="G214" s="68">
        <v>0</v>
      </c>
      <c r="H214" s="68">
        <v>0</v>
      </c>
      <c r="I214" s="68">
        <f>G214+H214</f>
        <v>0</v>
      </c>
      <c r="J214" s="68">
        <f>SUM(F214:H214)</f>
        <v>2</v>
      </c>
      <c r="K214" s="68">
        <f>E214-J214</f>
        <v>0</v>
      </c>
      <c r="L214" s="69">
        <v>102500000</v>
      </c>
      <c r="M214" s="87">
        <v>495.9</v>
      </c>
      <c r="N214" s="69">
        <v>51250000</v>
      </c>
      <c r="O214" s="69">
        <v>683289</v>
      </c>
      <c r="P214" s="79">
        <f>IF(I214=0,0,H214/I214)</f>
        <v>0</v>
      </c>
    </row>
    <row r="215">
      <c r="A215" s="66" t="str">
        <v>2025-08</v>
      </c>
      <c r="B215" s="66" t="str">
        <v>비교 반영</v>
      </c>
      <c r="C215" s="66" t="str">
        <v>화도읍 차산리</v>
      </c>
      <c r="D215" s="66" t="str">
        <v>다가구 전월세</v>
      </c>
      <c r="E215" s="68">
        <v>2</v>
      </c>
      <c r="F215" s="68">
        <v>0</v>
      </c>
      <c r="G215" s="68">
        <v>0</v>
      </c>
      <c r="H215" s="68">
        <v>2</v>
      </c>
      <c r="I215" s="68">
        <f>G215+H215</f>
        <v>2</v>
      </c>
      <c r="J215" s="68">
        <f>SUM(F215:H215)</f>
        <v>2</v>
      </c>
      <c r="K215" s="68">
        <f>E215-J215</f>
        <v>0</v>
      </c>
      <c r="L215" s="69">
        <v>15000000</v>
      </c>
      <c r="M215" s="87">
        <v>151.45</v>
      </c>
      <c r="N215" s="69">
        <v>7500000</v>
      </c>
      <c r="O215" s="69">
        <v>327414</v>
      </c>
      <c r="P215" s="79">
        <f>IF(I215=0,0,H215/I215)</f>
        <v>1</v>
      </c>
    </row>
    <row r="216">
      <c r="A216" s="66" t="str">
        <v>2025-08</v>
      </c>
      <c r="B216" s="66" t="str">
        <v>비교 반영</v>
      </c>
      <c r="C216" s="66" t="str">
        <v>화도읍 차산리</v>
      </c>
      <c r="D216" s="66" t="str">
        <v>다세대 매매</v>
      </c>
      <c r="E216" s="68">
        <v>2</v>
      </c>
      <c r="F216" s="68">
        <v>2</v>
      </c>
      <c r="G216" s="68">
        <v>0</v>
      </c>
      <c r="H216" s="68">
        <v>0</v>
      </c>
      <c r="I216" s="68">
        <f>G216+H216</f>
        <v>0</v>
      </c>
      <c r="J216" s="68">
        <f>SUM(F216:H216)</f>
        <v>2</v>
      </c>
      <c r="K216" s="68">
        <f>E216-J216</f>
        <v>0</v>
      </c>
      <c r="L216" s="69">
        <v>285000000</v>
      </c>
      <c r="M216" s="87">
        <v>106.63</v>
      </c>
      <c r="N216" s="69">
        <v>142500000</v>
      </c>
      <c r="O216" s="69">
        <v>8835682</v>
      </c>
      <c r="P216" s="79">
        <f>IF(I216=0,0,H216/I216)</f>
        <v>0</v>
      </c>
    </row>
    <row r="217">
      <c r="A217" s="66" t="str">
        <v>2025-08</v>
      </c>
      <c r="B217" s="66" t="str">
        <v>비교 반영</v>
      </c>
      <c r="C217" s="66" t="str">
        <v>화도읍 차산리</v>
      </c>
      <c r="D217" s="66" t="str">
        <v>다세대 전월세</v>
      </c>
      <c r="E217" s="68">
        <v>5</v>
      </c>
      <c r="F217" s="68">
        <v>0</v>
      </c>
      <c r="G217" s="68">
        <v>2</v>
      </c>
      <c r="H217" s="68">
        <v>3</v>
      </c>
      <c r="I217" s="68">
        <f>G217+H217</f>
        <v>5</v>
      </c>
      <c r="J217" s="68">
        <f>SUM(F217:H217)</f>
        <v>5</v>
      </c>
      <c r="K217" s="68">
        <f>E217-J217</f>
        <v>0</v>
      </c>
      <c r="L217" s="69">
        <v>141000000</v>
      </c>
      <c r="M217" s="87">
        <v>246.02</v>
      </c>
      <c r="N217" s="69">
        <v>28200000</v>
      </c>
      <c r="O217" s="69">
        <v>1894625</v>
      </c>
      <c r="P217" s="79">
        <f>IF(I217=0,0,H217/I217)</f>
        <v>0.6</v>
      </c>
    </row>
    <row r="218">
      <c r="A218" s="66" t="str">
        <v>2025-08</v>
      </c>
      <c r="B218" s="66" t="str">
        <v>비교 반영</v>
      </c>
      <c r="C218" s="66" t="str">
        <v>화도읍 차산리</v>
      </c>
      <c r="D218" s="66" t="str">
        <v>아파트 매매</v>
      </c>
      <c r="E218" s="68">
        <v>2</v>
      </c>
      <c r="F218" s="68">
        <v>2</v>
      </c>
      <c r="G218" s="68">
        <v>0</v>
      </c>
      <c r="H218" s="68">
        <v>0</v>
      </c>
      <c r="I218" s="68">
        <f>G218+H218</f>
        <v>0</v>
      </c>
      <c r="J218" s="68">
        <f>SUM(F218:H218)</f>
        <v>2</v>
      </c>
      <c r="K218" s="68">
        <f>E218-J218</f>
        <v>0</v>
      </c>
      <c r="L218" s="69">
        <v>630000000</v>
      </c>
      <c r="M218" s="87">
        <v>169.982</v>
      </c>
      <c r="N218" s="69">
        <v>315000000</v>
      </c>
      <c r="O218" s="69">
        <v>12252148</v>
      </c>
      <c r="P218" s="79">
        <f>IF(I218=0,0,H218/I218)</f>
        <v>0</v>
      </c>
    </row>
    <row r="219">
      <c r="A219" s="66" t="str">
        <v>2025-08</v>
      </c>
      <c r="B219" s="66" t="str">
        <v>비교 반영</v>
      </c>
      <c r="C219" s="66" t="str">
        <v>화도읍 차산리</v>
      </c>
      <c r="D219" s="66" t="str">
        <v>아파트 전월세</v>
      </c>
      <c r="E219" s="68">
        <v>2</v>
      </c>
      <c r="F219" s="68">
        <v>0</v>
      </c>
      <c r="G219" s="68">
        <v>1</v>
      </c>
      <c r="H219" s="68">
        <v>1</v>
      </c>
      <c r="I219" s="68">
        <f>G219+H219</f>
        <v>2</v>
      </c>
      <c r="J219" s="68">
        <f>SUM(F219:H219)</f>
        <v>2</v>
      </c>
      <c r="K219" s="68">
        <f>E219-J219</f>
        <v>0</v>
      </c>
      <c r="L219" s="69">
        <v>280000000</v>
      </c>
      <c r="M219" s="87">
        <v>211.862</v>
      </c>
      <c r="N219" s="69">
        <v>140000000</v>
      </c>
      <c r="O219" s="69">
        <v>4368967</v>
      </c>
      <c r="P219" s="79">
        <f>IF(I219=0,0,H219/I219)</f>
        <v>0.5</v>
      </c>
    </row>
    <row r="220">
      <c r="A220" s="66" t="str">
        <v>2025-08</v>
      </c>
      <c r="B220" s="66" t="str">
        <v>비교 반영</v>
      </c>
      <c r="C220" s="66" t="str">
        <v>화도읍 차산리</v>
      </c>
      <c r="D220" s="66" t="str">
        <v>토지</v>
      </c>
      <c r="E220" s="68">
        <v>13</v>
      </c>
      <c r="F220" s="68">
        <v>13</v>
      </c>
      <c r="G220" s="68">
        <v>0</v>
      </c>
      <c r="H220" s="68">
        <v>0</v>
      </c>
      <c r="I220" s="68">
        <f>G220+H220</f>
        <v>0</v>
      </c>
      <c r="J220" s="68">
        <f>SUM(F220:H220)</f>
        <v>13</v>
      </c>
      <c r="K220" s="68">
        <f>E220-J220</f>
        <v>0</v>
      </c>
      <c r="L220" s="69">
        <v>8049970000</v>
      </c>
      <c r="M220" s="87">
        <v>13663</v>
      </c>
      <c r="N220" s="69">
        <v>619228462</v>
      </c>
      <c r="O220" s="69">
        <v>1947703</v>
      </c>
      <c r="P220" s="79">
        <f>IF(I220=0,0,H220/I220)</f>
        <v>0</v>
      </c>
    </row>
    <row r="221">
      <c r="A221" s="66" t="str">
        <v>2025-08</v>
      </c>
      <c r="B221" s="66" t="str">
        <v>비교 반영</v>
      </c>
      <c r="C221" s="66" t="str">
        <v>화도읍 창현리</v>
      </c>
      <c r="D221" s="66" t="str">
        <v>다가구 매매</v>
      </c>
      <c r="E221" s="68">
        <v>1</v>
      </c>
      <c r="F221" s="68">
        <v>1</v>
      </c>
      <c r="G221" s="68">
        <v>0</v>
      </c>
      <c r="H221" s="68">
        <v>0</v>
      </c>
      <c r="I221" s="68">
        <f>G221+H221</f>
        <v>0</v>
      </c>
      <c r="J221" s="68">
        <f>SUM(F221:H221)</f>
        <v>1</v>
      </c>
      <c r="K221" s="68">
        <f>E221-J221</f>
        <v>0</v>
      </c>
      <c r="L221" s="69">
        <v>775700000</v>
      </c>
      <c r="M221" s="87">
        <v>157.85</v>
      </c>
      <c r="N221" s="69">
        <v>775700000</v>
      </c>
      <c r="O221" s="69">
        <v>16245153</v>
      </c>
      <c r="P221" s="79">
        <f>IF(I221=0,0,H221/I221)</f>
        <v>0</v>
      </c>
    </row>
    <row r="222">
      <c r="A222" s="66" t="str">
        <v>2025-08</v>
      </c>
      <c r="B222" s="66" t="str">
        <v>비교 반영</v>
      </c>
      <c r="C222" s="66" t="str">
        <v>화도읍 창현리</v>
      </c>
      <c r="D222" s="66" t="str">
        <v>다가구 전월세</v>
      </c>
      <c r="E222" s="68">
        <v>10</v>
      </c>
      <c r="F222" s="68">
        <v>0</v>
      </c>
      <c r="G222" s="68">
        <v>2</v>
      </c>
      <c r="H222" s="68">
        <v>8</v>
      </c>
      <c r="I222" s="68">
        <f>G222+H222</f>
        <v>10</v>
      </c>
      <c r="J222" s="68">
        <f>SUM(F222:H222)</f>
        <v>10</v>
      </c>
      <c r="K222" s="68">
        <f>E222-J222</f>
        <v>0</v>
      </c>
      <c r="L222" s="69">
        <v>131000000</v>
      </c>
      <c r="M222" s="87">
        <v>386.11</v>
      </c>
      <c r="N222" s="69">
        <v>13100000</v>
      </c>
      <c r="O222" s="69">
        <v>1121592</v>
      </c>
      <c r="P222" s="79">
        <f>IF(I222=0,0,H222/I222)</f>
        <v>0.8</v>
      </c>
    </row>
    <row r="223">
      <c r="A223" s="66" t="str">
        <v>2025-08</v>
      </c>
      <c r="B223" s="66" t="str">
        <v>비교 반영</v>
      </c>
      <c r="C223" s="66" t="str">
        <v>화도읍 창현리</v>
      </c>
      <c r="D223" s="66" t="str">
        <v>다세대 매매</v>
      </c>
      <c r="E223" s="68">
        <v>1</v>
      </c>
      <c r="F223" s="68">
        <v>1</v>
      </c>
      <c r="G223" s="68">
        <v>0</v>
      </c>
      <c r="H223" s="68">
        <v>0</v>
      </c>
      <c r="I223" s="68">
        <f>G223+H223</f>
        <v>0</v>
      </c>
      <c r="J223" s="68">
        <f>SUM(F223:H223)</f>
        <v>1</v>
      </c>
      <c r="K223" s="68">
        <f>E223-J223</f>
        <v>0</v>
      </c>
      <c r="L223" s="69">
        <v>160000000</v>
      </c>
      <c r="M223" s="87">
        <v>59.65</v>
      </c>
      <c r="N223" s="69">
        <v>160000000</v>
      </c>
      <c r="O223" s="69">
        <v>8867152</v>
      </c>
      <c r="P223" s="79">
        <f>IF(I223=0,0,H223/I223)</f>
        <v>0</v>
      </c>
    </row>
    <row r="224">
      <c r="A224" s="66" t="str">
        <v>2025-08</v>
      </c>
      <c r="B224" s="66" t="str">
        <v>비교 반영</v>
      </c>
      <c r="C224" s="66" t="str">
        <v>화도읍 창현리</v>
      </c>
      <c r="D224" s="66" t="str">
        <v>다세대 전월세</v>
      </c>
      <c r="E224" s="68">
        <v>2</v>
      </c>
      <c r="F224" s="68">
        <v>0</v>
      </c>
      <c r="G224" s="68">
        <v>0</v>
      </c>
      <c r="H224" s="68">
        <v>2</v>
      </c>
      <c r="I224" s="68">
        <f>G224+H224</f>
        <v>2</v>
      </c>
      <c r="J224" s="68">
        <f>SUM(F224:H224)</f>
        <v>2</v>
      </c>
      <c r="K224" s="68">
        <f>E224-J224</f>
        <v>0</v>
      </c>
      <c r="L224" s="69">
        <v>19410000</v>
      </c>
      <c r="M224" s="87">
        <v>124.65</v>
      </c>
      <c r="N224" s="69">
        <v>9705000</v>
      </c>
      <c r="O224" s="69">
        <v>514764</v>
      </c>
      <c r="P224" s="79">
        <f>IF(I224=0,0,H224/I224)</f>
        <v>1</v>
      </c>
    </row>
    <row r="225">
      <c r="A225" s="66" t="str">
        <v>2025-08</v>
      </c>
      <c r="B225" s="66" t="str">
        <v>비교 반영</v>
      </c>
      <c r="C225" s="66" t="str">
        <v>화도읍 창현리</v>
      </c>
      <c r="D225" s="66" t="str">
        <v>아파트 매매</v>
      </c>
      <c r="E225" s="68">
        <v>8</v>
      </c>
      <c r="F225" s="68">
        <v>8</v>
      </c>
      <c r="G225" s="68">
        <v>0</v>
      </c>
      <c r="H225" s="68">
        <v>0</v>
      </c>
      <c r="I225" s="68">
        <f>G225+H225</f>
        <v>0</v>
      </c>
      <c r="J225" s="68">
        <f>SUM(F225:H225)</f>
        <v>8</v>
      </c>
      <c r="K225" s="68">
        <f>E225-J225</f>
        <v>0</v>
      </c>
      <c r="L225" s="69">
        <v>2488000000</v>
      </c>
      <c r="M225" s="87">
        <v>666.683</v>
      </c>
      <c r="N225" s="69">
        <v>311000000</v>
      </c>
      <c r="O225" s="69">
        <v>12336882</v>
      </c>
      <c r="P225" s="79">
        <f>IF(I225=0,0,H225/I225)</f>
        <v>0</v>
      </c>
    </row>
    <row r="226">
      <c r="A226" s="66" t="str">
        <v>2025-08</v>
      </c>
      <c r="B226" s="66" t="str">
        <v>비교 반영</v>
      </c>
      <c r="C226" s="66" t="str">
        <v>화도읍 창현리</v>
      </c>
      <c r="D226" s="66" t="str">
        <v>아파트 전월세</v>
      </c>
      <c r="E226" s="68">
        <v>23</v>
      </c>
      <c r="F226" s="68">
        <v>0</v>
      </c>
      <c r="G226" s="68">
        <v>13</v>
      </c>
      <c r="H226" s="68">
        <v>10</v>
      </c>
      <c r="I226" s="68">
        <f>G226+H226</f>
        <v>23</v>
      </c>
      <c r="J226" s="68">
        <f>SUM(F226:H226)</f>
        <v>23</v>
      </c>
      <c r="K226" s="68">
        <f>E226-J226</f>
        <v>0</v>
      </c>
      <c r="L226" s="69">
        <v>2740000000</v>
      </c>
      <c r="M226" s="87">
        <v>1708.579</v>
      </c>
      <c r="N226" s="69">
        <v>119130435</v>
      </c>
      <c r="O226" s="69">
        <v>5301395</v>
      </c>
      <c r="P226" s="79">
        <f>IF(I226=0,0,H226/I226)</f>
        <v>0.43478260869565216</v>
      </c>
    </row>
    <row r="227">
      <c r="A227" s="66" t="str">
        <v>2025-08</v>
      </c>
      <c r="B227" s="66" t="str">
        <v>비교 반영</v>
      </c>
      <c r="C227" s="66" t="str">
        <v>화도읍 창현리</v>
      </c>
      <c r="D227" s="66" t="str">
        <v>오피스텔 전월세</v>
      </c>
      <c r="E227" s="68">
        <v>2</v>
      </c>
      <c r="F227" s="68">
        <v>0</v>
      </c>
      <c r="G227" s="68">
        <v>0</v>
      </c>
      <c r="H227" s="68">
        <v>2</v>
      </c>
      <c r="I227" s="68">
        <f>G227+H227</f>
        <v>2</v>
      </c>
      <c r="J227" s="68">
        <f>SUM(F227:H227)</f>
        <v>2</v>
      </c>
      <c r="K227" s="68">
        <f>E227-J227</f>
        <v>0</v>
      </c>
      <c r="L227" s="69">
        <v>23000000</v>
      </c>
      <c r="M227" s="87">
        <v>91.13</v>
      </c>
      <c r="N227" s="69">
        <v>11500000</v>
      </c>
      <c r="O227" s="69">
        <v>834336</v>
      </c>
      <c r="P227" s="79">
        <f>IF(I227=0,0,H227/I227)</f>
        <v>1</v>
      </c>
    </row>
    <row r="228">
      <c r="A228" s="66" t="str">
        <v>2025-08</v>
      </c>
      <c r="B228" s="66" t="str">
        <v>비교 반영</v>
      </c>
      <c r="C228" s="66" t="str">
        <v>화도읍 창현리</v>
      </c>
      <c r="D228" s="66" t="str">
        <v>토지</v>
      </c>
      <c r="E228" s="68">
        <v>3</v>
      </c>
      <c r="F228" s="68">
        <v>3</v>
      </c>
      <c r="G228" s="68">
        <v>0</v>
      </c>
      <c r="H228" s="68">
        <v>0</v>
      </c>
      <c r="I228" s="68">
        <f>G228+H228</f>
        <v>0</v>
      </c>
      <c r="J228" s="68">
        <f>SUM(F228:H228)</f>
        <v>3</v>
      </c>
      <c r="K228" s="68">
        <f>E228-J228</f>
        <v>0</v>
      </c>
      <c r="L228" s="69">
        <v>54900000</v>
      </c>
      <c r="M228" s="87">
        <v>104</v>
      </c>
      <c r="N228" s="69">
        <v>18300000</v>
      </c>
      <c r="O228" s="69">
        <v>1745073</v>
      </c>
      <c r="P228" s="79">
        <f>IF(I228=0,0,H228/I228)</f>
        <v>0</v>
      </c>
    </row>
    <row r="229">
      <c r="A229" s="66" t="str">
        <v>2025-09</v>
      </c>
      <c r="B229" s="66" t="str">
        <v>비교 반영</v>
      </c>
      <c r="C229" s="66" t="str">
        <v>금곡동</v>
      </c>
      <c r="D229" s="66" t="str">
        <v>다가구 전월세</v>
      </c>
      <c r="E229" s="68">
        <v>11</v>
      </c>
      <c r="F229" s="68">
        <v>0</v>
      </c>
      <c r="G229" s="68">
        <v>1</v>
      </c>
      <c r="H229" s="68">
        <v>10</v>
      </c>
      <c r="I229" s="68">
        <f>G229+H229</f>
        <v>11</v>
      </c>
      <c r="J229" s="68">
        <f>SUM(F229:H229)</f>
        <v>11</v>
      </c>
      <c r="K229" s="68">
        <f>E229-J229</f>
        <v>0</v>
      </c>
      <c r="L229" s="69">
        <v>278000000</v>
      </c>
      <c r="M229" s="87">
        <v>621.06</v>
      </c>
      <c r="N229" s="69">
        <v>25272727</v>
      </c>
      <c r="O229" s="69">
        <v>1479741</v>
      </c>
      <c r="P229" s="79">
        <f>IF(I229=0,0,H229/I229)</f>
        <v>0.9090909090909091</v>
      </c>
    </row>
    <row r="230">
      <c r="A230" s="66" t="str">
        <v>2025-09</v>
      </c>
      <c r="B230" s="66" t="str">
        <v>비교 반영</v>
      </c>
      <c r="C230" s="66" t="str">
        <v>금곡동</v>
      </c>
      <c r="D230" s="66" t="str">
        <v>다세대 매매</v>
      </c>
      <c r="E230" s="68">
        <v>13</v>
      </c>
      <c r="F230" s="68">
        <v>13</v>
      </c>
      <c r="G230" s="68">
        <v>0</v>
      </c>
      <c r="H230" s="68">
        <v>0</v>
      </c>
      <c r="I230" s="68">
        <f>G230+H230</f>
        <v>0</v>
      </c>
      <c r="J230" s="68">
        <f>SUM(F230:H230)</f>
        <v>13</v>
      </c>
      <c r="K230" s="68">
        <f>E230-J230</f>
        <v>0</v>
      </c>
      <c r="L230" s="69">
        <v>2314000000</v>
      </c>
      <c r="M230" s="87">
        <v>712.716</v>
      </c>
      <c r="N230" s="69">
        <v>178000000</v>
      </c>
      <c r="O230" s="69">
        <v>10733008</v>
      </c>
      <c r="P230" s="79">
        <f>IF(I230=0,0,H230/I230)</f>
        <v>0</v>
      </c>
    </row>
    <row r="231">
      <c r="A231" s="66" t="str">
        <v>2025-09</v>
      </c>
      <c r="B231" s="66" t="str">
        <v>비교 반영</v>
      </c>
      <c r="C231" s="66" t="str">
        <v>금곡동</v>
      </c>
      <c r="D231" s="66" t="str">
        <v>다세대 전월세</v>
      </c>
      <c r="E231" s="68">
        <v>24</v>
      </c>
      <c r="F231" s="68">
        <v>0</v>
      </c>
      <c r="G231" s="68">
        <v>14</v>
      </c>
      <c r="H231" s="68">
        <v>10</v>
      </c>
      <c r="I231" s="68">
        <f>G231+H231</f>
        <v>24</v>
      </c>
      <c r="J231" s="68">
        <f>SUM(F231:H231)</f>
        <v>24</v>
      </c>
      <c r="K231" s="68">
        <f>E231-J231</f>
        <v>0</v>
      </c>
      <c r="L231" s="69">
        <v>1413000000</v>
      </c>
      <c r="M231" s="87">
        <v>1182.36</v>
      </c>
      <c r="N231" s="69">
        <v>58875000</v>
      </c>
      <c r="O231" s="69">
        <v>3950636</v>
      </c>
      <c r="P231" s="79">
        <f>IF(I231=0,0,H231/I231)</f>
        <v>0.4166666666666667</v>
      </c>
    </row>
    <row r="232">
      <c r="A232" s="66" t="str">
        <v>2025-09</v>
      </c>
      <c r="B232" s="66" t="str">
        <v>비교 반영</v>
      </c>
      <c r="C232" s="66" t="str">
        <v>금곡동</v>
      </c>
      <c r="D232" s="66" t="str">
        <v>상가</v>
      </c>
      <c r="E232" s="68">
        <v>2</v>
      </c>
      <c r="F232" s="68">
        <v>2</v>
      </c>
      <c r="G232" s="68">
        <v>0</v>
      </c>
      <c r="H232" s="68">
        <v>0</v>
      </c>
      <c r="I232" s="68">
        <f>G232+H232</f>
        <v>0</v>
      </c>
      <c r="J232" s="68">
        <f>SUM(F232:H232)</f>
        <v>2</v>
      </c>
      <c r="K232" s="68">
        <f>E232-J232</f>
        <v>0</v>
      </c>
      <c r="L232" s="69">
        <v>4483890000</v>
      </c>
      <c r="M232" s="87">
        <v>1042.89</v>
      </c>
      <c r="N232" s="69">
        <v>2241945000</v>
      </c>
      <c r="O232" s="69">
        <v>14213173</v>
      </c>
      <c r="P232" s="79">
        <f>IF(I232=0,0,H232/I232)</f>
        <v>0</v>
      </c>
    </row>
    <row r="233">
      <c r="A233" s="66" t="str">
        <v>2025-09</v>
      </c>
      <c r="B233" s="66" t="str">
        <v>비교 반영</v>
      </c>
      <c r="C233" s="66" t="str">
        <v>금곡동</v>
      </c>
      <c r="D233" s="66" t="str">
        <v>아파트 매매</v>
      </c>
      <c r="E233" s="68">
        <v>13</v>
      </c>
      <c r="F233" s="68">
        <v>13</v>
      </c>
      <c r="G233" s="68">
        <v>0</v>
      </c>
      <c r="H233" s="68">
        <v>0</v>
      </c>
      <c r="I233" s="68">
        <f>G233+H233</f>
        <v>0</v>
      </c>
      <c r="J233" s="68">
        <f>SUM(F233:H233)</f>
        <v>13</v>
      </c>
      <c r="K233" s="68">
        <f>E233-J233</f>
        <v>0</v>
      </c>
      <c r="L233" s="69">
        <v>2943910000</v>
      </c>
      <c r="M233" s="87">
        <v>760.62</v>
      </c>
      <c r="N233" s="69">
        <v>226454615</v>
      </c>
      <c r="O233" s="69">
        <v>12794736</v>
      </c>
      <c r="P233" s="79">
        <f>IF(I233=0,0,H233/I233)</f>
        <v>0</v>
      </c>
    </row>
    <row r="234">
      <c r="A234" s="66" t="str">
        <v>2025-09</v>
      </c>
      <c r="B234" s="66" t="str">
        <v>비교 반영</v>
      </c>
      <c r="C234" s="66" t="str">
        <v>금곡동</v>
      </c>
      <c r="D234" s="66" t="str">
        <v>아파트 전월세</v>
      </c>
      <c r="E234" s="68">
        <v>44</v>
      </c>
      <c r="F234" s="68">
        <v>0</v>
      </c>
      <c r="G234" s="68">
        <v>6</v>
      </c>
      <c r="H234" s="68">
        <v>38</v>
      </c>
      <c r="I234" s="68">
        <f>G234+H234</f>
        <v>44</v>
      </c>
      <c r="J234" s="68">
        <f>SUM(F234:H234)</f>
        <v>44</v>
      </c>
      <c r="K234" s="68">
        <f>E234-J234</f>
        <v>0</v>
      </c>
      <c r="L234" s="69">
        <v>2451040000</v>
      </c>
      <c r="M234" s="87">
        <v>1942.619</v>
      </c>
      <c r="N234" s="69">
        <v>55705455</v>
      </c>
      <c r="O234" s="69">
        <v>4170972</v>
      </c>
      <c r="P234" s="79">
        <f>IF(I234=0,0,H234/I234)</f>
        <v>0.8636363636363636</v>
      </c>
    </row>
    <row r="235">
      <c r="A235" s="66" t="str">
        <v>2025-09</v>
      </c>
      <c r="B235" s="66" t="str">
        <v>비교 반영</v>
      </c>
      <c r="C235" s="66" t="str">
        <v>금곡동</v>
      </c>
      <c r="D235" s="66" t="str">
        <v>오피스텔 전월세</v>
      </c>
      <c r="E235" s="68">
        <v>1</v>
      </c>
      <c r="F235" s="68">
        <v>0</v>
      </c>
      <c r="G235" s="68">
        <v>1</v>
      </c>
      <c r="H235" s="68">
        <v>0</v>
      </c>
      <c r="I235" s="68">
        <f>G235+H235</f>
        <v>1</v>
      </c>
      <c r="J235" s="68">
        <f>SUM(F235:H235)</f>
        <v>1</v>
      </c>
      <c r="K235" s="68">
        <f>E235-J235</f>
        <v>0</v>
      </c>
      <c r="L235" s="69">
        <v>130000000</v>
      </c>
      <c r="M235" s="87">
        <v>47.25</v>
      </c>
      <c r="N235" s="69">
        <v>130000000</v>
      </c>
      <c r="O235" s="69">
        <v>9095281</v>
      </c>
      <c r="P235" s="79">
        <f>IF(I235=0,0,H235/I235)</f>
        <v>0</v>
      </c>
    </row>
    <row r="236">
      <c r="A236" s="66" t="str">
        <v>2025-09</v>
      </c>
      <c r="B236" s="66" t="str">
        <v>비교 반영</v>
      </c>
      <c r="C236" s="66" t="str">
        <v>금곡동</v>
      </c>
      <c r="D236" s="66" t="str">
        <v>토지</v>
      </c>
      <c r="E236" s="68">
        <v>7</v>
      </c>
      <c r="F236" s="68">
        <v>7</v>
      </c>
      <c r="G236" s="68">
        <v>0</v>
      </c>
      <c r="H236" s="68">
        <v>0</v>
      </c>
      <c r="I236" s="68">
        <f>G236+H236</f>
        <v>0</v>
      </c>
      <c r="J236" s="68">
        <f>SUM(F236:H236)</f>
        <v>7</v>
      </c>
      <c r="K236" s="68">
        <f>E236-J236</f>
        <v>0</v>
      </c>
      <c r="L236" s="69">
        <v>925420000</v>
      </c>
      <c r="M236" s="87">
        <v>1343.87</v>
      </c>
      <c r="N236" s="69">
        <v>132202857</v>
      </c>
      <c r="O236" s="69">
        <v>2276440</v>
      </c>
      <c r="P236" s="79">
        <f>IF(I236=0,0,H236/I236)</f>
        <v>0</v>
      </c>
    </row>
    <row r="237">
      <c r="A237" s="66" t="str">
        <v>2025-09</v>
      </c>
      <c r="B237" s="66" t="str">
        <v>비교 반영</v>
      </c>
      <c r="C237" s="66" t="str">
        <v>다산동</v>
      </c>
      <c r="D237" s="66" t="str">
        <v>공장창고</v>
      </c>
      <c r="E237" s="68">
        <v>8</v>
      </c>
      <c r="F237" s="68">
        <v>8</v>
      </c>
      <c r="G237" s="68">
        <v>0</v>
      </c>
      <c r="H237" s="68">
        <v>0</v>
      </c>
      <c r="I237" s="68">
        <f>G237+H237</f>
        <v>0</v>
      </c>
      <c r="J237" s="68">
        <f>SUM(F237:H237)</f>
        <v>8</v>
      </c>
      <c r="K237" s="68">
        <f>E237-J237</f>
        <v>0</v>
      </c>
      <c r="L237" s="69">
        <v>1665950000</v>
      </c>
      <c r="M237" s="87">
        <v>387.85</v>
      </c>
      <c r="N237" s="69">
        <v>208243750</v>
      </c>
      <c r="O237" s="69">
        <v>14199491</v>
      </c>
      <c r="P237" s="79">
        <f>IF(I237=0,0,H237/I237)</f>
        <v>0</v>
      </c>
    </row>
    <row r="238">
      <c r="A238" s="66" t="str">
        <v>2025-09</v>
      </c>
      <c r="B238" s="66" t="str">
        <v>비교 반영</v>
      </c>
      <c r="C238" s="66" t="str">
        <v>다산동</v>
      </c>
      <c r="D238" s="66" t="str">
        <v>다가구 전월세</v>
      </c>
      <c r="E238" s="68">
        <v>63</v>
      </c>
      <c r="F238" s="68">
        <v>0</v>
      </c>
      <c r="G238" s="68">
        <v>24</v>
      </c>
      <c r="H238" s="68">
        <v>39</v>
      </c>
      <c r="I238" s="68">
        <f>G238+H238</f>
        <v>63</v>
      </c>
      <c r="J238" s="68">
        <f>SUM(F238:H238)</f>
        <v>63</v>
      </c>
      <c r="K238" s="68">
        <f>E238-J238</f>
        <v>0</v>
      </c>
      <c r="L238" s="69">
        <v>10259900000</v>
      </c>
      <c r="M238" s="87">
        <v>3280.81</v>
      </c>
      <c r="N238" s="69">
        <v>162855556</v>
      </c>
      <c r="O238" s="69">
        <v>10338003</v>
      </c>
      <c r="P238" s="79">
        <f>IF(I238=0,0,H238/I238)</f>
        <v>0.6190476190476191</v>
      </c>
    </row>
    <row r="239">
      <c r="A239" s="66" t="str">
        <v>2025-09</v>
      </c>
      <c r="B239" s="66" t="str">
        <v>비교 반영</v>
      </c>
      <c r="C239" s="66" t="str">
        <v>다산동</v>
      </c>
      <c r="D239" s="66" t="str">
        <v>다세대 매매</v>
      </c>
      <c r="E239" s="68">
        <v>1</v>
      </c>
      <c r="F239" s="68">
        <v>1</v>
      </c>
      <c r="G239" s="68">
        <v>0</v>
      </c>
      <c r="H239" s="68">
        <v>0</v>
      </c>
      <c r="I239" s="68">
        <f>G239+H239</f>
        <v>0</v>
      </c>
      <c r="J239" s="68">
        <f>SUM(F239:H239)</f>
        <v>1</v>
      </c>
      <c r="K239" s="68">
        <f>E239-J239</f>
        <v>0</v>
      </c>
      <c r="L239" s="69">
        <v>235000000</v>
      </c>
      <c r="M239" s="87">
        <v>57</v>
      </c>
      <c r="N239" s="69">
        <v>235000000</v>
      </c>
      <c r="O239" s="69">
        <v>13629114</v>
      </c>
      <c r="P239" s="79">
        <f>IF(I239=0,0,H239/I239)</f>
        <v>0</v>
      </c>
    </row>
    <row r="240">
      <c r="A240" s="66" t="str">
        <v>2025-09</v>
      </c>
      <c r="B240" s="66" t="str">
        <v>비교 반영</v>
      </c>
      <c r="C240" s="66" t="str">
        <v>다산동</v>
      </c>
      <c r="D240" s="66" t="str">
        <v>다세대 전월세</v>
      </c>
      <c r="E240" s="68">
        <v>9</v>
      </c>
      <c r="F240" s="68">
        <v>0</v>
      </c>
      <c r="G240" s="68">
        <v>4</v>
      </c>
      <c r="H240" s="68">
        <v>5</v>
      </c>
      <c r="I240" s="68">
        <f>G240+H240</f>
        <v>9</v>
      </c>
      <c r="J240" s="68">
        <f>SUM(F240:H240)</f>
        <v>9</v>
      </c>
      <c r="K240" s="68">
        <f>E240-J240</f>
        <v>0</v>
      </c>
      <c r="L240" s="69">
        <v>693000000</v>
      </c>
      <c r="M240" s="87">
        <v>469.61</v>
      </c>
      <c r="N240" s="69">
        <v>77000000</v>
      </c>
      <c r="O240" s="69">
        <v>4878322</v>
      </c>
      <c r="P240" s="79">
        <f>IF(I240=0,0,H240/I240)</f>
        <v>0.5555555555555556</v>
      </c>
    </row>
    <row r="241">
      <c r="A241" s="66" t="str">
        <v>2025-09</v>
      </c>
      <c r="B241" s="66" t="str">
        <v>비교 반영</v>
      </c>
      <c r="C241" s="66" t="str">
        <v>다산동</v>
      </c>
      <c r="D241" s="66" t="str">
        <v>상가</v>
      </c>
      <c r="E241" s="68">
        <v>6</v>
      </c>
      <c r="F241" s="68">
        <v>6</v>
      </c>
      <c r="G241" s="68">
        <v>0</v>
      </c>
      <c r="H241" s="68">
        <v>0</v>
      </c>
      <c r="I241" s="68">
        <f>G241+H241</f>
        <v>0</v>
      </c>
      <c r="J241" s="68">
        <f>SUM(F241:H241)</f>
        <v>6</v>
      </c>
      <c r="K241" s="68">
        <f>E241-J241</f>
        <v>0</v>
      </c>
      <c r="L241" s="69">
        <v>6128300000</v>
      </c>
      <c r="M241" s="87">
        <v>864.6</v>
      </c>
      <c r="N241" s="69">
        <v>1021383333</v>
      </c>
      <c r="O241" s="69">
        <v>23431462</v>
      </c>
      <c r="P241" s="79">
        <f>IF(I241=0,0,H241/I241)</f>
        <v>0</v>
      </c>
    </row>
    <row r="242">
      <c r="A242" s="66" t="str">
        <v>2025-09</v>
      </c>
      <c r="B242" s="66" t="str">
        <v>비교 반영</v>
      </c>
      <c r="C242" s="66" t="str">
        <v>다산동</v>
      </c>
      <c r="D242" s="66" t="str">
        <v>아파트 매매</v>
      </c>
      <c r="E242" s="68">
        <v>143</v>
      </c>
      <c r="F242" s="68">
        <v>143</v>
      </c>
      <c r="G242" s="68">
        <v>0</v>
      </c>
      <c r="H242" s="68">
        <v>0</v>
      </c>
      <c r="I242" s="68">
        <f>G242+H242</f>
        <v>0</v>
      </c>
      <c r="J242" s="68">
        <f>SUM(F242:H242)</f>
        <v>143</v>
      </c>
      <c r="K242" s="68">
        <f>E242-J242</f>
        <v>0</v>
      </c>
      <c r="L242" s="69">
        <v>114231450000</v>
      </c>
      <c r="M242" s="87">
        <v>12302.147</v>
      </c>
      <c r="N242" s="69">
        <v>798821329</v>
      </c>
      <c r="O242" s="69">
        <v>30695830</v>
      </c>
      <c r="P242" s="79">
        <f>IF(I242=0,0,H242/I242)</f>
        <v>0</v>
      </c>
    </row>
    <row r="243">
      <c r="A243" s="66" t="str">
        <v>2025-09</v>
      </c>
      <c r="B243" s="66" t="str">
        <v>비교 반영</v>
      </c>
      <c r="C243" s="66" t="str">
        <v>다산동</v>
      </c>
      <c r="D243" s="66" t="str">
        <v>아파트 전월세</v>
      </c>
      <c r="E243" s="68">
        <v>1585</v>
      </c>
      <c r="F243" s="68">
        <v>0</v>
      </c>
      <c r="G243" s="68">
        <v>191</v>
      </c>
      <c r="H243" s="68">
        <v>1394</v>
      </c>
      <c r="I243" s="68">
        <f>G243+H243</f>
        <v>1585</v>
      </c>
      <c r="J243" s="68">
        <f>SUM(F243:H243)</f>
        <v>1585</v>
      </c>
      <c r="K243" s="68">
        <f>E243-J243</f>
        <v>0</v>
      </c>
      <c r="L243" s="69">
        <v>161027240000</v>
      </c>
      <c r="M243" s="87">
        <v>75460.608</v>
      </c>
      <c r="N243" s="69">
        <v>101594473</v>
      </c>
      <c r="O243" s="69">
        <v>7054296</v>
      </c>
      <c r="P243" s="79">
        <f>IF(I243=0,0,H243/I243)</f>
        <v>0.8794952681388013</v>
      </c>
    </row>
    <row r="244">
      <c r="A244" s="66" t="str">
        <v>2025-09</v>
      </c>
      <c r="B244" s="66" t="str">
        <v>비교 반영</v>
      </c>
      <c r="C244" s="66" t="str">
        <v>다산동</v>
      </c>
      <c r="D244" s="66" t="str">
        <v>오피스텔 매매</v>
      </c>
      <c r="E244" s="68">
        <v>9</v>
      </c>
      <c r="F244" s="68">
        <v>9</v>
      </c>
      <c r="G244" s="68">
        <v>0</v>
      </c>
      <c r="H244" s="68">
        <v>0</v>
      </c>
      <c r="I244" s="68">
        <f>G244+H244</f>
        <v>0</v>
      </c>
      <c r="J244" s="68">
        <f>SUM(F244:H244)</f>
        <v>9</v>
      </c>
      <c r="K244" s="68">
        <f>E244-J244</f>
        <v>0</v>
      </c>
      <c r="L244" s="69">
        <v>1145000000</v>
      </c>
      <c r="M244" s="87">
        <v>204.534</v>
      </c>
      <c r="N244" s="69">
        <v>127222222</v>
      </c>
      <c r="O244" s="69">
        <v>18506086</v>
      </c>
      <c r="P244" s="79">
        <f>IF(I244=0,0,H244/I244)</f>
        <v>0</v>
      </c>
    </row>
    <row r="245">
      <c r="A245" s="66" t="str">
        <v>2025-09</v>
      </c>
      <c r="B245" s="66" t="str">
        <v>비교 반영</v>
      </c>
      <c r="C245" s="66" t="str">
        <v>다산동</v>
      </c>
      <c r="D245" s="66" t="str">
        <v>오피스텔 전월세</v>
      </c>
      <c r="E245" s="68">
        <v>179</v>
      </c>
      <c r="F245" s="68">
        <v>0</v>
      </c>
      <c r="G245" s="68">
        <v>47</v>
      </c>
      <c r="H245" s="68">
        <v>132</v>
      </c>
      <c r="I245" s="68">
        <f>G245+H245</f>
        <v>179</v>
      </c>
      <c r="J245" s="68">
        <f>SUM(F245:H245)</f>
        <v>179</v>
      </c>
      <c r="K245" s="68">
        <f>E245-J245</f>
        <v>0</v>
      </c>
      <c r="L245" s="69">
        <v>16425430000</v>
      </c>
      <c r="M245" s="87">
        <v>7243.38</v>
      </c>
      <c r="N245" s="69">
        <v>91762179</v>
      </c>
      <c r="O245" s="69">
        <v>7496354</v>
      </c>
      <c r="P245" s="79">
        <f>IF(I245=0,0,H245/I245)</f>
        <v>0.7374301675977654</v>
      </c>
    </row>
    <row r="246">
      <c r="A246" s="66" t="str">
        <v>2025-09</v>
      </c>
      <c r="B246" s="66" t="str">
        <v>비교 반영</v>
      </c>
      <c r="C246" s="66" t="str">
        <v>다산동</v>
      </c>
      <c r="D246" s="66" t="str">
        <v>토지</v>
      </c>
      <c r="E246" s="68">
        <v>2</v>
      </c>
      <c r="F246" s="68">
        <v>2</v>
      </c>
      <c r="G246" s="68">
        <v>0</v>
      </c>
      <c r="H246" s="68">
        <v>0</v>
      </c>
      <c r="I246" s="68">
        <f>G246+H246</f>
        <v>0</v>
      </c>
      <c r="J246" s="68">
        <f>SUM(F246:H246)</f>
        <v>2</v>
      </c>
      <c r="K246" s="68">
        <f>E246-J246</f>
        <v>0</v>
      </c>
      <c r="L246" s="69">
        <v>1201700000</v>
      </c>
      <c r="M246" s="87">
        <v>302</v>
      </c>
      <c r="N246" s="69">
        <v>600850000</v>
      </c>
      <c r="O246" s="69">
        <v>13154178</v>
      </c>
      <c r="P246" s="79">
        <f>IF(I246=0,0,H246/I246)</f>
        <v>0</v>
      </c>
    </row>
    <row r="247">
      <c r="A247" s="66" t="str">
        <v>2025-09</v>
      </c>
      <c r="B247" s="66" t="str">
        <v>비교 반영</v>
      </c>
      <c r="C247" s="66" t="str">
        <v>도농동</v>
      </c>
      <c r="D247" s="66" t="str">
        <v>다가구 전월세</v>
      </c>
      <c r="E247" s="68">
        <v>2</v>
      </c>
      <c r="F247" s="68">
        <v>0</v>
      </c>
      <c r="G247" s="68">
        <v>0</v>
      </c>
      <c r="H247" s="68">
        <v>2</v>
      </c>
      <c r="I247" s="68">
        <f>G247+H247</f>
        <v>2</v>
      </c>
      <c r="J247" s="68">
        <f>SUM(F247:H247)</f>
        <v>2</v>
      </c>
      <c r="K247" s="68">
        <f>E247-J247</f>
        <v>0</v>
      </c>
      <c r="L247" s="69">
        <v>7000000</v>
      </c>
      <c r="M247" s="87">
        <v>43</v>
      </c>
      <c r="N247" s="69">
        <v>3500000</v>
      </c>
      <c r="O247" s="69">
        <v>538151</v>
      </c>
      <c r="P247" s="79">
        <f>IF(I247=0,0,H247/I247)</f>
        <v>1</v>
      </c>
    </row>
    <row r="248">
      <c r="A248" s="66" t="str">
        <v>2025-09</v>
      </c>
      <c r="B248" s="66" t="str">
        <v>비교 반영</v>
      </c>
      <c r="C248" s="66" t="str">
        <v>별내동</v>
      </c>
      <c r="D248" s="66" t="str">
        <v>공장창고</v>
      </c>
      <c r="E248" s="68">
        <v>2</v>
      </c>
      <c r="F248" s="68">
        <v>2</v>
      </c>
      <c r="G248" s="68">
        <v>0</v>
      </c>
      <c r="H248" s="68">
        <v>0</v>
      </c>
      <c r="I248" s="68">
        <f>G248+H248</f>
        <v>0</v>
      </c>
      <c r="J248" s="68">
        <f>SUM(F248:H248)</f>
        <v>2</v>
      </c>
      <c r="K248" s="68">
        <f>E248-J248</f>
        <v>0</v>
      </c>
      <c r="L248" s="69">
        <v>1595000000</v>
      </c>
      <c r="M248" s="87">
        <v>575.22</v>
      </c>
      <c r="N248" s="69">
        <v>797500000</v>
      </c>
      <c r="O248" s="69">
        <v>9166453</v>
      </c>
      <c r="P248" s="79">
        <f>IF(I248=0,0,H248/I248)</f>
        <v>0</v>
      </c>
    </row>
    <row r="249">
      <c r="A249" s="66" t="str">
        <v>2025-09</v>
      </c>
      <c r="B249" s="66" t="str">
        <v>비교 반영</v>
      </c>
      <c r="C249" s="66" t="str">
        <v>별내동</v>
      </c>
      <c r="D249" s="66" t="str">
        <v>다가구 전월세</v>
      </c>
      <c r="E249" s="68">
        <v>92</v>
      </c>
      <c r="F249" s="68">
        <v>0</v>
      </c>
      <c r="G249" s="68">
        <v>31</v>
      </c>
      <c r="H249" s="68">
        <v>61</v>
      </c>
      <c r="I249" s="68">
        <f>G249+H249</f>
        <v>92</v>
      </c>
      <c r="J249" s="68">
        <f>SUM(F249:H249)</f>
        <v>92</v>
      </c>
      <c r="K249" s="68">
        <f>E249-J249</f>
        <v>0</v>
      </c>
      <c r="L249" s="69">
        <v>12159990000</v>
      </c>
      <c r="M249" s="87">
        <v>5515.48</v>
      </c>
      <c r="N249" s="69">
        <v>132173804</v>
      </c>
      <c r="O249" s="69">
        <v>7288271</v>
      </c>
      <c r="P249" s="79">
        <f>IF(I249=0,0,H249/I249)</f>
        <v>0.6630434782608695</v>
      </c>
    </row>
    <row r="250">
      <c r="A250" s="66" t="str">
        <v>2025-09</v>
      </c>
      <c r="B250" s="66" t="str">
        <v>비교 반영</v>
      </c>
      <c r="C250" s="66" t="str">
        <v>별내동</v>
      </c>
      <c r="D250" s="66" t="str">
        <v>상가</v>
      </c>
      <c r="E250" s="68">
        <v>3</v>
      </c>
      <c r="F250" s="68">
        <v>3</v>
      </c>
      <c r="G250" s="68">
        <v>0</v>
      </c>
      <c r="H250" s="68">
        <v>0</v>
      </c>
      <c r="I250" s="68">
        <f>G250+H250</f>
        <v>0</v>
      </c>
      <c r="J250" s="68">
        <f>SUM(F250:H250)</f>
        <v>3</v>
      </c>
      <c r="K250" s="68">
        <f>E250-J250</f>
        <v>0</v>
      </c>
      <c r="L250" s="69">
        <v>867770000</v>
      </c>
      <c r="M250" s="87">
        <v>138.86</v>
      </c>
      <c r="N250" s="69">
        <v>289256667</v>
      </c>
      <c r="O250" s="69">
        <v>20658657</v>
      </c>
      <c r="P250" s="79">
        <f>IF(I250=0,0,H250/I250)</f>
        <v>0</v>
      </c>
    </row>
    <row r="251">
      <c r="A251" s="66" t="str">
        <v>2025-09</v>
      </c>
      <c r="B251" s="66" t="str">
        <v>비교 반영</v>
      </c>
      <c r="C251" s="66" t="str">
        <v>별내동</v>
      </c>
      <c r="D251" s="66" t="str">
        <v>아파트 매매</v>
      </c>
      <c r="E251" s="68">
        <v>42</v>
      </c>
      <c r="F251" s="68">
        <v>42</v>
      </c>
      <c r="G251" s="68">
        <v>0</v>
      </c>
      <c r="H251" s="68">
        <v>0</v>
      </c>
      <c r="I251" s="68">
        <f>G251+H251</f>
        <v>0</v>
      </c>
      <c r="J251" s="68">
        <f>SUM(F251:H251)</f>
        <v>42</v>
      </c>
      <c r="K251" s="68">
        <f>E251-J251</f>
        <v>0</v>
      </c>
      <c r="L251" s="69">
        <v>31788000000</v>
      </c>
      <c r="M251" s="87">
        <v>4193.607</v>
      </c>
      <c r="N251" s="69">
        <v>756857143</v>
      </c>
      <c r="O251" s="69">
        <v>25058212</v>
      </c>
      <c r="P251" s="79">
        <f>IF(I251=0,0,H251/I251)</f>
        <v>0</v>
      </c>
    </row>
    <row r="252">
      <c r="A252" s="66" t="str">
        <v>2025-09</v>
      </c>
      <c r="B252" s="66" t="str">
        <v>비교 반영</v>
      </c>
      <c r="C252" s="66" t="str">
        <v>별내동</v>
      </c>
      <c r="D252" s="66" t="str">
        <v>아파트 전월세</v>
      </c>
      <c r="E252" s="68">
        <v>433</v>
      </c>
      <c r="F252" s="68">
        <v>0</v>
      </c>
      <c r="G252" s="68">
        <v>51</v>
      </c>
      <c r="H252" s="68">
        <v>382</v>
      </c>
      <c r="I252" s="68">
        <f>G252+H252</f>
        <v>433</v>
      </c>
      <c r="J252" s="68">
        <f>SUM(F252:H252)</f>
        <v>433</v>
      </c>
      <c r="K252" s="68">
        <f>E252-J252</f>
        <v>0</v>
      </c>
      <c r="L252" s="69">
        <v>46757700000</v>
      </c>
      <c r="M252" s="87">
        <v>19639.664</v>
      </c>
      <c r="N252" s="69">
        <v>107985450</v>
      </c>
      <c r="O252" s="69">
        <v>7870344</v>
      </c>
      <c r="P252" s="79">
        <f>IF(I252=0,0,H252/I252)</f>
        <v>0.8822170900692841</v>
      </c>
    </row>
    <row r="253">
      <c r="A253" s="66" t="str">
        <v>2025-09</v>
      </c>
      <c r="B253" s="66" t="str">
        <v>비교 반영</v>
      </c>
      <c r="C253" s="66" t="str">
        <v>별내동</v>
      </c>
      <c r="D253" s="66" t="str">
        <v>오피스텔 매매</v>
      </c>
      <c r="E253" s="68">
        <v>3</v>
      </c>
      <c r="F253" s="68">
        <v>3</v>
      </c>
      <c r="G253" s="68">
        <v>0</v>
      </c>
      <c r="H253" s="68">
        <v>0</v>
      </c>
      <c r="I253" s="68">
        <f>G253+H253</f>
        <v>0</v>
      </c>
      <c r="J253" s="68">
        <f>SUM(F253:H253)</f>
        <v>3</v>
      </c>
      <c r="K253" s="68">
        <f>E253-J253</f>
        <v>0</v>
      </c>
      <c r="L253" s="69">
        <v>245000000</v>
      </c>
      <c r="M253" s="87">
        <v>67.43</v>
      </c>
      <c r="N253" s="69">
        <v>81666667</v>
      </c>
      <c r="O253" s="69">
        <v>12011231</v>
      </c>
      <c r="P253" s="79">
        <f>IF(I253=0,0,H253/I253)</f>
        <v>0</v>
      </c>
    </row>
    <row r="254">
      <c r="A254" s="66" t="str">
        <v>2025-09</v>
      </c>
      <c r="B254" s="66" t="str">
        <v>비교 반영</v>
      </c>
      <c r="C254" s="66" t="str">
        <v>별내동</v>
      </c>
      <c r="D254" s="66" t="str">
        <v>오피스텔 전월세</v>
      </c>
      <c r="E254" s="68">
        <v>27</v>
      </c>
      <c r="F254" s="68">
        <v>0</v>
      </c>
      <c r="G254" s="68">
        <v>8</v>
      </c>
      <c r="H254" s="68">
        <v>19</v>
      </c>
      <c r="I254" s="68">
        <f>G254+H254</f>
        <v>27</v>
      </c>
      <c r="J254" s="68">
        <f>SUM(F254:H254)</f>
        <v>27</v>
      </c>
      <c r="K254" s="68">
        <f>E254-J254</f>
        <v>0</v>
      </c>
      <c r="L254" s="69">
        <v>2967000000</v>
      </c>
      <c r="M254" s="87">
        <v>1035.52</v>
      </c>
      <c r="N254" s="69">
        <v>109888889</v>
      </c>
      <c r="O254" s="69">
        <v>9471825</v>
      </c>
      <c r="P254" s="79">
        <f>IF(I254=0,0,H254/I254)</f>
        <v>0.7037037037037037</v>
      </c>
    </row>
    <row r="255">
      <c r="A255" s="66" t="str">
        <v>2025-09</v>
      </c>
      <c r="B255" s="66" t="str">
        <v>비교 반영</v>
      </c>
      <c r="C255" s="66" t="str">
        <v>별내동</v>
      </c>
      <c r="D255" s="66" t="str">
        <v>토지</v>
      </c>
      <c r="E255" s="68">
        <v>3</v>
      </c>
      <c r="F255" s="68">
        <v>3</v>
      </c>
      <c r="G255" s="68">
        <v>0</v>
      </c>
      <c r="H255" s="68">
        <v>0</v>
      </c>
      <c r="I255" s="68">
        <f>G255+H255</f>
        <v>0</v>
      </c>
      <c r="J255" s="68">
        <f>SUM(F255:H255)</f>
        <v>3</v>
      </c>
      <c r="K255" s="68">
        <f>E255-J255</f>
        <v>0</v>
      </c>
      <c r="L255" s="69">
        <v>457000000</v>
      </c>
      <c r="M255" s="87">
        <v>6313.5</v>
      </c>
      <c r="N255" s="69">
        <v>152333333</v>
      </c>
      <c r="O255" s="69">
        <v>239288</v>
      </c>
      <c r="P255" s="79">
        <f>IF(I255=0,0,H255/I255)</f>
        <v>0</v>
      </c>
    </row>
    <row r="256">
      <c r="A256" s="66" t="str">
        <v>2025-09</v>
      </c>
      <c r="B256" s="66" t="str">
        <v>비교 반영</v>
      </c>
      <c r="C256" s="66" t="str">
        <v>별내면 용암리</v>
      </c>
      <c r="D256" s="66" t="str">
        <v>토지</v>
      </c>
      <c r="E256" s="68">
        <v>1</v>
      </c>
      <c r="F256" s="68">
        <v>1</v>
      </c>
      <c r="G256" s="68">
        <v>0</v>
      </c>
      <c r="H256" s="68">
        <v>0</v>
      </c>
      <c r="I256" s="68">
        <f>G256+H256</f>
        <v>0</v>
      </c>
      <c r="J256" s="68">
        <f>SUM(F256:H256)</f>
        <v>1</v>
      </c>
      <c r="K256" s="68">
        <f>E256-J256</f>
        <v>0</v>
      </c>
      <c r="L256" s="69">
        <v>7200000</v>
      </c>
      <c r="M256" s="87">
        <v>66</v>
      </c>
      <c r="N256" s="69">
        <v>7200000</v>
      </c>
      <c r="O256" s="69">
        <v>360631</v>
      </c>
      <c r="P256" s="79">
        <f>IF(I256=0,0,H256/I256)</f>
        <v>0</v>
      </c>
    </row>
    <row r="257">
      <c r="A257" s="66" t="str">
        <v>2025-09</v>
      </c>
      <c r="B257" s="66" t="str">
        <v>비교 반영</v>
      </c>
      <c r="C257" s="66" t="str">
        <v>별내면 청학리</v>
      </c>
      <c r="D257" s="66" t="str">
        <v>다가구 전월세</v>
      </c>
      <c r="E257" s="68">
        <v>8</v>
      </c>
      <c r="F257" s="68">
        <v>0</v>
      </c>
      <c r="G257" s="68">
        <v>1</v>
      </c>
      <c r="H257" s="68">
        <v>7</v>
      </c>
      <c r="I257" s="68">
        <f>G257+H257</f>
        <v>8</v>
      </c>
      <c r="J257" s="68">
        <f>SUM(F257:H257)</f>
        <v>8</v>
      </c>
      <c r="K257" s="68">
        <f>E257-J257</f>
        <v>0</v>
      </c>
      <c r="L257" s="69">
        <v>217930000</v>
      </c>
      <c r="M257" s="87">
        <v>255.7</v>
      </c>
      <c r="N257" s="69">
        <v>27241250</v>
      </c>
      <c r="O257" s="69">
        <v>2817480</v>
      </c>
      <c r="P257" s="79">
        <f>IF(I257=0,0,H257/I257)</f>
        <v>0.875</v>
      </c>
    </row>
    <row r="258">
      <c r="A258" s="66" t="str">
        <v>2025-09</v>
      </c>
      <c r="B258" s="66" t="str">
        <v>비교 반영</v>
      </c>
      <c r="C258" s="66" t="str">
        <v>별내면 청학리</v>
      </c>
      <c r="D258" s="66" t="str">
        <v>다세대 매매</v>
      </c>
      <c r="E258" s="68">
        <v>1</v>
      </c>
      <c r="F258" s="68">
        <v>1</v>
      </c>
      <c r="G258" s="68">
        <v>0</v>
      </c>
      <c r="H258" s="68">
        <v>0</v>
      </c>
      <c r="I258" s="68">
        <f>G258+H258</f>
        <v>0</v>
      </c>
      <c r="J258" s="68">
        <f>SUM(F258:H258)</f>
        <v>1</v>
      </c>
      <c r="K258" s="68">
        <f>E258-J258</f>
        <v>0</v>
      </c>
      <c r="L258" s="69">
        <v>180000000</v>
      </c>
      <c r="M258" s="87">
        <v>51.78</v>
      </c>
      <c r="N258" s="69">
        <v>180000000</v>
      </c>
      <c r="O258" s="69">
        <v>11491721</v>
      </c>
      <c r="P258" s="79">
        <f>IF(I258=0,0,H258/I258)</f>
        <v>0</v>
      </c>
    </row>
    <row r="259">
      <c r="A259" s="66" t="str">
        <v>2025-09</v>
      </c>
      <c r="B259" s="66" t="str">
        <v>비교 반영</v>
      </c>
      <c r="C259" s="66" t="str">
        <v>별내면 청학리</v>
      </c>
      <c r="D259" s="66" t="str">
        <v>다세대 전월세</v>
      </c>
      <c r="E259" s="68">
        <v>1</v>
      </c>
      <c r="F259" s="68">
        <v>0</v>
      </c>
      <c r="G259" s="68">
        <v>0</v>
      </c>
      <c r="H259" s="68">
        <v>1</v>
      </c>
      <c r="I259" s="68">
        <f>G259+H259</f>
        <v>1</v>
      </c>
      <c r="J259" s="68">
        <f>SUM(F259:H259)</f>
        <v>1</v>
      </c>
      <c r="K259" s="68">
        <f>E259-J259</f>
        <v>0</v>
      </c>
      <c r="L259" s="69">
        <v>10000000</v>
      </c>
      <c r="M259" s="87">
        <v>63.93</v>
      </c>
      <c r="N259" s="69">
        <v>10000000</v>
      </c>
      <c r="O259" s="69">
        <v>517094</v>
      </c>
      <c r="P259" s="79">
        <f>IF(I259=0,0,H259/I259)</f>
        <v>1</v>
      </c>
    </row>
    <row r="260">
      <c r="A260" s="66" t="str">
        <v>2025-09</v>
      </c>
      <c r="B260" s="66" t="str">
        <v>비교 반영</v>
      </c>
      <c r="C260" s="66" t="str">
        <v>별내면 청학리</v>
      </c>
      <c r="D260" s="66" t="str">
        <v>아파트 매매</v>
      </c>
      <c r="E260" s="68">
        <v>20</v>
      </c>
      <c r="F260" s="68">
        <v>20</v>
      </c>
      <c r="G260" s="68">
        <v>0</v>
      </c>
      <c r="H260" s="68">
        <v>0</v>
      </c>
      <c r="I260" s="68">
        <f>G260+H260</f>
        <v>0</v>
      </c>
      <c r="J260" s="68">
        <f>SUM(F260:H260)</f>
        <v>20</v>
      </c>
      <c r="K260" s="68">
        <f>E260-J260</f>
        <v>0</v>
      </c>
      <c r="L260" s="69">
        <v>4850000000</v>
      </c>
      <c r="M260" s="87">
        <v>1295.42</v>
      </c>
      <c r="N260" s="69">
        <v>242500000</v>
      </c>
      <c r="O260" s="69">
        <v>12376725</v>
      </c>
      <c r="P260" s="79">
        <f>IF(I260=0,0,H260/I260)</f>
        <v>0</v>
      </c>
    </row>
    <row r="261">
      <c r="A261" s="66" t="str">
        <v>2025-09</v>
      </c>
      <c r="B261" s="66" t="str">
        <v>비교 반영</v>
      </c>
      <c r="C261" s="66" t="str">
        <v>별내면 청학리</v>
      </c>
      <c r="D261" s="66" t="str">
        <v>아파트 전월세</v>
      </c>
      <c r="E261" s="68">
        <v>20</v>
      </c>
      <c r="F261" s="68">
        <v>0</v>
      </c>
      <c r="G261" s="68">
        <v>12</v>
      </c>
      <c r="H261" s="68">
        <v>8</v>
      </c>
      <c r="I261" s="68">
        <f>G261+H261</f>
        <v>20</v>
      </c>
      <c r="J261" s="68">
        <f>SUM(F261:H261)</f>
        <v>20</v>
      </c>
      <c r="K261" s="68">
        <f>E261-J261</f>
        <v>0</v>
      </c>
      <c r="L261" s="69">
        <v>2741700000</v>
      </c>
      <c r="M261" s="87">
        <v>1369.741</v>
      </c>
      <c r="N261" s="69">
        <v>137085000</v>
      </c>
      <c r="O261" s="69">
        <v>6616923</v>
      </c>
      <c r="P261" s="79">
        <f>IF(I261=0,0,H261/I261)</f>
        <v>0.4</v>
      </c>
    </row>
    <row r="262">
      <c r="A262" s="66" t="str">
        <v>2025-09</v>
      </c>
      <c r="B262" s="66" t="str">
        <v>비교 반영</v>
      </c>
      <c r="C262" s="66" t="str">
        <v>별내면 청학리</v>
      </c>
      <c r="D262" s="66" t="str">
        <v>오피스텔 매매</v>
      </c>
      <c r="E262" s="68">
        <v>2</v>
      </c>
      <c r="F262" s="68">
        <v>2</v>
      </c>
      <c r="G262" s="68">
        <v>0</v>
      </c>
      <c r="H262" s="68">
        <v>0</v>
      </c>
      <c r="I262" s="68">
        <f>G262+H262</f>
        <v>0</v>
      </c>
      <c r="J262" s="68">
        <f>SUM(F262:H262)</f>
        <v>2</v>
      </c>
      <c r="K262" s="68">
        <f>E262-J262</f>
        <v>0</v>
      </c>
      <c r="L262" s="69">
        <v>138000000</v>
      </c>
      <c r="M262" s="87">
        <v>50.76</v>
      </c>
      <c r="N262" s="69">
        <v>69000000</v>
      </c>
      <c r="O262" s="69">
        <v>8987359</v>
      </c>
      <c r="P262" s="79">
        <f>IF(I262=0,0,H262/I262)</f>
        <v>0</v>
      </c>
    </row>
    <row r="263">
      <c r="A263" s="66" t="str">
        <v>2025-09</v>
      </c>
      <c r="B263" s="66" t="str">
        <v>비교 반영</v>
      </c>
      <c r="C263" s="66" t="str">
        <v>별내면 청학리</v>
      </c>
      <c r="D263" s="66" t="str">
        <v>오피스텔 전월세</v>
      </c>
      <c r="E263" s="68">
        <v>3</v>
      </c>
      <c r="F263" s="68">
        <v>0</v>
      </c>
      <c r="G263" s="68">
        <v>0</v>
      </c>
      <c r="H263" s="68">
        <v>3</v>
      </c>
      <c r="I263" s="68">
        <f>G263+H263</f>
        <v>3</v>
      </c>
      <c r="J263" s="68">
        <f>SUM(F263:H263)</f>
        <v>3</v>
      </c>
      <c r="K263" s="68">
        <f>E263-J263</f>
        <v>0</v>
      </c>
      <c r="L263" s="69">
        <v>20000000</v>
      </c>
      <c r="M263" s="87">
        <v>101.52</v>
      </c>
      <c r="N263" s="69">
        <v>6666667</v>
      </c>
      <c r="O263" s="69">
        <v>651258</v>
      </c>
      <c r="P263" s="79">
        <f>IF(I263=0,0,H263/I263)</f>
        <v>1</v>
      </c>
    </row>
    <row r="264">
      <c r="A264" s="66" t="str">
        <v>2025-09</v>
      </c>
      <c r="B264" s="66" t="str">
        <v>비교 반영</v>
      </c>
      <c r="C264" s="66" t="str">
        <v>별내면 청학리</v>
      </c>
      <c r="D264" s="66" t="str">
        <v>토지</v>
      </c>
      <c r="E264" s="68">
        <v>3</v>
      </c>
      <c r="F264" s="68">
        <v>3</v>
      </c>
      <c r="G264" s="68">
        <v>0</v>
      </c>
      <c r="H264" s="68">
        <v>0</v>
      </c>
      <c r="I264" s="68">
        <f>G264+H264</f>
        <v>0</v>
      </c>
      <c r="J264" s="68">
        <f>SUM(F264:H264)</f>
        <v>3</v>
      </c>
      <c r="K264" s="68">
        <f>E264-J264</f>
        <v>0</v>
      </c>
      <c r="L264" s="69">
        <v>650040000</v>
      </c>
      <c r="M264" s="87">
        <v>701</v>
      </c>
      <c r="N264" s="69">
        <v>216680000</v>
      </c>
      <c r="O264" s="69">
        <v>3065467</v>
      </c>
      <c r="P264" s="79">
        <f>IF(I264=0,0,H264/I264)</f>
        <v>0</v>
      </c>
    </row>
    <row r="265">
      <c r="A265" s="66" t="str">
        <v>2025-09</v>
      </c>
      <c r="B265" s="66" t="str">
        <v>비교 반영</v>
      </c>
      <c r="C265" s="66" t="str">
        <v>삼패동</v>
      </c>
      <c r="D265" s="66" t="str">
        <v>다가구 전월세</v>
      </c>
      <c r="E265" s="68">
        <v>1</v>
      </c>
      <c r="F265" s="68">
        <v>0</v>
      </c>
      <c r="G265" s="68">
        <v>0</v>
      </c>
      <c r="H265" s="68">
        <v>1</v>
      </c>
      <c r="I265" s="68">
        <f>G265+H265</f>
        <v>1</v>
      </c>
      <c r="J265" s="68">
        <f>SUM(F265:H265)</f>
        <v>1</v>
      </c>
      <c r="K265" s="68">
        <f>E265-J265</f>
        <v>0</v>
      </c>
      <c r="L265" s="69">
        <v>5000000</v>
      </c>
      <c r="M265" s="87">
        <v>40</v>
      </c>
      <c r="N265" s="69">
        <v>5000000</v>
      </c>
      <c r="O265" s="69">
        <v>413223</v>
      </c>
      <c r="P265" s="79">
        <f>IF(I265=0,0,H265/I265)</f>
        <v>1</v>
      </c>
    </row>
    <row r="266">
      <c r="A266" s="66" t="str">
        <v>2025-09</v>
      </c>
      <c r="B266" s="66" t="str">
        <v>비교 반영</v>
      </c>
      <c r="C266" s="66" t="str">
        <v>삼패동</v>
      </c>
      <c r="D266" s="66" t="str">
        <v>토지</v>
      </c>
      <c r="E266" s="68">
        <v>2</v>
      </c>
      <c r="F266" s="68">
        <v>2</v>
      </c>
      <c r="G266" s="68">
        <v>0</v>
      </c>
      <c r="H266" s="68">
        <v>0</v>
      </c>
      <c r="I266" s="68">
        <f>G266+H266</f>
        <v>0</v>
      </c>
      <c r="J266" s="68">
        <f>SUM(F266:H266)</f>
        <v>2</v>
      </c>
      <c r="K266" s="68">
        <f>E266-J266</f>
        <v>0</v>
      </c>
      <c r="L266" s="69">
        <v>2094000000</v>
      </c>
      <c r="M266" s="87">
        <v>1118</v>
      </c>
      <c r="N266" s="69">
        <v>1047000000</v>
      </c>
      <c r="O266" s="69">
        <v>6191694</v>
      </c>
      <c r="P266" s="79">
        <f>IF(I266=0,0,H266/I266)</f>
        <v>0</v>
      </c>
    </row>
    <row r="267">
      <c r="A267" s="66" t="str">
        <v>2025-09</v>
      </c>
      <c r="B267" s="66" t="str">
        <v>비교 반영</v>
      </c>
      <c r="C267" s="66" t="str">
        <v>수동면 내방리</v>
      </c>
      <c r="D267" s="66" t="str">
        <v>다가구 전월세</v>
      </c>
      <c r="E267" s="68">
        <v>1</v>
      </c>
      <c r="F267" s="68">
        <v>0</v>
      </c>
      <c r="G267" s="68">
        <v>1</v>
      </c>
      <c r="H267" s="68">
        <v>0</v>
      </c>
      <c r="I267" s="68">
        <f>G267+H267</f>
        <v>1</v>
      </c>
      <c r="J267" s="68">
        <f>SUM(F267:H267)</f>
        <v>1</v>
      </c>
      <c r="K267" s="68">
        <f>E267-J267</f>
        <v>0</v>
      </c>
      <c r="L267" s="69">
        <v>160000000</v>
      </c>
      <c r="M267" s="87">
        <v>35.24</v>
      </c>
      <c r="N267" s="69">
        <v>160000000</v>
      </c>
      <c r="O267" s="69">
        <v>15009240</v>
      </c>
      <c r="P267" s="79">
        <f>IF(I267=0,0,H267/I267)</f>
        <v>0</v>
      </c>
    </row>
    <row r="268">
      <c r="A268" s="66" t="str">
        <v>2025-09</v>
      </c>
      <c r="B268" s="66" t="str">
        <v>비교 반영</v>
      </c>
      <c r="C268" s="66" t="str">
        <v>수동면 송천리</v>
      </c>
      <c r="D268" s="66" t="str">
        <v>다가구 매매</v>
      </c>
      <c r="E268" s="68">
        <v>1</v>
      </c>
      <c r="F268" s="68">
        <v>1</v>
      </c>
      <c r="G268" s="68">
        <v>0</v>
      </c>
      <c r="H268" s="68">
        <v>0</v>
      </c>
      <c r="I268" s="68">
        <f>G268+H268</f>
        <v>0</v>
      </c>
      <c r="J268" s="68">
        <f>SUM(F268:H268)</f>
        <v>1</v>
      </c>
      <c r="K268" s="68">
        <f>E268-J268</f>
        <v>0</v>
      </c>
      <c r="L268" s="69">
        <v>180000000</v>
      </c>
      <c r="M268" s="87">
        <v>47.8</v>
      </c>
      <c r="N268" s="69">
        <v>180000000</v>
      </c>
      <c r="O268" s="69">
        <v>12448563</v>
      </c>
      <c r="P268" s="79">
        <f>IF(I268=0,0,H268/I268)</f>
        <v>0</v>
      </c>
    </row>
    <row r="269">
      <c r="A269" s="66" t="str">
        <v>2025-09</v>
      </c>
      <c r="B269" s="66" t="str">
        <v>비교 반영</v>
      </c>
      <c r="C269" s="66" t="str">
        <v>수동면 송천리</v>
      </c>
      <c r="D269" s="66" t="str">
        <v>다가구 전월세</v>
      </c>
      <c r="E269" s="68">
        <v>3</v>
      </c>
      <c r="F269" s="68">
        <v>0</v>
      </c>
      <c r="G269" s="68">
        <v>0</v>
      </c>
      <c r="H269" s="68">
        <v>3</v>
      </c>
      <c r="I269" s="68">
        <f>G269+H269</f>
        <v>3</v>
      </c>
      <c r="J269" s="68">
        <f>SUM(F269:H269)</f>
        <v>3</v>
      </c>
      <c r="K269" s="68">
        <f>E269-J269</f>
        <v>0</v>
      </c>
      <c r="L269" s="69">
        <v>10000000</v>
      </c>
      <c r="M269" s="87">
        <v>96.705</v>
      </c>
      <c r="N269" s="69">
        <v>3333333</v>
      </c>
      <c r="O269" s="69">
        <v>341842</v>
      </c>
      <c r="P269" s="79">
        <f>IF(I269=0,0,H269/I269)</f>
        <v>1</v>
      </c>
    </row>
    <row r="270">
      <c r="A270" s="66" t="str">
        <v>2025-09</v>
      </c>
      <c r="B270" s="66" t="str">
        <v>비교 반영</v>
      </c>
      <c r="C270" s="66" t="str">
        <v>수동면 송천리</v>
      </c>
      <c r="D270" s="66" t="str">
        <v>상가</v>
      </c>
      <c r="E270" s="68">
        <v>1</v>
      </c>
      <c r="F270" s="68">
        <v>1</v>
      </c>
      <c r="G270" s="68">
        <v>0</v>
      </c>
      <c r="H270" s="68">
        <v>0</v>
      </c>
      <c r="I270" s="68">
        <f>G270+H270</f>
        <v>0</v>
      </c>
      <c r="J270" s="68">
        <f>SUM(F270:H270)</f>
        <v>1</v>
      </c>
      <c r="K270" s="68">
        <f>E270-J270</f>
        <v>0</v>
      </c>
      <c r="L270" s="69">
        <v>648000000</v>
      </c>
      <c r="M270" s="87">
        <v>108.6</v>
      </c>
      <c r="N270" s="69">
        <v>648000000</v>
      </c>
      <c r="O270" s="69">
        <v>19725126</v>
      </c>
      <c r="P270" s="79">
        <f>IF(I270=0,0,H270/I270)</f>
        <v>0</v>
      </c>
    </row>
    <row r="271">
      <c r="A271" s="66" t="str">
        <v>2025-09</v>
      </c>
      <c r="B271" s="66" t="str">
        <v>비교 반영</v>
      </c>
      <c r="C271" s="66" t="str">
        <v>수동면 송천리</v>
      </c>
      <c r="D271" s="66" t="str">
        <v>토지</v>
      </c>
      <c r="E271" s="68">
        <v>9</v>
      </c>
      <c r="F271" s="68">
        <v>9</v>
      </c>
      <c r="G271" s="68">
        <v>0</v>
      </c>
      <c r="H271" s="68">
        <v>0</v>
      </c>
      <c r="I271" s="68">
        <f>G271+H271</f>
        <v>0</v>
      </c>
      <c r="J271" s="68">
        <f>SUM(F271:H271)</f>
        <v>9</v>
      </c>
      <c r="K271" s="68">
        <f>E271-J271</f>
        <v>0</v>
      </c>
      <c r="L271" s="69">
        <v>3217680000</v>
      </c>
      <c r="M271" s="87">
        <v>3884</v>
      </c>
      <c r="N271" s="69">
        <v>357520000</v>
      </c>
      <c r="O271" s="69">
        <v>2738661</v>
      </c>
      <c r="P271" s="79">
        <f>IF(I271=0,0,H271/I271)</f>
        <v>0</v>
      </c>
    </row>
    <row r="272">
      <c r="A272" s="66" t="str">
        <v>2025-09</v>
      </c>
      <c r="B272" s="66" t="str">
        <v>비교 반영</v>
      </c>
      <c r="C272" s="66" t="str">
        <v>수동면 수산리</v>
      </c>
      <c r="D272" s="66" t="str">
        <v>토지</v>
      </c>
      <c r="E272" s="68">
        <v>1</v>
      </c>
      <c r="F272" s="68">
        <v>1</v>
      </c>
      <c r="G272" s="68">
        <v>0</v>
      </c>
      <c r="H272" s="68">
        <v>0</v>
      </c>
      <c r="I272" s="68">
        <f>G272+H272</f>
        <v>0</v>
      </c>
      <c r="J272" s="68">
        <f>SUM(F272:H272)</f>
        <v>1</v>
      </c>
      <c r="K272" s="68">
        <f>E272-J272</f>
        <v>0</v>
      </c>
      <c r="L272" s="69">
        <v>160000000</v>
      </c>
      <c r="M272" s="87">
        <v>661</v>
      </c>
      <c r="N272" s="69">
        <v>160000000</v>
      </c>
      <c r="O272" s="69">
        <v>800190</v>
      </c>
      <c r="P272" s="79">
        <f>IF(I272=0,0,H272/I272)</f>
        <v>0</v>
      </c>
    </row>
    <row r="273">
      <c r="A273" s="66" t="str">
        <v>2025-09</v>
      </c>
      <c r="B273" s="66" t="str">
        <v>비교 반영</v>
      </c>
      <c r="C273" s="66" t="str">
        <v>수동면 외방리</v>
      </c>
      <c r="D273" s="66" t="str">
        <v>다가구 매매</v>
      </c>
      <c r="E273" s="68">
        <v>2</v>
      </c>
      <c r="F273" s="68">
        <v>2</v>
      </c>
      <c r="G273" s="68">
        <v>0</v>
      </c>
      <c r="H273" s="68">
        <v>0</v>
      </c>
      <c r="I273" s="68">
        <f>G273+H273</f>
        <v>0</v>
      </c>
      <c r="J273" s="68">
        <f>SUM(F273:H273)</f>
        <v>2</v>
      </c>
      <c r="K273" s="68">
        <f>E273-J273</f>
        <v>0</v>
      </c>
      <c r="L273" s="69">
        <v>619850000</v>
      </c>
      <c r="M273" s="87">
        <v>211.5</v>
      </c>
      <c r="N273" s="69">
        <v>309925000</v>
      </c>
      <c r="O273" s="69">
        <v>9688373</v>
      </c>
      <c r="P273" s="79">
        <f>IF(I273=0,0,H273/I273)</f>
        <v>0</v>
      </c>
    </row>
    <row r="274">
      <c r="A274" s="66" t="str">
        <v>2025-09</v>
      </c>
      <c r="B274" s="66" t="str">
        <v>비교 반영</v>
      </c>
      <c r="C274" s="66" t="str">
        <v>수동면 외방리</v>
      </c>
      <c r="D274" s="66" t="str">
        <v>다가구 전월세</v>
      </c>
      <c r="E274" s="68">
        <v>5</v>
      </c>
      <c r="F274" s="68">
        <v>0</v>
      </c>
      <c r="G274" s="68">
        <v>0</v>
      </c>
      <c r="H274" s="68">
        <v>5</v>
      </c>
      <c r="I274" s="68">
        <f>G274+H274</f>
        <v>5</v>
      </c>
      <c r="J274" s="68">
        <f>SUM(F274:H274)</f>
        <v>5</v>
      </c>
      <c r="K274" s="68">
        <f>E274-J274</f>
        <v>0</v>
      </c>
      <c r="L274" s="69">
        <v>108000000</v>
      </c>
      <c r="M274" s="87">
        <v>578.32</v>
      </c>
      <c r="N274" s="69">
        <v>21600000</v>
      </c>
      <c r="O274" s="69">
        <v>617348</v>
      </c>
      <c r="P274" s="79">
        <f>IF(I274=0,0,H274/I274)</f>
        <v>1</v>
      </c>
    </row>
    <row r="275">
      <c r="A275" s="66" t="str">
        <v>2025-09</v>
      </c>
      <c r="B275" s="66" t="str">
        <v>비교 반영</v>
      </c>
      <c r="C275" s="66" t="str">
        <v>수동면 외방리</v>
      </c>
      <c r="D275" s="66" t="str">
        <v>상가</v>
      </c>
      <c r="E275" s="68">
        <v>1</v>
      </c>
      <c r="F275" s="68">
        <v>1</v>
      </c>
      <c r="G275" s="68">
        <v>0</v>
      </c>
      <c r="H275" s="68">
        <v>0</v>
      </c>
      <c r="I275" s="68">
        <f>G275+H275</f>
        <v>0</v>
      </c>
      <c r="J275" s="68">
        <f>SUM(F275:H275)</f>
        <v>1</v>
      </c>
      <c r="K275" s="68">
        <f>E275-J275</f>
        <v>0</v>
      </c>
      <c r="L275" s="69">
        <v>58770000</v>
      </c>
      <c r="M275" s="87">
        <v>57.6</v>
      </c>
      <c r="N275" s="69">
        <v>58770000</v>
      </c>
      <c r="O275" s="69">
        <v>3372934</v>
      </c>
      <c r="P275" s="79">
        <f>IF(I275=0,0,H275/I275)</f>
        <v>0</v>
      </c>
    </row>
    <row r="276">
      <c r="A276" s="66" t="str">
        <v>2025-09</v>
      </c>
      <c r="B276" s="66" t="str">
        <v>비교 반영</v>
      </c>
      <c r="C276" s="66" t="str">
        <v>수동면 외방리</v>
      </c>
      <c r="D276" s="66" t="str">
        <v>토지</v>
      </c>
      <c r="E276" s="68">
        <v>13</v>
      </c>
      <c r="F276" s="68">
        <v>13</v>
      </c>
      <c r="G276" s="68">
        <v>0</v>
      </c>
      <c r="H276" s="68">
        <v>0</v>
      </c>
      <c r="I276" s="68">
        <f>G276+H276</f>
        <v>0</v>
      </c>
      <c r="J276" s="68">
        <f>SUM(F276:H276)</f>
        <v>13</v>
      </c>
      <c r="K276" s="68">
        <f>E276-J276</f>
        <v>0</v>
      </c>
      <c r="L276" s="69">
        <v>482880000</v>
      </c>
      <c r="M276" s="87">
        <v>2387</v>
      </c>
      <c r="N276" s="69">
        <v>37144615</v>
      </c>
      <c r="O276" s="69">
        <v>668746</v>
      </c>
      <c r="P276" s="79">
        <f>IF(I276=0,0,H276/I276)</f>
        <v>0</v>
      </c>
    </row>
    <row r="277">
      <c r="A277" s="66" t="str">
        <v>2025-09</v>
      </c>
      <c r="B277" s="66" t="str">
        <v>비교 반영</v>
      </c>
      <c r="C277" s="66" t="str">
        <v>수동면 운수리</v>
      </c>
      <c r="D277" s="66" t="str">
        <v>다가구 전월세</v>
      </c>
      <c r="E277" s="68">
        <v>2</v>
      </c>
      <c r="F277" s="68">
        <v>0</v>
      </c>
      <c r="G277" s="68">
        <v>0</v>
      </c>
      <c r="H277" s="68">
        <v>2</v>
      </c>
      <c r="I277" s="68">
        <f>G277+H277</f>
        <v>2</v>
      </c>
      <c r="J277" s="68">
        <f>SUM(F277:H277)</f>
        <v>2</v>
      </c>
      <c r="K277" s="68">
        <f>E277-J277</f>
        <v>0</v>
      </c>
      <c r="L277" s="69">
        <v>10000000</v>
      </c>
      <c r="M277" s="87">
        <v>60</v>
      </c>
      <c r="N277" s="69">
        <v>5000000</v>
      </c>
      <c r="O277" s="69">
        <v>550964</v>
      </c>
      <c r="P277" s="79">
        <f>IF(I277=0,0,H277/I277)</f>
        <v>1</v>
      </c>
    </row>
    <row r="278">
      <c r="A278" s="66" t="str">
        <v>2025-09</v>
      </c>
      <c r="B278" s="66" t="str">
        <v>비교 반영</v>
      </c>
      <c r="C278" s="66" t="str">
        <v>수동면 운수리</v>
      </c>
      <c r="D278" s="66" t="str">
        <v>다세대 매매</v>
      </c>
      <c r="E278" s="68">
        <v>2</v>
      </c>
      <c r="F278" s="68">
        <v>2</v>
      </c>
      <c r="G278" s="68">
        <v>0</v>
      </c>
      <c r="H278" s="68">
        <v>0</v>
      </c>
      <c r="I278" s="68">
        <f>G278+H278</f>
        <v>0</v>
      </c>
      <c r="J278" s="68">
        <f>SUM(F278:H278)</f>
        <v>2</v>
      </c>
      <c r="K278" s="68">
        <f>E278-J278</f>
        <v>0</v>
      </c>
      <c r="L278" s="69">
        <v>215000000</v>
      </c>
      <c r="M278" s="87">
        <v>153.01</v>
      </c>
      <c r="N278" s="69">
        <v>107500000</v>
      </c>
      <c r="O278" s="69">
        <v>4645081</v>
      </c>
      <c r="P278" s="79">
        <f>IF(I278=0,0,H278/I278)</f>
        <v>0</v>
      </c>
    </row>
    <row r="279">
      <c r="A279" s="66" t="str">
        <v>2025-09</v>
      </c>
      <c r="B279" s="66" t="str">
        <v>비교 반영</v>
      </c>
      <c r="C279" s="66" t="str">
        <v>수동면 운수리</v>
      </c>
      <c r="D279" s="66" t="str">
        <v>토지</v>
      </c>
      <c r="E279" s="68">
        <v>6</v>
      </c>
      <c r="F279" s="68">
        <v>6</v>
      </c>
      <c r="G279" s="68">
        <v>0</v>
      </c>
      <c r="H279" s="68">
        <v>0</v>
      </c>
      <c r="I279" s="68">
        <f>G279+H279</f>
        <v>0</v>
      </c>
      <c r="J279" s="68">
        <f>SUM(F279:H279)</f>
        <v>6</v>
      </c>
      <c r="K279" s="68">
        <f>E279-J279</f>
        <v>0</v>
      </c>
      <c r="L279" s="69">
        <v>21050000</v>
      </c>
      <c r="M279" s="87">
        <v>71.5</v>
      </c>
      <c r="N279" s="69">
        <v>3508333</v>
      </c>
      <c r="O279" s="69">
        <v>973242</v>
      </c>
      <c r="P279" s="79">
        <f>IF(I279=0,0,H279/I279)</f>
        <v>0</v>
      </c>
    </row>
    <row r="280">
      <c r="A280" s="66" t="str">
        <v>2025-09</v>
      </c>
      <c r="B280" s="66" t="str">
        <v>비교 반영</v>
      </c>
      <c r="C280" s="66" t="str">
        <v>수동면 입석리</v>
      </c>
      <c r="D280" s="66" t="str">
        <v>다가구 매매</v>
      </c>
      <c r="E280" s="68">
        <v>2</v>
      </c>
      <c r="F280" s="68">
        <v>2</v>
      </c>
      <c r="G280" s="68">
        <v>0</v>
      </c>
      <c r="H280" s="68">
        <v>0</v>
      </c>
      <c r="I280" s="68">
        <f>G280+H280</f>
        <v>0</v>
      </c>
      <c r="J280" s="68">
        <f>SUM(F280:H280)</f>
        <v>2</v>
      </c>
      <c r="K280" s="68">
        <f>E280-J280</f>
        <v>0</v>
      </c>
      <c r="L280" s="69">
        <v>543000000</v>
      </c>
      <c r="M280" s="87">
        <v>292.22</v>
      </c>
      <c r="N280" s="69">
        <v>271500000</v>
      </c>
      <c r="O280" s="69">
        <v>6142773</v>
      </c>
      <c r="P280" s="79">
        <f>IF(I280=0,0,H280/I280)</f>
        <v>0</v>
      </c>
    </row>
    <row r="281">
      <c r="A281" s="66" t="str">
        <v>2025-09</v>
      </c>
      <c r="B281" s="66" t="str">
        <v>비교 반영</v>
      </c>
      <c r="C281" s="66" t="str">
        <v>수동면 입석리</v>
      </c>
      <c r="D281" s="66" t="str">
        <v>다가구 전월세</v>
      </c>
      <c r="E281" s="68">
        <v>1</v>
      </c>
      <c r="F281" s="68">
        <v>0</v>
      </c>
      <c r="G281" s="68">
        <v>0</v>
      </c>
      <c r="H281" s="68">
        <v>1</v>
      </c>
      <c r="I281" s="68">
        <f>G281+H281</f>
        <v>1</v>
      </c>
      <c r="J281" s="68">
        <f>SUM(F281:H281)</f>
        <v>1</v>
      </c>
      <c r="K281" s="68">
        <f>E281-J281</f>
        <v>0</v>
      </c>
      <c r="L281" s="69">
        <v>5000000</v>
      </c>
      <c r="M281" s="87">
        <v>32.97</v>
      </c>
      <c r="N281" s="69">
        <v>5000000</v>
      </c>
      <c r="O281" s="69">
        <v>501332</v>
      </c>
      <c r="P281" s="79">
        <f>IF(I281=0,0,H281/I281)</f>
        <v>1</v>
      </c>
    </row>
    <row r="282">
      <c r="A282" s="66" t="str">
        <v>2025-09</v>
      </c>
      <c r="B282" s="66" t="str">
        <v>비교 반영</v>
      </c>
      <c r="C282" s="66" t="str">
        <v>수동면 입석리</v>
      </c>
      <c r="D282" s="66" t="str">
        <v>다세대 전월세</v>
      </c>
      <c r="E282" s="68">
        <v>2</v>
      </c>
      <c r="F282" s="68">
        <v>0</v>
      </c>
      <c r="G282" s="68">
        <v>0</v>
      </c>
      <c r="H282" s="68">
        <v>2</v>
      </c>
      <c r="I282" s="68">
        <f>G282+H282</f>
        <v>2</v>
      </c>
      <c r="J282" s="68">
        <f>SUM(F282:H282)</f>
        <v>2</v>
      </c>
      <c r="K282" s="68">
        <f>E282-J282</f>
        <v>0</v>
      </c>
      <c r="L282" s="69">
        <v>15000000</v>
      </c>
      <c r="M282" s="87">
        <v>107.64</v>
      </c>
      <c r="N282" s="69">
        <v>7500000</v>
      </c>
      <c r="O282" s="69">
        <v>460672</v>
      </c>
      <c r="P282" s="79">
        <f>IF(I282=0,0,H282/I282)</f>
        <v>1</v>
      </c>
    </row>
    <row r="283">
      <c r="A283" s="66" t="str">
        <v>2025-09</v>
      </c>
      <c r="B283" s="66" t="str">
        <v>비교 반영</v>
      </c>
      <c r="C283" s="66" t="str">
        <v>수동면 입석리</v>
      </c>
      <c r="D283" s="66" t="str">
        <v>상가</v>
      </c>
      <c r="E283" s="68">
        <v>1</v>
      </c>
      <c r="F283" s="68">
        <v>1</v>
      </c>
      <c r="G283" s="68">
        <v>0</v>
      </c>
      <c r="H283" s="68">
        <v>0</v>
      </c>
      <c r="I283" s="68">
        <f>G283+H283</f>
        <v>0</v>
      </c>
      <c r="J283" s="68">
        <f>SUM(F283:H283)</f>
        <v>1</v>
      </c>
      <c r="K283" s="68">
        <f>E283-J283</f>
        <v>0</v>
      </c>
      <c r="L283" s="69">
        <v>172000000</v>
      </c>
      <c r="M283" s="87">
        <v>41.62</v>
      </c>
      <c r="N283" s="69">
        <v>172000000</v>
      </c>
      <c r="O283" s="69">
        <v>13661581</v>
      </c>
      <c r="P283" s="79">
        <f>IF(I283=0,0,H283/I283)</f>
        <v>0</v>
      </c>
    </row>
    <row r="284">
      <c r="A284" s="66" t="str">
        <v>2025-09</v>
      </c>
      <c r="B284" s="66" t="str">
        <v>비교 반영</v>
      </c>
      <c r="C284" s="66" t="str">
        <v>수동면 입석리</v>
      </c>
      <c r="D284" s="66" t="str">
        <v>토지</v>
      </c>
      <c r="E284" s="68">
        <v>6</v>
      </c>
      <c r="F284" s="68">
        <v>6</v>
      </c>
      <c r="G284" s="68">
        <v>0</v>
      </c>
      <c r="H284" s="68">
        <v>0</v>
      </c>
      <c r="I284" s="68">
        <f>G284+H284</f>
        <v>0</v>
      </c>
      <c r="J284" s="68">
        <f>SUM(F284:H284)</f>
        <v>6</v>
      </c>
      <c r="K284" s="68">
        <f>E284-J284</f>
        <v>0</v>
      </c>
      <c r="L284" s="69">
        <v>43000000</v>
      </c>
      <c r="M284" s="87">
        <v>1085.37</v>
      </c>
      <c r="N284" s="69">
        <v>7166667</v>
      </c>
      <c r="O284" s="69">
        <v>130968</v>
      </c>
      <c r="P284" s="79">
        <f>IF(I284=0,0,H284/I284)</f>
        <v>0</v>
      </c>
    </row>
    <row r="285">
      <c r="A285" s="66" t="str">
        <v>2025-09</v>
      </c>
      <c r="B285" s="66" t="str">
        <v>비교 반영</v>
      </c>
      <c r="C285" s="66" t="str">
        <v>수동면 지둔리</v>
      </c>
      <c r="D285" s="66" t="str">
        <v>다가구 전월세</v>
      </c>
      <c r="E285" s="68">
        <v>1</v>
      </c>
      <c r="F285" s="68">
        <v>0</v>
      </c>
      <c r="G285" s="68">
        <v>1</v>
      </c>
      <c r="H285" s="68">
        <v>0</v>
      </c>
      <c r="I285" s="68">
        <f>G285+H285</f>
        <v>1</v>
      </c>
      <c r="J285" s="68">
        <f>SUM(F285:H285)</f>
        <v>1</v>
      </c>
      <c r="K285" s="68">
        <f>E285-J285</f>
        <v>0</v>
      </c>
      <c r="L285" s="69">
        <v>110000000</v>
      </c>
      <c r="M285" s="87">
        <v>57</v>
      </c>
      <c r="N285" s="69">
        <v>110000000</v>
      </c>
      <c r="O285" s="69">
        <v>6379585</v>
      </c>
      <c r="P285" s="79">
        <f>IF(I285=0,0,H285/I285)</f>
        <v>0</v>
      </c>
    </row>
    <row r="286">
      <c r="A286" s="66" t="str">
        <v>2025-09</v>
      </c>
      <c r="B286" s="66" t="str">
        <v>비교 반영</v>
      </c>
      <c r="C286" s="66" t="str">
        <v>수동면 지둔리</v>
      </c>
      <c r="D286" s="66" t="str">
        <v>토지</v>
      </c>
      <c r="E286" s="68">
        <v>4</v>
      </c>
      <c r="F286" s="68">
        <v>4</v>
      </c>
      <c r="G286" s="68">
        <v>0</v>
      </c>
      <c r="H286" s="68">
        <v>0</v>
      </c>
      <c r="I286" s="68">
        <f>G286+H286</f>
        <v>0</v>
      </c>
      <c r="J286" s="68">
        <f>SUM(F286:H286)</f>
        <v>4</v>
      </c>
      <c r="K286" s="68">
        <f>E286-J286</f>
        <v>0</v>
      </c>
      <c r="L286" s="69">
        <v>650010000</v>
      </c>
      <c r="M286" s="87">
        <v>961</v>
      </c>
      <c r="N286" s="69">
        <v>162502500</v>
      </c>
      <c r="O286" s="69">
        <v>2235997</v>
      </c>
      <c r="P286" s="79">
        <f>IF(I286=0,0,H286/I286)</f>
        <v>0</v>
      </c>
    </row>
    <row r="287">
      <c r="A287" s="66" t="str">
        <v>2025-09</v>
      </c>
      <c r="B287" s="66" t="str">
        <v>비교 반영</v>
      </c>
      <c r="C287" s="66" t="str">
        <v>수석동</v>
      </c>
      <c r="D287" s="66" t="str">
        <v>다가구 전월세</v>
      </c>
      <c r="E287" s="68">
        <v>1</v>
      </c>
      <c r="F287" s="68">
        <v>0</v>
      </c>
      <c r="G287" s="68">
        <v>0</v>
      </c>
      <c r="H287" s="68">
        <v>1</v>
      </c>
      <c r="I287" s="68">
        <f>G287+H287</f>
        <v>1</v>
      </c>
      <c r="J287" s="68">
        <f>SUM(F287:H287)</f>
        <v>1</v>
      </c>
      <c r="K287" s="68">
        <f>E287-J287</f>
        <v>0</v>
      </c>
      <c r="L287" s="69">
        <v>10000000</v>
      </c>
      <c r="M287" s="87">
        <v>93.26</v>
      </c>
      <c r="N287" s="69">
        <v>10000000</v>
      </c>
      <c r="O287" s="69">
        <v>354470</v>
      </c>
      <c r="P287" s="79">
        <f>IF(I287=0,0,H287/I287)</f>
        <v>1</v>
      </c>
    </row>
    <row r="288">
      <c r="A288" s="66" t="str">
        <v>2025-09</v>
      </c>
      <c r="B288" s="66" t="str">
        <v>비교 반영</v>
      </c>
      <c r="C288" s="66" t="str">
        <v>오남읍 양지리</v>
      </c>
      <c r="D288" s="66" t="str">
        <v>다가구 전월세</v>
      </c>
      <c r="E288" s="68">
        <v>7</v>
      </c>
      <c r="F288" s="68">
        <v>0</v>
      </c>
      <c r="G288" s="68">
        <v>0</v>
      </c>
      <c r="H288" s="68">
        <v>7</v>
      </c>
      <c r="I288" s="68">
        <f>G288+H288</f>
        <v>7</v>
      </c>
      <c r="J288" s="68">
        <f>SUM(F288:H288)</f>
        <v>7</v>
      </c>
      <c r="K288" s="68">
        <f>E288-J288</f>
        <v>0</v>
      </c>
      <c r="L288" s="69">
        <v>58000000</v>
      </c>
      <c r="M288" s="87">
        <v>288.15</v>
      </c>
      <c r="N288" s="69">
        <v>8285714</v>
      </c>
      <c r="O288" s="69">
        <v>665402</v>
      </c>
      <c r="P288" s="79">
        <f>IF(I288=0,0,H288/I288)</f>
        <v>1</v>
      </c>
    </row>
    <row r="289">
      <c r="A289" s="66" t="str">
        <v>2025-09</v>
      </c>
      <c r="B289" s="66" t="str">
        <v>비교 반영</v>
      </c>
      <c r="C289" s="66" t="str">
        <v>오남읍 양지리</v>
      </c>
      <c r="D289" s="66" t="str">
        <v>다세대 매매</v>
      </c>
      <c r="E289" s="68">
        <v>1</v>
      </c>
      <c r="F289" s="68">
        <v>1</v>
      </c>
      <c r="G289" s="68">
        <v>0</v>
      </c>
      <c r="H289" s="68">
        <v>0</v>
      </c>
      <c r="I289" s="68">
        <f>G289+H289</f>
        <v>0</v>
      </c>
      <c r="J289" s="68">
        <f>SUM(F289:H289)</f>
        <v>1</v>
      </c>
      <c r="K289" s="68">
        <f>E289-J289</f>
        <v>0</v>
      </c>
      <c r="L289" s="69">
        <v>130000000</v>
      </c>
      <c r="M289" s="87">
        <v>59.97</v>
      </c>
      <c r="N289" s="69">
        <v>130000000</v>
      </c>
      <c r="O289" s="69">
        <v>7166117</v>
      </c>
      <c r="P289" s="79">
        <f>IF(I289=0,0,H289/I289)</f>
        <v>0</v>
      </c>
    </row>
    <row r="290">
      <c r="A290" s="66" t="str">
        <v>2025-09</v>
      </c>
      <c r="B290" s="66" t="str">
        <v>비교 반영</v>
      </c>
      <c r="C290" s="66" t="str">
        <v>오남읍 양지리</v>
      </c>
      <c r="D290" s="66" t="str">
        <v>다세대 전월세</v>
      </c>
      <c r="E290" s="68">
        <v>16</v>
      </c>
      <c r="F290" s="68">
        <v>0</v>
      </c>
      <c r="G290" s="68">
        <v>11</v>
      </c>
      <c r="H290" s="68">
        <v>5</v>
      </c>
      <c r="I290" s="68">
        <f>G290+H290</f>
        <v>16</v>
      </c>
      <c r="J290" s="68">
        <f>SUM(F290:H290)</f>
        <v>16</v>
      </c>
      <c r="K290" s="68">
        <f>E290-J290</f>
        <v>0</v>
      </c>
      <c r="L290" s="69">
        <v>1678000000</v>
      </c>
      <c r="M290" s="87">
        <v>867.59</v>
      </c>
      <c r="N290" s="69">
        <v>104875000</v>
      </c>
      <c r="O290" s="69">
        <v>6393697</v>
      </c>
      <c r="P290" s="79">
        <f>IF(I290=0,0,H290/I290)</f>
        <v>0.3125</v>
      </c>
    </row>
    <row r="291">
      <c r="A291" s="66" t="str">
        <v>2025-09</v>
      </c>
      <c r="B291" s="66" t="str">
        <v>비교 반영</v>
      </c>
      <c r="C291" s="66" t="str">
        <v>오남읍 양지리</v>
      </c>
      <c r="D291" s="66" t="str">
        <v>상가</v>
      </c>
      <c r="E291" s="68">
        <v>1</v>
      </c>
      <c r="F291" s="68">
        <v>1</v>
      </c>
      <c r="G291" s="68">
        <v>0</v>
      </c>
      <c r="H291" s="68">
        <v>0</v>
      </c>
      <c r="I291" s="68">
        <f>G291+H291</f>
        <v>0</v>
      </c>
      <c r="J291" s="68">
        <f>SUM(F291:H291)</f>
        <v>1</v>
      </c>
      <c r="K291" s="68">
        <f>E291-J291</f>
        <v>0</v>
      </c>
      <c r="L291" s="69">
        <v>14000000</v>
      </c>
      <c r="M291" s="87">
        <v>10.39</v>
      </c>
      <c r="N291" s="69">
        <v>14000000</v>
      </c>
      <c r="O291" s="69">
        <v>4454378</v>
      </c>
      <c r="P291" s="79">
        <f>IF(I291=0,0,H291/I291)</f>
        <v>0</v>
      </c>
    </row>
    <row r="292">
      <c r="A292" s="66" t="str">
        <v>2025-09</v>
      </c>
      <c r="B292" s="66" t="str">
        <v>비교 반영</v>
      </c>
      <c r="C292" s="66" t="str">
        <v>오남읍 양지리</v>
      </c>
      <c r="D292" s="66" t="str">
        <v>아파트 매매</v>
      </c>
      <c r="E292" s="68">
        <v>13</v>
      </c>
      <c r="F292" s="68">
        <v>13</v>
      </c>
      <c r="G292" s="68">
        <v>0</v>
      </c>
      <c r="H292" s="68">
        <v>0</v>
      </c>
      <c r="I292" s="68">
        <f>G292+H292</f>
        <v>0</v>
      </c>
      <c r="J292" s="68">
        <f>SUM(F292:H292)</f>
        <v>13</v>
      </c>
      <c r="K292" s="68">
        <f>E292-J292</f>
        <v>0</v>
      </c>
      <c r="L292" s="69">
        <v>4149000000</v>
      </c>
      <c r="M292" s="87">
        <v>1097.35</v>
      </c>
      <c r="N292" s="69">
        <v>319153846</v>
      </c>
      <c r="O292" s="69">
        <v>12498931</v>
      </c>
      <c r="P292" s="79">
        <f>IF(I292=0,0,H292/I292)</f>
        <v>0</v>
      </c>
    </row>
    <row r="293">
      <c r="A293" s="66" t="str">
        <v>2025-09</v>
      </c>
      <c r="B293" s="66" t="str">
        <v>비교 반영</v>
      </c>
      <c r="C293" s="66" t="str">
        <v>오남읍 양지리</v>
      </c>
      <c r="D293" s="66" t="str">
        <v>아파트 전월세</v>
      </c>
      <c r="E293" s="68">
        <v>30</v>
      </c>
      <c r="F293" s="68">
        <v>0</v>
      </c>
      <c r="G293" s="68">
        <v>12</v>
      </c>
      <c r="H293" s="68">
        <v>18</v>
      </c>
      <c r="I293" s="68">
        <f>G293+H293</f>
        <v>30</v>
      </c>
      <c r="J293" s="68">
        <f>SUM(F293:H293)</f>
        <v>30</v>
      </c>
      <c r="K293" s="68">
        <f>E293-J293</f>
        <v>0</v>
      </c>
      <c r="L293" s="69">
        <v>3398000000</v>
      </c>
      <c r="M293" s="87">
        <v>2417.139</v>
      </c>
      <c r="N293" s="69">
        <v>113266667</v>
      </c>
      <c r="O293" s="69">
        <v>4647253</v>
      </c>
      <c r="P293" s="79">
        <f>IF(I293=0,0,H293/I293)</f>
        <v>0.6</v>
      </c>
    </row>
    <row r="294">
      <c r="A294" s="66" t="str">
        <v>2025-09</v>
      </c>
      <c r="B294" s="66" t="str">
        <v>비교 반영</v>
      </c>
      <c r="C294" s="66" t="str">
        <v>오남읍 양지리</v>
      </c>
      <c r="D294" s="66" t="str">
        <v>토지</v>
      </c>
      <c r="E294" s="68">
        <v>17</v>
      </c>
      <c r="F294" s="68">
        <v>17</v>
      </c>
      <c r="G294" s="68">
        <v>0</v>
      </c>
      <c r="H294" s="68">
        <v>0</v>
      </c>
      <c r="I294" s="68">
        <f>G294+H294</f>
        <v>0</v>
      </c>
      <c r="J294" s="68">
        <f>SUM(F294:H294)</f>
        <v>17</v>
      </c>
      <c r="K294" s="68">
        <f>E294-J294</f>
        <v>0</v>
      </c>
      <c r="L294" s="69">
        <v>13173410000</v>
      </c>
      <c r="M294" s="87">
        <v>26849.72</v>
      </c>
      <c r="N294" s="69">
        <v>774906471</v>
      </c>
      <c r="O294" s="69">
        <v>1621934</v>
      </c>
      <c r="P294" s="79">
        <f>IF(I294=0,0,H294/I294)</f>
        <v>0</v>
      </c>
    </row>
    <row r="295">
      <c r="A295" s="66" t="str">
        <v>2025-09</v>
      </c>
      <c r="B295" s="66" t="str">
        <v>비교 반영</v>
      </c>
      <c r="C295" s="66" t="str">
        <v>오남읍 오남리</v>
      </c>
      <c r="D295" s="66" t="str">
        <v>다가구 전월세</v>
      </c>
      <c r="E295" s="68">
        <v>13</v>
      </c>
      <c r="F295" s="68">
        <v>0</v>
      </c>
      <c r="G295" s="68">
        <v>0</v>
      </c>
      <c r="H295" s="68">
        <v>13</v>
      </c>
      <c r="I295" s="68">
        <f>G295+H295</f>
        <v>13</v>
      </c>
      <c r="J295" s="68">
        <f>SUM(F295:H295)</f>
        <v>13</v>
      </c>
      <c r="K295" s="68">
        <f>E295-J295</f>
        <v>0</v>
      </c>
      <c r="L295" s="69">
        <v>120000000</v>
      </c>
      <c r="M295" s="87">
        <v>509.456</v>
      </c>
      <c r="N295" s="69">
        <v>9230769</v>
      </c>
      <c r="O295" s="69">
        <v>778662</v>
      </c>
      <c r="P295" s="79">
        <f>IF(I295=0,0,H295/I295)</f>
        <v>1</v>
      </c>
    </row>
    <row r="296">
      <c r="A296" s="66" t="str">
        <v>2025-09</v>
      </c>
      <c r="B296" s="66" t="str">
        <v>비교 반영</v>
      </c>
      <c r="C296" s="66" t="str">
        <v>오남읍 오남리</v>
      </c>
      <c r="D296" s="66" t="str">
        <v>다세대 전월세</v>
      </c>
      <c r="E296" s="68">
        <v>12</v>
      </c>
      <c r="F296" s="68">
        <v>0</v>
      </c>
      <c r="G296" s="68">
        <v>9</v>
      </c>
      <c r="H296" s="68">
        <v>3</v>
      </c>
      <c r="I296" s="68">
        <f>G296+H296</f>
        <v>12</v>
      </c>
      <c r="J296" s="68">
        <f>SUM(F296:H296)</f>
        <v>12</v>
      </c>
      <c r="K296" s="68">
        <f>E296-J296</f>
        <v>0</v>
      </c>
      <c r="L296" s="69">
        <v>1685000000</v>
      </c>
      <c r="M296" s="87">
        <v>699.22</v>
      </c>
      <c r="N296" s="69">
        <v>140416667</v>
      </c>
      <c r="O296" s="69">
        <v>7966374</v>
      </c>
      <c r="P296" s="79">
        <f>IF(I296=0,0,H296/I296)</f>
        <v>0.25</v>
      </c>
    </row>
    <row r="297">
      <c r="A297" s="66" t="str">
        <v>2025-09</v>
      </c>
      <c r="B297" s="66" t="str">
        <v>비교 반영</v>
      </c>
      <c r="C297" s="66" t="str">
        <v>오남읍 오남리</v>
      </c>
      <c r="D297" s="66" t="str">
        <v>아파트 매매</v>
      </c>
      <c r="E297" s="68">
        <v>30</v>
      </c>
      <c r="F297" s="68">
        <v>30</v>
      </c>
      <c r="G297" s="68">
        <v>0</v>
      </c>
      <c r="H297" s="68">
        <v>0</v>
      </c>
      <c r="I297" s="68">
        <f>G297+H297</f>
        <v>0</v>
      </c>
      <c r="J297" s="68">
        <f>SUM(F297:H297)</f>
        <v>30</v>
      </c>
      <c r="K297" s="68">
        <f>E297-J297</f>
        <v>0</v>
      </c>
      <c r="L297" s="69">
        <v>6708500000</v>
      </c>
      <c r="M297" s="87">
        <v>2041.609</v>
      </c>
      <c r="N297" s="69">
        <v>223616667</v>
      </c>
      <c r="O297" s="69">
        <v>10862441</v>
      </c>
      <c r="P297" s="79">
        <f>IF(I297=0,0,H297/I297)</f>
        <v>0</v>
      </c>
    </row>
    <row r="298">
      <c r="A298" s="66" t="str">
        <v>2025-09</v>
      </c>
      <c r="B298" s="66" t="str">
        <v>비교 반영</v>
      </c>
      <c r="C298" s="66" t="str">
        <v>오남읍 오남리</v>
      </c>
      <c r="D298" s="66" t="str">
        <v>아파트 전월세</v>
      </c>
      <c r="E298" s="68">
        <v>92</v>
      </c>
      <c r="F298" s="68">
        <v>0</v>
      </c>
      <c r="G298" s="68">
        <v>44</v>
      </c>
      <c r="H298" s="68">
        <v>48</v>
      </c>
      <c r="I298" s="68">
        <f>G298+H298</f>
        <v>92</v>
      </c>
      <c r="J298" s="68">
        <f>SUM(F298:H298)</f>
        <v>92</v>
      </c>
      <c r="K298" s="68">
        <f>E298-J298</f>
        <v>0</v>
      </c>
      <c r="L298" s="69">
        <v>8139950000</v>
      </c>
      <c r="M298" s="87">
        <v>5459.51</v>
      </c>
      <c r="N298" s="69">
        <v>88477717</v>
      </c>
      <c r="O298" s="69">
        <v>4928817</v>
      </c>
      <c r="P298" s="79">
        <f>IF(I298=0,0,H298/I298)</f>
        <v>0.5217391304347826</v>
      </c>
    </row>
    <row r="299">
      <c r="A299" s="66" t="str">
        <v>2025-09</v>
      </c>
      <c r="B299" s="66" t="str">
        <v>비교 반영</v>
      </c>
      <c r="C299" s="66" t="str">
        <v>오남읍 오남리</v>
      </c>
      <c r="D299" s="66" t="str">
        <v>토지</v>
      </c>
      <c r="E299" s="68">
        <v>3</v>
      </c>
      <c r="F299" s="68">
        <v>3</v>
      </c>
      <c r="G299" s="68">
        <v>0</v>
      </c>
      <c r="H299" s="68">
        <v>0</v>
      </c>
      <c r="I299" s="68">
        <f>G299+H299</f>
        <v>0</v>
      </c>
      <c r="J299" s="68">
        <f>SUM(F299:H299)</f>
        <v>3</v>
      </c>
      <c r="K299" s="68">
        <f>E299-J299</f>
        <v>0</v>
      </c>
      <c r="L299" s="69">
        <v>135000000</v>
      </c>
      <c r="M299" s="87">
        <v>69</v>
      </c>
      <c r="N299" s="69">
        <v>45000000</v>
      </c>
      <c r="O299" s="69">
        <v>6467840</v>
      </c>
      <c r="P299" s="79">
        <f>IF(I299=0,0,H299/I299)</f>
        <v>0</v>
      </c>
    </row>
    <row r="300">
      <c r="A300" s="66" t="str">
        <v>2025-09</v>
      </c>
      <c r="B300" s="66" t="str">
        <v>비교 반영</v>
      </c>
      <c r="C300" s="66" t="str">
        <v>오남읍 팔현리</v>
      </c>
      <c r="D300" s="66" t="str">
        <v>토지</v>
      </c>
      <c r="E300" s="68">
        <v>1</v>
      </c>
      <c r="F300" s="68">
        <v>1</v>
      </c>
      <c r="G300" s="68">
        <v>0</v>
      </c>
      <c r="H300" s="68">
        <v>0</v>
      </c>
      <c r="I300" s="68">
        <f>G300+H300</f>
        <v>0</v>
      </c>
      <c r="J300" s="68">
        <f>SUM(F300:H300)</f>
        <v>1</v>
      </c>
      <c r="K300" s="68">
        <f>E300-J300</f>
        <v>0</v>
      </c>
      <c r="L300" s="69">
        <v>4500000</v>
      </c>
      <c r="M300" s="87">
        <v>148</v>
      </c>
      <c r="N300" s="69">
        <v>4500000</v>
      </c>
      <c r="O300" s="69">
        <v>100514</v>
      </c>
      <c r="P300" s="79">
        <f>IF(I300=0,0,H300/I300)</f>
        <v>0</v>
      </c>
    </row>
    <row r="301">
      <c r="A301" s="66" t="str">
        <v>2025-09</v>
      </c>
      <c r="B301" s="66" t="str">
        <v>비교 반영</v>
      </c>
      <c r="C301" s="66" t="str">
        <v>와부읍 덕소리</v>
      </c>
      <c r="D301" s="66" t="str">
        <v>다가구 전월세</v>
      </c>
      <c r="E301" s="68">
        <v>7</v>
      </c>
      <c r="F301" s="68">
        <v>0</v>
      </c>
      <c r="G301" s="68">
        <v>1</v>
      </c>
      <c r="H301" s="68">
        <v>6</v>
      </c>
      <c r="I301" s="68">
        <f>G301+H301</f>
        <v>7</v>
      </c>
      <c r="J301" s="68">
        <f>SUM(F301:H301)</f>
        <v>7</v>
      </c>
      <c r="K301" s="68">
        <f>E301-J301</f>
        <v>0</v>
      </c>
      <c r="L301" s="69">
        <v>258000000</v>
      </c>
      <c r="M301" s="87">
        <v>246.91</v>
      </c>
      <c r="N301" s="69">
        <v>36857143</v>
      </c>
      <c r="O301" s="69">
        <v>3454265</v>
      </c>
      <c r="P301" s="79">
        <f>IF(I301=0,0,H301/I301)</f>
        <v>0.8571428571428571</v>
      </c>
    </row>
    <row r="302">
      <c r="A302" s="66" t="str">
        <v>2025-09</v>
      </c>
      <c r="B302" s="66" t="str">
        <v>비교 반영</v>
      </c>
      <c r="C302" s="66" t="str">
        <v>와부읍 덕소리</v>
      </c>
      <c r="D302" s="66" t="str">
        <v>다세대 매매</v>
      </c>
      <c r="E302" s="68">
        <v>3</v>
      </c>
      <c r="F302" s="68">
        <v>3</v>
      </c>
      <c r="G302" s="68">
        <v>0</v>
      </c>
      <c r="H302" s="68">
        <v>0</v>
      </c>
      <c r="I302" s="68">
        <f>G302+H302</f>
        <v>0</v>
      </c>
      <c r="J302" s="68">
        <f>SUM(F302:H302)</f>
        <v>3</v>
      </c>
      <c r="K302" s="68">
        <f>E302-J302</f>
        <v>0</v>
      </c>
      <c r="L302" s="69">
        <v>784000000</v>
      </c>
      <c r="M302" s="87">
        <v>142.08</v>
      </c>
      <c r="N302" s="69">
        <v>261333333</v>
      </c>
      <c r="O302" s="69">
        <v>18241381</v>
      </c>
      <c r="P302" s="79">
        <f>IF(I302=0,0,H302/I302)</f>
        <v>0</v>
      </c>
    </row>
    <row r="303">
      <c r="A303" s="66" t="str">
        <v>2025-09</v>
      </c>
      <c r="B303" s="66" t="str">
        <v>비교 반영</v>
      </c>
      <c r="C303" s="66" t="str">
        <v>와부읍 덕소리</v>
      </c>
      <c r="D303" s="66" t="str">
        <v>다세대 전월세</v>
      </c>
      <c r="E303" s="68">
        <v>13</v>
      </c>
      <c r="F303" s="68">
        <v>0</v>
      </c>
      <c r="G303" s="68">
        <v>9</v>
      </c>
      <c r="H303" s="68">
        <v>4</v>
      </c>
      <c r="I303" s="68">
        <f>G303+H303</f>
        <v>13</v>
      </c>
      <c r="J303" s="68">
        <f>SUM(F303:H303)</f>
        <v>13</v>
      </c>
      <c r="K303" s="68">
        <f>E303-J303</f>
        <v>0</v>
      </c>
      <c r="L303" s="69">
        <v>1075000000</v>
      </c>
      <c r="M303" s="87">
        <v>639.45</v>
      </c>
      <c r="N303" s="69">
        <v>82692308</v>
      </c>
      <c r="O303" s="69">
        <v>5557462</v>
      </c>
      <c r="P303" s="79">
        <f>IF(I303=0,0,H303/I303)</f>
        <v>0.3076923076923077</v>
      </c>
    </row>
    <row r="304">
      <c r="A304" s="66" t="str">
        <v>2025-09</v>
      </c>
      <c r="B304" s="66" t="str">
        <v>비교 반영</v>
      </c>
      <c r="C304" s="66" t="str">
        <v>와부읍 덕소리</v>
      </c>
      <c r="D304" s="66" t="str">
        <v>분양권</v>
      </c>
      <c r="E304" s="68">
        <v>4</v>
      </c>
      <c r="F304" s="68">
        <v>4</v>
      </c>
      <c r="G304" s="68">
        <v>0</v>
      </c>
      <c r="H304" s="68">
        <v>0</v>
      </c>
      <c r="I304" s="68">
        <f>G304+H304</f>
        <v>0</v>
      </c>
      <c r="J304" s="68">
        <f>SUM(F304:H304)</f>
        <v>4</v>
      </c>
      <c r="K304" s="68">
        <f>E304-J304</f>
        <v>0</v>
      </c>
      <c r="L304" s="69">
        <v>2030850000</v>
      </c>
      <c r="M304" s="87">
        <v>254.634</v>
      </c>
      <c r="N304" s="69">
        <v>507712500</v>
      </c>
      <c r="O304" s="69">
        <v>26365503</v>
      </c>
      <c r="P304" s="79">
        <f>IF(I304=0,0,H304/I304)</f>
        <v>0</v>
      </c>
    </row>
    <row r="305">
      <c r="A305" s="66" t="str">
        <v>2025-09</v>
      </c>
      <c r="B305" s="66" t="str">
        <v>비교 반영</v>
      </c>
      <c r="C305" s="66" t="str">
        <v>와부읍 덕소리</v>
      </c>
      <c r="D305" s="66" t="str">
        <v>상가</v>
      </c>
      <c r="E305" s="68">
        <v>4</v>
      </c>
      <c r="F305" s="68">
        <v>4</v>
      </c>
      <c r="G305" s="68">
        <v>0</v>
      </c>
      <c r="H305" s="68">
        <v>0</v>
      </c>
      <c r="I305" s="68">
        <f>G305+H305</f>
        <v>0</v>
      </c>
      <c r="J305" s="68">
        <f>SUM(F305:H305)</f>
        <v>4</v>
      </c>
      <c r="K305" s="68">
        <f>E305-J305</f>
        <v>0</v>
      </c>
      <c r="L305" s="69">
        <v>770000000</v>
      </c>
      <c r="M305" s="87">
        <v>382.83</v>
      </c>
      <c r="N305" s="69">
        <v>192500000</v>
      </c>
      <c r="O305" s="69">
        <v>6649046</v>
      </c>
      <c r="P305" s="79">
        <f>IF(I305=0,0,H305/I305)</f>
        <v>0</v>
      </c>
    </row>
    <row r="306">
      <c r="A306" s="66" t="str">
        <v>2025-09</v>
      </c>
      <c r="B306" s="66" t="str">
        <v>비교 반영</v>
      </c>
      <c r="C306" s="66" t="str">
        <v>와부읍 덕소리</v>
      </c>
      <c r="D306" s="66" t="str">
        <v>아파트 매매</v>
      </c>
      <c r="E306" s="68">
        <v>27</v>
      </c>
      <c r="F306" s="68">
        <v>27</v>
      </c>
      <c r="G306" s="68">
        <v>0</v>
      </c>
      <c r="H306" s="68">
        <v>0</v>
      </c>
      <c r="I306" s="68">
        <f>G306+H306</f>
        <v>0</v>
      </c>
      <c r="J306" s="68">
        <f>SUM(F306:H306)</f>
        <v>27</v>
      </c>
      <c r="K306" s="68">
        <f>E306-J306</f>
        <v>0</v>
      </c>
      <c r="L306" s="69">
        <v>14320000000</v>
      </c>
      <c r="M306" s="87">
        <v>2251.781</v>
      </c>
      <c r="N306" s="69">
        <v>530370370</v>
      </c>
      <c r="O306" s="69">
        <v>21022848</v>
      </c>
      <c r="P306" s="79">
        <f>IF(I306=0,0,H306/I306)</f>
        <v>0</v>
      </c>
    </row>
    <row r="307">
      <c r="A307" s="66" t="str">
        <v>2025-09</v>
      </c>
      <c r="B307" s="66" t="str">
        <v>비교 반영</v>
      </c>
      <c r="C307" s="66" t="str">
        <v>와부읍 덕소리</v>
      </c>
      <c r="D307" s="66" t="str">
        <v>아파트 전월세</v>
      </c>
      <c r="E307" s="68">
        <v>94</v>
      </c>
      <c r="F307" s="68">
        <v>0</v>
      </c>
      <c r="G307" s="68">
        <v>57</v>
      </c>
      <c r="H307" s="68">
        <v>37</v>
      </c>
      <c r="I307" s="68">
        <f>G307+H307</f>
        <v>94</v>
      </c>
      <c r="J307" s="68">
        <f>SUM(F307:H307)</f>
        <v>94</v>
      </c>
      <c r="K307" s="68">
        <f>E307-J307</f>
        <v>0</v>
      </c>
      <c r="L307" s="69">
        <v>23291050000</v>
      </c>
      <c r="M307" s="87">
        <v>7391.76</v>
      </c>
      <c r="N307" s="69">
        <v>247777128</v>
      </c>
      <c r="O307" s="69">
        <v>10416356</v>
      </c>
      <c r="P307" s="79">
        <f>IF(I307=0,0,H307/I307)</f>
        <v>0.39361702127659576</v>
      </c>
    </row>
    <row r="308">
      <c r="A308" s="66" t="str">
        <v>2025-09</v>
      </c>
      <c r="B308" s="66" t="str">
        <v>비교 반영</v>
      </c>
      <c r="C308" s="66" t="str">
        <v>와부읍 덕소리</v>
      </c>
      <c r="D308" s="66" t="str">
        <v>오피스텔 매매</v>
      </c>
      <c r="E308" s="68">
        <v>1</v>
      </c>
      <c r="F308" s="68">
        <v>1</v>
      </c>
      <c r="G308" s="68">
        <v>0</v>
      </c>
      <c r="H308" s="68">
        <v>0</v>
      </c>
      <c r="I308" s="68">
        <f>G308+H308</f>
        <v>0</v>
      </c>
      <c r="J308" s="68">
        <f>SUM(F308:H308)</f>
        <v>1</v>
      </c>
      <c r="K308" s="68">
        <f>E308-J308</f>
        <v>0</v>
      </c>
      <c r="L308" s="69">
        <v>114000000</v>
      </c>
      <c r="M308" s="87">
        <v>18.892</v>
      </c>
      <c r="N308" s="69">
        <v>114000000</v>
      </c>
      <c r="O308" s="69">
        <v>19948099</v>
      </c>
      <c r="P308" s="79">
        <f>IF(I308=0,0,H308/I308)</f>
        <v>0</v>
      </c>
    </row>
    <row r="309">
      <c r="A309" s="66" t="str">
        <v>2025-09</v>
      </c>
      <c r="B309" s="66" t="str">
        <v>비교 반영</v>
      </c>
      <c r="C309" s="66" t="str">
        <v>와부읍 덕소리</v>
      </c>
      <c r="D309" s="66" t="str">
        <v>오피스텔 전월세</v>
      </c>
      <c r="E309" s="68">
        <v>2</v>
      </c>
      <c r="F309" s="68">
        <v>0</v>
      </c>
      <c r="G309" s="68">
        <v>1</v>
      </c>
      <c r="H309" s="68">
        <v>1</v>
      </c>
      <c r="I309" s="68">
        <f>G309+H309</f>
        <v>2</v>
      </c>
      <c r="J309" s="68">
        <f>SUM(F309:H309)</f>
        <v>2</v>
      </c>
      <c r="K309" s="68">
        <f>E309-J309</f>
        <v>0</v>
      </c>
      <c r="L309" s="69">
        <v>283000000</v>
      </c>
      <c r="M309" s="87">
        <v>84.3</v>
      </c>
      <c r="N309" s="69">
        <v>141500000</v>
      </c>
      <c r="O309" s="69">
        <v>11097712</v>
      </c>
      <c r="P309" s="79">
        <f>IF(I309=0,0,H309/I309)</f>
        <v>0.5</v>
      </c>
    </row>
    <row r="310">
      <c r="A310" s="66" t="str">
        <v>2025-09</v>
      </c>
      <c r="B310" s="66" t="str">
        <v>비교 반영</v>
      </c>
      <c r="C310" s="66" t="str">
        <v>와부읍 덕소리</v>
      </c>
      <c r="D310" s="66" t="str">
        <v>토지</v>
      </c>
      <c r="E310" s="68">
        <v>12</v>
      </c>
      <c r="F310" s="68">
        <v>12</v>
      </c>
      <c r="G310" s="68">
        <v>0</v>
      </c>
      <c r="H310" s="68">
        <v>0</v>
      </c>
      <c r="I310" s="68">
        <f>G310+H310</f>
        <v>0</v>
      </c>
      <c r="J310" s="68">
        <f>SUM(F310:H310)</f>
        <v>12</v>
      </c>
      <c r="K310" s="68">
        <f>E310-J310</f>
        <v>0</v>
      </c>
      <c r="L310" s="69">
        <v>8839890000</v>
      </c>
      <c r="M310" s="87">
        <v>3533</v>
      </c>
      <c r="N310" s="69">
        <v>736657500</v>
      </c>
      <c r="O310" s="69">
        <v>8271377</v>
      </c>
      <c r="P310" s="79">
        <f>IF(I310=0,0,H310/I310)</f>
        <v>0</v>
      </c>
    </row>
    <row r="311">
      <c r="A311" s="66" t="str">
        <v>2025-09</v>
      </c>
      <c r="B311" s="66" t="str">
        <v>비교 반영</v>
      </c>
      <c r="C311" s="66" t="str">
        <v>와부읍 도곡리</v>
      </c>
      <c r="D311" s="66" t="str">
        <v>다가구 전월세</v>
      </c>
      <c r="E311" s="68">
        <v>4</v>
      </c>
      <c r="F311" s="68">
        <v>0</v>
      </c>
      <c r="G311" s="68">
        <v>1</v>
      </c>
      <c r="H311" s="68">
        <v>3</v>
      </c>
      <c r="I311" s="68">
        <f>G311+H311</f>
        <v>4</v>
      </c>
      <c r="J311" s="68">
        <f>SUM(F311:H311)</f>
        <v>4</v>
      </c>
      <c r="K311" s="68">
        <f>E311-J311</f>
        <v>0</v>
      </c>
      <c r="L311" s="69">
        <v>140000000</v>
      </c>
      <c r="M311" s="87">
        <v>199.57</v>
      </c>
      <c r="N311" s="69">
        <v>35000000</v>
      </c>
      <c r="O311" s="69">
        <v>2319035</v>
      </c>
      <c r="P311" s="79">
        <f>IF(I311=0,0,H311/I311)</f>
        <v>0.75</v>
      </c>
    </row>
    <row r="312">
      <c r="A312" s="66" t="str">
        <v>2025-09</v>
      </c>
      <c r="B312" s="66" t="str">
        <v>비교 반영</v>
      </c>
      <c r="C312" s="66" t="str">
        <v>와부읍 도곡리</v>
      </c>
      <c r="D312" s="66" t="str">
        <v>다세대 전월세</v>
      </c>
      <c r="E312" s="68">
        <v>1</v>
      </c>
      <c r="F312" s="68">
        <v>0</v>
      </c>
      <c r="G312" s="68">
        <v>1</v>
      </c>
      <c r="H312" s="68">
        <v>0</v>
      </c>
      <c r="I312" s="68">
        <f>G312+H312</f>
        <v>1</v>
      </c>
      <c r="J312" s="68">
        <f>SUM(F312:H312)</f>
        <v>1</v>
      </c>
      <c r="K312" s="68">
        <f>E312-J312</f>
        <v>0</v>
      </c>
      <c r="L312" s="69">
        <v>200000000</v>
      </c>
      <c r="M312" s="87">
        <v>57.3</v>
      </c>
      <c r="N312" s="69">
        <v>200000000</v>
      </c>
      <c r="O312" s="69">
        <v>11538517</v>
      </c>
      <c r="P312" s="79">
        <f>IF(I312=0,0,H312/I312)</f>
        <v>0</v>
      </c>
    </row>
    <row r="313">
      <c r="A313" s="66" t="str">
        <v>2025-09</v>
      </c>
      <c r="B313" s="66" t="str">
        <v>비교 반영</v>
      </c>
      <c r="C313" s="66" t="str">
        <v>와부읍 도곡리</v>
      </c>
      <c r="D313" s="66" t="str">
        <v>분양권</v>
      </c>
      <c r="E313" s="68">
        <v>4</v>
      </c>
      <c r="F313" s="68">
        <v>4</v>
      </c>
      <c r="G313" s="68">
        <v>0</v>
      </c>
      <c r="H313" s="68">
        <v>0</v>
      </c>
      <c r="I313" s="68">
        <f>G313+H313</f>
        <v>0</v>
      </c>
      <c r="J313" s="68">
        <f>SUM(F313:H313)</f>
        <v>4</v>
      </c>
      <c r="K313" s="68">
        <f>E313-J313</f>
        <v>0</v>
      </c>
      <c r="L313" s="69">
        <v>2371160000</v>
      </c>
      <c r="M313" s="87">
        <v>289.568</v>
      </c>
      <c r="N313" s="69">
        <v>592790000</v>
      </c>
      <c r="O313" s="69">
        <v>27069791</v>
      </c>
      <c r="P313" s="79">
        <f>IF(I313=0,0,H313/I313)</f>
        <v>0</v>
      </c>
    </row>
    <row r="314">
      <c r="A314" s="66" t="str">
        <v>2025-09</v>
      </c>
      <c r="B314" s="66" t="str">
        <v>비교 반영</v>
      </c>
      <c r="C314" s="66" t="str">
        <v>와부읍 도곡리</v>
      </c>
      <c r="D314" s="66" t="str">
        <v>상가</v>
      </c>
      <c r="E314" s="68">
        <v>6</v>
      </c>
      <c r="F314" s="68">
        <v>6</v>
      </c>
      <c r="G314" s="68">
        <v>0</v>
      </c>
      <c r="H314" s="68">
        <v>0</v>
      </c>
      <c r="I314" s="68">
        <f>G314+H314</f>
        <v>0</v>
      </c>
      <c r="J314" s="68">
        <f>SUM(F314:H314)</f>
        <v>6</v>
      </c>
      <c r="K314" s="68">
        <f>E314-J314</f>
        <v>0</v>
      </c>
      <c r="L314" s="69">
        <v>7710000000</v>
      </c>
      <c r="M314" s="87">
        <v>2047.69</v>
      </c>
      <c r="N314" s="69">
        <v>1285000000</v>
      </c>
      <c r="O314" s="69">
        <v>12447002</v>
      </c>
      <c r="P314" s="79">
        <f>IF(I314=0,0,H314/I314)</f>
        <v>0</v>
      </c>
    </row>
    <row r="315">
      <c r="A315" s="66" t="str">
        <v>2025-09</v>
      </c>
      <c r="B315" s="66" t="str">
        <v>비교 반영</v>
      </c>
      <c r="C315" s="66" t="str">
        <v>와부읍 도곡리</v>
      </c>
      <c r="D315" s="66" t="str">
        <v>아파트 매매</v>
      </c>
      <c r="E315" s="68">
        <v>17</v>
      </c>
      <c r="F315" s="68">
        <v>17</v>
      </c>
      <c r="G315" s="68">
        <v>0</v>
      </c>
      <c r="H315" s="68">
        <v>0</v>
      </c>
      <c r="I315" s="68">
        <f>G315+H315</f>
        <v>0</v>
      </c>
      <c r="J315" s="68">
        <f>SUM(F315:H315)</f>
        <v>17</v>
      </c>
      <c r="K315" s="68">
        <f>E315-J315</f>
        <v>0</v>
      </c>
      <c r="L315" s="69">
        <v>10881500000</v>
      </c>
      <c r="M315" s="87">
        <v>1771.46</v>
      </c>
      <c r="N315" s="69">
        <v>640088235</v>
      </c>
      <c r="O315" s="69">
        <v>20306357</v>
      </c>
      <c r="P315" s="79">
        <f>IF(I315=0,0,H315/I315)</f>
        <v>0</v>
      </c>
    </row>
    <row r="316">
      <c r="A316" s="66" t="str">
        <v>2025-09</v>
      </c>
      <c r="B316" s="66" t="str">
        <v>비교 반영</v>
      </c>
      <c r="C316" s="66" t="str">
        <v>와부읍 도곡리</v>
      </c>
      <c r="D316" s="66" t="str">
        <v>아파트 전월세</v>
      </c>
      <c r="E316" s="68">
        <v>37</v>
      </c>
      <c r="F316" s="68">
        <v>0</v>
      </c>
      <c r="G316" s="68">
        <v>26</v>
      </c>
      <c r="H316" s="68">
        <v>11</v>
      </c>
      <c r="I316" s="68">
        <f>G316+H316</f>
        <v>37</v>
      </c>
      <c r="J316" s="68">
        <f>SUM(F316:H316)</f>
        <v>37</v>
      </c>
      <c r="K316" s="68">
        <f>E316-J316</f>
        <v>0</v>
      </c>
      <c r="L316" s="69">
        <v>9285200000</v>
      </c>
      <c r="M316" s="87">
        <v>2941.916</v>
      </c>
      <c r="N316" s="69">
        <v>250951351</v>
      </c>
      <c r="O316" s="69">
        <v>10433634</v>
      </c>
      <c r="P316" s="79">
        <f>IF(I316=0,0,H316/I316)</f>
        <v>0.2972972972972973</v>
      </c>
    </row>
    <row r="317">
      <c r="A317" s="66" t="str">
        <v>2025-09</v>
      </c>
      <c r="B317" s="66" t="str">
        <v>비교 반영</v>
      </c>
      <c r="C317" s="66" t="str">
        <v>와부읍 도곡리</v>
      </c>
      <c r="D317" s="66" t="str">
        <v>오피스텔 전월세</v>
      </c>
      <c r="E317" s="68">
        <v>3</v>
      </c>
      <c r="F317" s="68">
        <v>0</v>
      </c>
      <c r="G317" s="68">
        <v>3</v>
      </c>
      <c r="H317" s="68">
        <v>0</v>
      </c>
      <c r="I317" s="68">
        <f>G317+H317</f>
        <v>3</v>
      </c>
      <c r="J317" s="68">
        <f>SUM(F317:H317)</f>
        <v>3</v>
      </c>
      <c r="K317" s="68">
        <f>E317-J317</f>
        <v>0</v>
      </c>
      <c r="L317" s="69">
        <v>615000000</v>
      </c>
      <c r="M317" s="87">
        <v>208.17</v>
      </c>
      <c r="N317" s="69">
        <v>205000000</v>
      </c>
      <c r="O317" s="69">
        <v>9766334</v>
      </c>
      <c r="P317" s="79">
        <f>IF(I317=0,0,H317/I317)</f>
        <v>0</v>
      </c>
    </row>
    <row r="318">
      <c r="A318" s="66" t="str">
        <v>2025-09</v>
      </c>
      <c r="B318" s="66" t="str">
        <v>비교 반영</v>
      </c>
      <c r="C318" s="66" t="str">
        <v>와부읍 도곡리</v>
      </c>
      <c r="D318" s="66" t="str">
        <v>토지</v>
      </c>
      <c r="E318" s="68">
        <v>5</v>
      </c>
      <c r="F318" s="68">
        <v>5</v>
      </c>
      <c r="G318" s="68">
        <v>0</v>
      </c>
      <c r="H318" s="68">
        <v>0</v>
      </c>
      <c r="I318" s="68">
        <f>G318+H318</f>
        <v>0</v>
      </c>
      <c r="J318" s="68">
        <f>SUM(F318:H318)</f>
        <v>5</v>
      </c>
      <c r="K318" s="68">
        <f>E318-J318</f>
        <v>0</v>
      </c>
      <c r="L318" s="69">
        <v>1855750000</v>
      </c>
      <c r="M318" s="87">
        <v>3075</v>
      </c>
      <c r="N318" s="69">
        <v>371150000</v>
      </c>
      <c r="O318" s="69">
        <v>1995028</v>
      </c>
      <c r="P318" s="79">
        <f>IF(I318=0,0,H318/I318)</f>
        <v>0</v>
      </c>
    </row>
    <row r="319">
      <c r="A319" s="66" t="str">
        <v>2025-09</v>
      </c>
      <c r="B319" s="66" t="str">
        <v>비교 반영</v>
      </c>
      <c r="C319" s="66" t="str">
        <v>와부읍 월문리</v>
      </c>
      <c r="D319" s="66" t="str">
        <v>공장창고</v>
      </c>
      <c r="E319" s="68">
        <v>1</v>
      </c>
      <c r="F319" s="68">
        <v>1</v>
      </c>
      <c r="G319" s="68">
        <v>0</v>
      </c>
      <c r="H319" s="68">
        <v>0</v>
      </c>
      <c r="I319" s="68">
        <f>G319+H319</f>
        <v>0</v>
      </c>
      <c r="J319" s="68">
        <f>SUM(F319:H319)</f>
        <v>1</v>
      </c>
      <c r="K319" s="68">
        <f>E319-J319</f>
        <v>0</v>
      </c>
      <c r="L319" s="69">
        <v>940000000</v>
      </c>
      <c r="M319" s="87">
        <v>489.72</v>
      </c>
      <c r="N319" s="69">
        <v>940000000</v>
      </c>
      <c r="O319" s="69">
        <v>6345336</v>
      </c>
      <c r="P319" s="79">
        <f>IF(I319=0,0,H319/I319)</f>
        <v>0</v>
      </c>
    </row>
    <row r="320">
      <c r="A320" s="66" t="str">
        <v>2025-09</v>
      </c>
      <c r="B320" s="66" t="str">
        <v>비교 반영</v>
      </c>
      <c r="C320" s="66" t="str">
        <v>와부읍 월문리</v>
      </c>
      <c r="D320" s="66" t="str">
        <v>다가구 매매</v>
      </c>
      <c r="E320" s="68">
        <v>1</v>
      </c>
      <c r="F320" s="68">
        <v>1</v>
      </c>
      <c r="G320" s="68">
        <v>0</v>
      </c>
      <c r="H320" s="68">
        <v>0</v>
      </c>
      <c r="I320" s="68">
        <f>G320+H320</f>
        <v>0</v>
      </c>
      <c r="J320" s="68">
        <f>SUM(F320:H320)</f>
        <v>1</v>
      </c>
      <c r="K320" s="68">
        <f>E320-J320</f>
        <v>0</v>
      </c>
      <c r="L320" s="69">
        <v>400000000</v>
      </c>
      <c r="M320" s="87">
        <v>327.64</v>
      </c>
      <c r="N320" s="69">
        <v>400000000</v>
      </c>
      <c r="O320" s="69">
        <v>4035875</v>
      </c>
      <c r="P320" s="79">
        <f>IF(I320=0,0,H320/I320)</f>
        <v>0</v>
      </c>
    </row>
    <row r="321">
      <c r="A321" s="66" t="str">
        <v>2025-09</v>
      </c>
      <c r="B321" s="66" t="str">
        <v>비교 반영</v>
      </c>
      <c r="C321" s="66" t="str">
        <v>와부읍 월문리</v>
      </c>
      <c r="D321" s="66" t="str">
        <v>다가구 전월세</v>
      </c>
      <c r="E321" s="68">
        <v>1</v>
      </c>
      <c r="F321" s="68">
        <v>0</v>
      </c>
      <c r="G321" s="68">
        <v>0</v>
      </c>
      <c r="H321" s="68">
        <v>1</v>
      </c>
      <c r="I321" s="68">
        <f>G321+H321</f>
        <v>1</v>
      </c>
      <c r="J321" s="68">
        <f>SUM(F321:H321)</f>
        <v>1</v>
      </c>
      <c r="K321" s="68">
        <f>E321-J321</f>
        <v>0</v>
      </c>
      <c r="L321" s="69">
        <v>10000000</v>
      </c>
      <c r="M321" s="87">
        <v>87.57</v>
      </c>
      <c r="N321" s="69">
        <v>10000000</v>
      </c>
      <c r="O321" s="69">
        <v>377502</v>
      </c>
      <c r="P321" s="79">
        <f>IF(I321=0,0,H321/I321)</f>
        <v>1</v>
      </c>
    </row>
    <row r="322">
      <c r="A322" s="66" t="str">
        <v>2025-09</v>
      </c>
      <c r="B322" s="66" t="str">
        <v>비교 반영</v>
      </c>
      <c r="C322" s="66" t="str">
        <v>와부읍 월문리</v>
      </c>
      <c r="D322" s="66" t="str">
        <v>상가</v>
      </c>
      <c r="E322" s="68">
        <v>2</v>
      </c>
      <c r="F322" s="68">
        <v>2</v>
      </c>
      <c r="G322" s="68">
        <v>0</v>
      </c>
      <c r="H322" s="68">
        <v>0</v>
      </c>
      <c r="I322" s="68">
        <f>G322+H322</f>
        <v>0</v>
      </c>
      <c r="J322" s="68">
        <f>SUM(F322:H322)</f>
        <v>2</v>
      </c>
      <c r="K322" s="68">
        <f>E322-J322</f>
        <v>0</v>
      </c>
      <c r="L322" s="69">
        <v>1701020000</v>
      </c>
      <c r="M322" s="87">
        <v>395.41</v>
      </c>
      <c r="N322" s="69">
        <v>850510000</v>
      </c>
      <c r="O322" s="69">
        <v>14221204</v>
      </c>
      <c r="P322" s="79">
        <f>IF(I322=0,0,H322/I322)</f>
        <v>0</v>
      </c>
    </row>
    <row r="323">
      <c r="A323" s="66" t="str">
        <v>2025-09</v>
      </c>
      <c r="B323" s="66" t="str">
        <v>비교 반영</v>
      </c>
      <c r="C323" s="66" t="str">
        <v>와부읍 월문리</v>
      </c>
      <c r="D323" s="66" t="str">
        <v>토지</v>
      </c>
      <c r="E323" s="68">
        <v>9</v>
      </c>
      <c r="F323" s="68">
        <v>9</v>
      </c>
      <c r="G323" s="68">
        <v>0</v>
      </c>
      <c r="H323" s="68">
        <v>0</v>
      </c>
      <c r="I323" s="68">
        <f>G323+H323</f>
        <v>0</v>
      </c>
      <c r="J323" s="68">
        <f>SUM(F323:H323)</f>
        <v>9</v>
      </c>
      <c r="K323" s="68">
        <f>E323-J323</f>
        <v>0</v>
      </c>
      <c r="L323" s="69">
        <v>748980000</v>
      </c>
      <c r="M323" s="87">
        <v>682.84</v>
      </c>
      <c r="N323" s="69">
        <v>83220000</v>
      </c>
      <c r="O323" s="69">
        <v>3625984</v>
      </c>
      <c r="P323" s="79">
        <f>IF(I323=0,0,H323/I323)</f>
        <v>0</v>
      </c>
    </row>
    <row r="324">
      <c r="A324" s="66" t="str">
        <v>2025-09</v>
      </c>
      <c r="B324" s="66" t="str">
        <v>비교 반영</v>
      </c>
      <c r="C324" s="66" t="str">
        <v>와부읍 율석리</v>
      </c>
      <c r="D324" s="66" t="str">
        <v>다가구 전월세</v>
      </c>
      <c r="E324" s="68">
        <v>1</v>
      </c>
      <c r="F324" s="68">
        <v>0</v>
      </c>
      <c r="G324" s="68">
        <v>1</v>
      </c>
      <c r="H324" s="68">
        <v>0</v>
      </c>
      <c r="I324" s="68">
        <f>G324+H324</f>
        <v>1</v>
      </c>
      <c r="J324" s="68">
        <f>SUM(F324:H324)</f>
        <v>1</v>
      </c>
      <c r="K324" s="68">
        <f>E324-J324</f>
        <v>0</v>
      </c>
      <c r="L324" s="69">
        <v>190000000</v>
      </c>
      <c r="M324" s="87">
        <v>99.09</v>
      </c>
      <c r="N324" s="69">
        <v>190000000</v>
      </c>
      <c r="O324" s="69">
        <v>6338673</v>
      </c>
      <c r="P324" s="79">
        <f>IF(I324=0,0,H324/I324)</f>
        <v>0</v>
      </c>
    </row>
    <row r="325">
      <c r="A325" s="66" t="str">
        <v>2025-09</v>
      </c>
      <c r="B325" s="66" t="str">
        <v>비교 반영</v>
      </c>
      <c r="C325" s="66" t="str">
        <v>와부읍 율석리</v>
      </c>
      <c r="D325" s="66" t="str">
        <v>토지</v>
      </c>
      <c r="E325" s="68">
        <v>12</v>
      </c>
      <c r="F325" s="68">
        <v>12</v>
      </c>
      <c r="G325" s="68">
        <v>0</v>
      </c>
      <c r="H325" s="68">
        <v>0</v>
      </c>
      <c r="I325" s="68">
        <f>G325+H325</f>
        <v>0</v>
      </c>
      <c r="J325" s="68">
        <f>SUM(F325:H325)</f>
        <v>12</v>
      </c>
      <c r="K325" s="68">
        <f>E325-J325</f>
        <v>0</v>
      </c>
      <c r="L325" s="69">
        <v>781600000</v>
      </c>
      <c r="M325" s="87">
        <v>2810</v>
      </c>
      <c r="N325" s="69">
        <v>65133333</v>
      </c>
      <c r="O325" s="69">
        <v>919502</v>
      </c>
      <c r="P325" s="79">
        <f>IF(I325=0,0,H325/I325)</f>
        <v>0</v>
      </c>
    </row>
    <row r="326">
      <c r="A326" s="66" t="str">
        <v>2025-09</v>
      </c>
      <c r="B326" s="66" t="str">
        <v>비교 반영</v>
      </c>
      <c r="C326" s="66" t="str">
        <v>와부읍 팔당리</v>
      </c>
      <c r="D326" s="66" t="str">
        <v>다가구 전월세</v>
      </c>
      <c r="E326" s="68">
        <v>4</v>
      </c>
      <c r="F326" s="68">
        <v>0</v>
      </c>
      <c r="G326" s="68">
        <v>1</v>
      </c>
      <c r="H326" s="68">
        <v>3</v>
      </c>
      <c r="I326" s="68">
        <f>G326+H326</f>
        <v>4</v>
      </c>
      <c r="J326" s="68">
        <f>SUM(F326:H326)</f>
        <v>4</v>
      </c>
      <c r="K326" s="68">
        <f>E326-J326</f>
        <v>0</v>
      </c>
      <c r="L326" s="69">
        <v>155000000</v>
      </c>
      <c r="M326" s="87">
        <v>182.02</v>
      </c>
      <c r="N326" s="69">
        <v>38750000</v>
      </c>
      <c r="O326" s="69">
        <v>2815057</v>
      </c>
      <c r="P326" s="79">
        <f>IF(I326=0,0,H326/I326)</f>
        <v>0.75</v>
      </c>
    </row>
    <row r="327">
      <c r="A327" s="66" t="str">
        <v>2025-09</v>
      </c>
      <c r="B327" s="66" t="str">
        <v>비교 반영</v>
      </c>
      <c r="C327" s="66" t="str">
        <v>와부읍 팔당리</v>
      </c>
      <c r="D327" s="66" t="str">
        <v>토지</v>
      </c>
      <c r="E327" s="68">
        <v>12</v>
      </c>
      <c r="F327" s="68">
        <v>12</v>
      </c>
      <c r="G327" s="68">
        <v>0</v>
      </c>
      <c r="H327" s="68">
        <v>0</v>
      </c>
      <c r="I327" s="68">
        <f>G327+H327</f>
        <v>0</v>
      </c>
      <c r="J327" s="68">
        <f>SUM(F327:H327)</f>
        <v>12</v>
      </c>
      <c r="K327" s="68">
        <f>E327-J327</f>
        <v>0</v>
      </c>
      <c r="L327" s="69">
        <v>463450000</v>
      </c>
      <c r="M327" s="87">
        <v>227.51</v>
      </c>
      <c r="N327" s="69">
        <v>38620833</v>
      </c>
      <c r="O327" s="69">
        <v>6734060</v>
      </c>
      <c r="P327" s="79">
        <f>IF(I327=0,0,H327/I327)</f>
        <v>0</v>
      </c>
    </row>
    <row r="328">
      <c r="A328" s="66" t="str">
        <v>2025-09</v>
      </c>
      <c r="B328" s="66" t="str">
        <v>비교 반영</v>
      </c>
      <c r="C328" s="66" t="str">
        <v>이패동</v>
      </c>
      <c r="D328" s="66" t="str">
        <v>다가구 전월세</v>
      </c>
      <c r="E328" s="68">
        <v>1</v>
      </c>
      <c r="F328" s="68">
        <v>0</v>
      </c>
      <c r="G328" s="68">
        <v>1</v>
      </c>
      <c r="H328" s="68">
        <v>0</v>
      </c>
      <c r="I328" s="68">
        <f>G328+H328</f>
        <v>1</v>
      </c>
      <c r="J328" s="68">
        <f>SUM(F328:H328)</f>
        <v>1</v>
      </c>
      <c r="K328" s="68">
        <f>E328-J328</f>
        <v>0</v>
      </c>
      <c r="L328" s="69">
        <v>180000000</v>
      </c>
      <c r="M328" s="87">
        <v>84.85</v>
      </c>
      <c r="N328" s="69">
        <v>180000000</v>
      </c>
      <c r="O328" s="69">
        <v>7012862</v>
      </c>
      <c r="P328" s="79">
        <f>IF(I328=0,0,H328/I328)</f>
        <v>0</v>
      </c>
    </row>
    <row r="329">
      <c r="A329" s="66" t="str">
        <v>2025-09</v>
      </c>
      <c r="B329" s="66" t="str">
        <v>비교 반영</v>
      </c>
      <c r="C329" s="66" t="str">
        <v>이패동</v>
      </c>
      <c r="D329" s="66" t="str">
        <v>토지</v>
      </c>
      <c r="E329" s="68">
        <v>14</v>
      </c>
      <c r="F329" s="68">
        <v>14</v>
      </c>
      <c r="G329" s="68">
        <v>0</v>
      </c>
      <c r="H329" s="68">
        <v>0</v>
      </c>
      <c r="I329" s="68">
        <f>G329+H329</f>
        <v>0</v>
      </c>
      <c r="J329" s="68">
        <f>SUM(F329:H329)</f>
        <v>14</v>
      </c>
      <c r="K329" s="68">
        <f>E329-J329</f>
        <v>0</v>
      </c>
      <c r="L329" s="69">
        <v>559980000</v>
      </c>
      <c r="M329" s="87">
        <v>1906.7</v>
      </c>
      <c r="N329" s="69">
        <v>39998571</v>
      </c>
      <c r="O329" s="69">
        <v>970878</v>
      </c>
      <c r="P329" s="79">
        <f>IF(I329=0,0,H329/I329)</f>
        <v>0</v>
      </c>
    </row>
    <row r="330">
      <c r="A330" s="66" t="str">
        <v>2025-09</v>
      </c>
      <c r="B330" s="66" t="str">
        <v>비교 반영</v>
      </c>
      <c r="C330" s="66" t="str">
        <v>일패동</v>
      </c>
      <c r="D330" s="66" t="str">
        <v>공장창고</v>
      </c>
      <c r="E330" s="68">
        <v>2</v>
      </c>
      <c r="F330" s="68">
        <v>2</v>
      </c>
      <c r="G330" s="68">
        <v>0</v>
      </c>
      <c r="H330" s="68">
        <v>0</v>
      </c>
      <c r="I330" s="68">
        <f>G330+H330</f>
        <v>0</v>
      </c>
      <c r="J330" s="68">
        <f>SUM(F330:H330)</f>
        <v>2</v>
      </c>
      <c r="K330" s="68">
        <f>E330-J330</f>
        <v>0</v>
      </c>
      <c r="L330" s="69">
        <v>2263270000</v>
      </c>
      <c r="M330" s="87">
        <v>749.25</v>
      </c>
      <c r="N330" s="69">
        <v>1131635000</v>
      </c>
      <c r="O330" s="69">
        <v>9985831</v>
      </c>
      <c r="P330" s="79">
        <f>IF(I330=0,0,H330/I330)</f>
        <v>0</v>
      </c>
    </row>
    <row r="331">
      <c r="A331" s="66" t="str">
        <v>2025-09</v>
      </c>
      <c r="B331" s="66" t="str">
        <v>비교 반영</v>
      </c>
      <c r="C331" s="66" t="str">
        <v>일패동</v>
      </c>
      <c r="D331" s="66" t="str">
        <v>다가구 매매</v>
      </c>
      <c r="E331" s="68">
        <v>1</v>
      </c>
      <c r="F331" s="68">
        <v>1</v>
      </c>
      <c r="G331" s="68">
        <v>0</v>
      </c>
      <c r="H331" s="68">
        <v>0</v>
      </c>
      <c r="I331" s="68">
        <f>G331+H331</f>
        <v>0</v>
      </c>
      <c r="J331" s="68">
        <f>SUM(F331:H331)</f>
        <v>1</v>
      </c>
      <c r="K331" s="68">
        <f>E331-J331</f>
        <v>0</v>
      </c>
      <c r="L331" s="69">
        <v>510000000</v>
      </c>
      <c r="M331" s="87">
        <v>29.45</v>
      </c>
      <c r="N331" s="69">
        <v>510000000</v>
      </c>
      <c r="O331" s="69">
        <v>57247890</v>
      </c>
      <c r="P331" s="79">
        <f>IF(I331=0,0,H331/I331)</f>
        <v>0</v>
      </c>
    </row>
    <row r="332">
      <c r="A332" s="66" t="str">
        <v>2025-09</v>
      </c>
      <c r="B332" s="66" t="str">
        <v>비교 반영</v>
      </c>
      <c r="C332" s="66" t="str">
        <v>일패동</v>
      </c>
      <c r="D332" s="66" t="str">
        <v>다가구 전월세</v>
      </c>
      <c r="E332" s="68">
        <v>2</v>
      </c>
      <c r="F332" s="68">
        <v>0</v>
      </c>
      <c r="G332" s="68">
        <v>0</v>
      </c>
      <c r="H332" s="68">
        <v>2</v>
      </c>
      <c r="I332" s="68">
        <f>G332+H332</f>
        <v>2</v>
      </c>
      <c r="J332" s="68">
        <f>SUM(F332:H332)</f>
        <v>2</v>
      </c>
      <c r="K332" s="68">
        <f>E332-J332</f>
        <v>0</v>
      </c>
      <c r="L332" s="69">
        <v>15000000</v>
      </c>
      <c r="M332" s="87">
        <v>155.24</v>
      </c>
      <c r="N332" s="69">
        <v>7500000</v>
      </c>
      <c r="O332" s="69">
        <v>319420</v>
      </c>
      <c r="P332" s="79">
        <f>IF(I332=0,0,H332/I332)</f>
        <v>1</v>
      </c>
    </row>
    <row r="333">
      <c r="A333" s="66" t="str">
        <v>2025-09</v>
      </c>
      <c r="B333" s="66" t="str">
        <v>비교 반영</v>
      </c>
      <c r="C333" s="66" t="str">
        <v>일패동</v>
      </c>
      <c r="D333" s="66" t="str">
        <v>토지</v>
      </c>
      <c r="E333" s="68">
        <v>12</v>
      </c>
      <c r="F333" s="68">
        <v>12</v>
      </c>
      <c r="G333" s="68">
        <v>0</v>
      </c>
      <c r="H333" s="68">
        <v>0</v>
      </c>
      <c r="I333" s="68">
        <f>G333+H333</f>
        <v>0</v>
      </c>
      <c r="J333" s="68">
        <f>SUM(F333:H333)</f>
        <v>12</v>
      </c>
      <c r="K333" s="68">
        <f>E333-J333</f>
        <v>0</v>
      </c>
      <c r="L333" s="69">
        <v>1340000000</v>
      </c>
      <c r="M333" s="87">
        <v>27089</v>
      </c>
      <c r="N333" s="69">
        <v>111666667</v>
      </c>
      <c r="O333" s="69">
        <v>163526</v>
      </c>
      <c r="P333" s="79">
        <f>IF(I333=0,0,H333/I333)</f>
        <v>0</v>
      </c>
    </row>
    <row r="334">
      <c r="A334" s="66" t="str">
        <v>2025-09</v>
      </c>
      <c r="B334" s="66" t="str">
        <v>비교 반영</v>
      </c>
      <c r="C334" s="66" t="str">
        <v>조안면 능내리</v>
      </c>
      <c r="D334" s="66" t="str">
        <v>다가구 매매</v>
      </c>
      <c r="E334" s="68">
        <v>1</v>
      </c>
      <c r="F334" s="68">
        <v>1</v>
      </c>
      <c r="G334" s="68">
        <v>0</v>
      </c>
      <c r="H334" s="68">
        <v>0</v>
      </c>
      <c r="I334" s="68">
        <f>G334+H334</f>
        <v>0</v>
      </c>
      <c r="J334" s="68">
        <f>SUM(F334:H334)</f>
        <v>1</v>
      </c>
      <c r="K334" s="68">
        <f>E334-J334</f>
        <v>0</v>
      </c>
      <c r="L334" s="69">
        <v>1350000000</v>
      </c>
      <c r="M334" s="87">
        <v>81.5</v>
      </c>
      <c r="N334" s="69">
        <v>1350000000</v>
      </c>
      <c r="O334" s="69">
        <v>54758402</v>
      </c>
      <c r="P334" s="79">
        <f>IF(I334=0,0,H334/I334)</f>
        <v>0</v>
      </c>
    </row>
    <row r="335">
      <c r="A335" s="66" t="str">
        <v>2025-09</v>
      </c>
      <c r="B335" s="66" t="str">
        <v>비교 반영</v>
      </c>
      <c r="C335" s="66" t="str">
        <v>조안면 능내리</v>
      </c>
      <c r="D335" s="66" t="str">
        <v>다가구 전월세</v>
      </c>
      <c r="E335" s="68">
        <v>2</v>
      </c>
      <c r="F335" s="68">
        <v>0</v>
      </c>
      <c r="G335" s="68">
        <v>2</v>
      </c>
      <c r="H335" s="68">
        <v>0</v>
      </c>
      <c r="I335" s="68">
        <f>G335+H335</f>
        <v>2</v>
      </c>
      <c r="J335" s="68">
        <f>SUM(F335:H335)</f>
        <v>2</v>
      </c>
      <c r="K335" s="68">
        <f>E335-J335</f>
        <v>0</v>
      </c>
      <c r="L335" s="69">
        <v>1800000000</v>
      </c>
      <c r="M335" s="87">
        <v>352.45</v>
      </c>
      <c r="N335" s="69">
        <v>900000000</v>
      </c>
      <c r="O335" s="69">
        <v>16882999</v>
      </c>
      <c r="P335" s="79">
        <f>IF(I335=0,0,H335/I335)</f>
        <v>0</v>
      </c>
    </row>
    <row r="336">
      <c r="A336" s="66" t="str">
        <v>2025-09</v>
      </c>
      <c r="B336" s="66" t="str">
        <v>비교 반영</v>
      </c>
      <c r="C336" s="66" t="str">
        <v>조안면 삼봉리</v>
      </c>
      <c r="D336" s="66" t="str">
        <v>다가구 전월세</v>
      </c>
      <c r="E336" s="68">
        <v>2</v>
      </c>
      <c r="F336" s="68">
        <v>0</v>
      </c>
      <c r="G336" s="68">
        <v>1</v>
      </c>
      <c r="H336" s="68">
        <v>1</v>
      </c>
      <c r="I336" s="68">
        <f>G336+H336</f>
        <v>2</v>
      </c>
      <c r="J336" s="68">
        <f>SUM(F336:H336)</f>
        <v>2</v>
      </c>
      <c r="K336" s="68">
        <f>E336-J336</f>
        <v>0</v>
      </c>
      <c r="L336" s="69">
        <v>270000000</v>
      </c>
      <c r="M336" s="87">
        <v>181.43</v>
      </c>
      <c r="N336" s="69">
        <v>135000000</v>
      </c>
      <c r="O336" s="69">
        <v>4919594</v>
      </c>
      <c r="P336" s="79">
        <f>IF(I336=0,0,H336/I336)</f>
        <v>0.5</v>
      </c>
    </row>
    <row r="337">
      <c r="A337" s="66" t="str">
        <v>2025-09</v>
      </c>
      <c r="B337" s="66" t="str">
        <v>비교 반영</v>
      </c>
      <c r="C337" s="66" t="str">
        <v>조안면 삼봉리</v>
      </c>
      <c r="D337" s="66" t="str">
        <v>토지</v>
      </c>
      <c r="E337" s="68">
        <v>1</v>
      </c>
      <c r="F337" s="68">
        <v>1</v>
      </c>
      <c r="G337" s="68">
        <v>0</v>
      </c>
      <c r="H337" s="68">
        <v>0</v>
      </c>
      <c r="I337" s="68">
        <f>G337+H337</f>
        <v>0</v>
      </c>
      <c r="J337" s="68">
        <f>SUM(F337:H337)</f>
        <v>1</v>
      </c>
      <c r="K337" s="68">
        <f>E337-J337</f>
        <v>0</v>
      </c>
      <c r="L337" s="69">
        <v>4900000</v>
      </c>
      <c r="M337" s="87">
        <v>34</v>
      </c>
      <c r="N337" s="69">
        <v>4900000</v>
      </c>
      <c r="O337" s="69">
        <v>476422</v>
      </c>
      <c r="P337" s="79">
        <f>IF(I337=0,0,H337/I337)</f>
        <v>0</v>
      </c>
    </row>
    <row r="338">
      <c r="A338" s="66" t="str">
        <v>2025-09</v>
      </c>
      <c r="B338" s="66" t="str">
        <v>비교 반영</v>
      </c>
      <c r="C338" s="66" t="str">
        <v>조안면 송촌리</v>
      </c>
      <c r="D338" s="66" t="str">
        <v>토지</v>
      </c>
      <c r="E338" s="68">
        <v>4</v>
      </c>
      <c r="F338" s="68">
        <v>4</v>
      </c>
      <c r="G338" s="68">
        <v>0</v>
      </c>
      <c r="H338" s="68">
        <v>0</v>
      </c>
      <c r="I338" s="68">
        <f>G338+H338</f>
        <v>0</v>
      </c>
      <c r="J338" s="68">
        <f>SUM(F338:H338)</f>
        <v>4</v>
      </c>
      <c r="K338" s="68">
        <f>E338-J338</f>
        <v>0</v>
      </c>
      <c r="L338" s="69">
        <v>523000000</v>
      </c>
      <c r="M338" s="87">
        <v>3494.25</v>
      </c>
      <c r="N338" s="69">
        <v>130750000</v>
      </c>
      <c r="O338" s="69">
        <v>494792</v>
      </c>
      <c r="P338" s="79">
        <f>IF(I338=0,0,H338/I338)</f>
        <v>0</v>
      </c>
    </row>
    <row r="339">
      <c r="A339" s="66" t="str">
        <v>2025-09</v>
      </c>
      <c r="B339" s="66" t="str">
        <v>비교 반영</v>
      </c>
      <c r="C339" s="66" t="str">
        <v>조안면 시우리</v>
      </c>
      <c r="D339" s="66" t="str">
        <v>상가</v>
      </c>
      <c r="E339" s="68">
        <v>1</v>
      </c>
      <c r="F339" s="68">
        <v>1</v>
      </c>
      <c r="G339" s="68">
        <v>0</v>
      </c>
      <c r="H339" s="68">
        <v>0</v>
      </c>
      <c r="I339" s="68">
        <f>G339+H339</f>
        <v>0</v>
      </c>
      <c r="J339" s="68">
        <f>SUM(F339:H339)</f>
        <v>1</v>
      </c>
      <c r="K339" s="68">
        <f>E339-J339</f>
        <v>0</v>
      </c>
      <c r="L339" s="69">
        <v>473120000</v>
      </c>
      <c r="M339" s="87">
        <v>170.18</v>
      </c>
      <c r="N339" s="69">
        <v>473120000</v>
      </c>
      <c r="O339" s="69">
        <v>9190463</v>
      </c>
      <c r="P339" s="79">
        <f>IF(I339=0,0,H339/I339)</f>
        <v>0</v>
      </c>
    </row>
    <row r="340">
      <c r="A340" s="66" t="str">
        <v>2025-09</v>
      </c>
      <c r="B340" s="66" t="str">
        <v>비교 반영</v>
      </c>
      <c r="C340" s="66" t="str">
        <v>조안면 시우리</v>
      </c>
      <c r="D340" s="66" t="str">
        <v>토지</v>
      </c>
      <c r="E340" s="68">
        <v>2</v>
      </c>
      <c r="F340" s="68">
        <v>2</v>
      </c>
      <c r="G340" s="68">
        <v>0</v>
      </c>
      <c r="H340" s="68">
        <v>0</v>
      </c>
      <c r="I340" s="68">
        <f>G340+H340</f>
        <v>0</v>
      </c>
      <c r="J340" s="68">
        <f>SUM(F340:H340)</f>
        <v>2</v>
      </c>
      <c r="K340" s="68">
        <f>E340-J340</f>
        <v>0</v>
      </c>
      <c r="L340" s="69">
        <v>16880000</v>
      </c>
      <c r="M340" s="87">
        <v>93</v>
      </c>
      <c r="N340" s="69">
        <v>8440000</v>
      </c>
      <c r="O340" s="69">
        <v>600018</v>
      </c>
      <c r="P340" s="79">
        <f>IF(I340=0,0,H340/I340)</f>
        <v>0</v>
      </c>
    </row>
    <row r="341">
      <c r="A341" s="66" t="str">
        <v>2025-09</v>
      </c>
      <c r="B341" s="66" t="str">
        <v>비교 반영</v>
      </c>
      <c r="C341" s="66" t="str">
        <v>조안면 조안리</v>
      </c>
      <c r="D341" s="66" t="str">
        <v>토지</v>
      </c>
      <c r="E341" s="68">
        <v>3</v>
      </c>
      <c r="F341" s="68">
        <v>3</v>
      </c>
      <c r="G341" s="68">
        <v>0</v>
      </c>
      <c r="H341" s="68">
        <v>0</v>
      </c>
      <c r="I341" s="68">
        <f>G341+H341</f>
        <v>0</v>
      </c>
      <c r="J341" s="68">
        <f>SUM(F341:H341)</f>
        <v>3</v>
      </c>
      <c r="K341" s="68">
        <f>E341-J341</f>
        <v>0</v>
      </c>
      <c r="L341" s="69">
        <v>229000000</v>
      </c>
      <c r="M341" s="87">
        <v>1508.5</v>
      </c>
      <c r="N341" s="69">
        <v>76333333</v>
      </c>
      <c r="O341" s="69">
        <v>501839</v>
      </c>
      <c r="P341" s="79">
        <f>IF(I341=0,0,H341/I341)</f>
        <v>0</v>
      </c>
    </row>
    <row r="342">
      <c r="A342" s="66" t="str">
        <v>2025-09</v>
      </c>
      <c r="B342" s="66" t="str">
        <v>비교 반영</v>
      </c>
      <c r="C342" s="66" t="str">
        <v>조안면 진중리</v>
      </c>
      <c r="D342" s="66" t="str">
        <v>토지</v>
      </c>
      <c r="E342" s="68">
        <v>5</v>
      </c>
      <c r="F342" s="68">
        <v>5</v>
      </c>
      <c r="G342" s="68">
        <v>0</v>
      </c>
      <c r="H342" s="68">
        <v>0</v>
      </c>
      <c r="I342" s="68">
        <f>G342+H342</f>
        <v>0</v>
      </c>
      <c r="J342" s="68">
        <f>SUM(F342:H342)</f>
        <v>5</v>
      </c>
      <c r="K342" s="68">
        <f>E342-J342</f>
        <v>0</v>
      </c>
      <c r="L342" s="69">
        <v>1311200000</v>
      </c>
      <c r="M342" s="87">
        <v>960.09</v>
      </c>
      <c r="N342" s="69">
        <v>262240000</v>
      </c>
      <c r="O342" s="69">
        <v>4514728</v>
      </c>
      <c r="P342" s="79">
        <f>IF(I342=0,0,H342/I342)</f>
        <v>0</v>
      </c>
    </row>
    <row r="343">
      <c r="A343" s="66" t="str">
        <v>2025-09</v>
      </c>
      <c r="B343" s="66" t="str">
        <v>비교 반영</v>
      </c>
      <c r="C343" s="66" t="str">
        <v>진건읍 배양리</v>
      </c>
      <c r="D343" s="66" t="str">
        <v>토지</v>
      </c>
      <c r="E343" s="68">
        <v>2</v>
      </c>
      <c r="F343" s="68">
        <v>2</v>
      </c>
      <c r="G343" s="68">
        <v>0</v>
      </c>
      <c r="H343" s="68">
        <v>0</v>
      </c>
      <c r="I343" s="68">
        <f>G343+H343</f>
        <v>0</v>
      </c>
      <c r="J343" s="68">
        <f>SUM(F343:H343)</f>
        <v>2</v>
      </c>
      <c r="K343" s="68">
        <f>E343-J343</f>
        <v>0</v>
      </c>
      <c r="L343" s="69">
        <v>1780000000</v>
      </c>
      <c r="M343" s="87">
        <v>1204</v>
      </c>
      <c r="N343" s="69">
        <v>890000000</v>
      </c>
      <c r="O343" s="69">
        <v>4887290</v>
      </c>
      <c r="P343" s="79">
        <f>IF(I343=0,0,H343/I343)</f>
        <v>0</v>
      </c>
    </row>
    <row r="344">
      <c r="A344" s="66" t="str">
        <v>2025-09</v>
      </c>
      <c r="B344" s="66" t="str">
        <v>비교 반영</v>
      </c>
      <c r="C344" s="66" t="str">
        <v>진건읍 사능리</v>
      </c>
      <c r="D344" s="66" t="str">
        <v>다가구 전월세</v>
      </c>
      <c r="E344" s="68">
        <v>4</v>
      </c>
      <c r="F344" s="68">
        <v>0</v>
      </c>
      <c r="G344" s="68">
        <v>1</v>
      </c>
      <c r="H344" s="68">
        <v>3</v>
      </c>
      <c r="I344" s="68">
        <f>G344+H344</f>
        <v>4</v>
      </c>
      <c r="J344" s="68">
        <f>SUM(F344:H344)</f>
        <v>4</v>
      </c>
      <c r="K344" s="68">
        <f>E344-J344</f>
        <v>0</v>
      </c>
      <c r="L344" s="69">
        <v>85000000</v>
      </c>
      <c r="M344" s="87">
        <v>161.82</v>
      </c>
      <c r="N344" s="69">
        <v>21250000</v>
      </c>
      <c r="O344" s="69">
        <v>1736446</v>
      </c>
      <c r="P344" s="79">
        <f>IF(I344=0,0,H344/I344)</f>
        <v>0.75</v>
      </c>
    </row>
    <row r="345">
      <c r="A345" s="66" t="str">
        <v>2025-09</v>
      </c>
      <c r="B345" s="66" t="str">
        <v>비교 반영</v>
      </c>
      <c r="C345" s="66" t="str">
        <v>진건읍 사능리</v>
      </c>
      <c r="D345" s="66" t="str">
        <v>다세대 매매</v>
      </c>
      <c r="E345" s="68">
        <v>2</v>
      </c>
      <c r="F345" s="68">
        <v>2</v>
      </c>
      <c r="G345" s="68">
        <v>0</v>
      </c>
      <c r="H345" s="68">
        <v>0</v>
      </c>
      <c r="I345" s="68">
        <f>G345+H345</f>
        <v>0</v>
      </c>
      <c r="J345" s="68">
        <f>SUM(F345:H345)</f>
        <v>2</v>
      </c>
      <c r="K345" s="68">
        <f>E345-J345</f>
        <v>0</v>
      </c>
      <c r="L345" s="69">
        <v>197200000</v>
      </c>
      <c r="M345" s="87">
        <v>104.71</v>
      </c>
      <c r="N345" s="69">
        <v>98600000</v>
      </c>
      <c r="O345" s="69">
        <v>6225774</v>
      </c>
      <c r="P345" s="79">
        <f>IF(I345=0,0,H345/I345)</f>
        <v>0</v>
      </c>
    </row>
    <row r="346">
      <c r="A346" s="66" t="str">
        <v>2025-09</v>
      </c>
      <c r="B346" s="66" t="str">
        <v>비교 반영</v>
      </c>
      <c r="C346" s="66" t="str">
        <v>진건읍 사능리</v>
      </c>
      <c r="D346" s="66" t="str">
        <v>다세대 전월세</v>
      </c>
      <c r="E346" s="68">
        <v>6</v>
      </c>
      <c r="F346" s="68">
        <v>0</v>
      </c>
      <c r="G346" s="68">
        <v>2</v>
      </c>
      <c r="H346" s="68">
        <v>4</v>
      </c>
      <c r="I346" s="68">
        <f>G346+H346</f>
        <v>6</v>
      </c>
      <c r="J346" s="68">
        <f>SUM(F346:H346)</f>
        <v>6</v>
      </c>
      <c r="K346" s="68">
        <f>E346-J346</f>
        <v>0</v>
      </c>
      <c r="L346" s="69">
        <v>245000000</v>
      </c>
      <c r="M346" s="87">
        <v>249.91</v>
      </c>
      <c r="N346" s="69">
        <v>40833333</v>
      </c>
      <c r="O346" s="69">
        <v>3240836</v>
      </c>
      <c r="P346" s="79">
        <f>IF(I346=0,0,H346/I346)</f>
        <v>0.6666666666666666</v>
      </c>
    </row>
    <row r="347">
      <c r="A347" s="66" t="str">
        <v>2025-09</v>
      </c>
      <c r="B347" s="66" t="str">
        <v>비교 반영</v>
      </c>
      <c r="C347" s="66" t="str">
        <v>진건읍 사능리</v>
      </c>
      <c r="D347" s="66" t="str">
        <v>아파트 전월세</v>
      </c>
      <c r="E347" s="68">
        <v>1</v>
      </c>
      <c r="F347" s="68">
        <v>0</v>
      </c>
      <c r="G347" s="68">
        <v>1</v>
      </c>
      <c r="H347" s="68">
        <v>0</v>
      </c>
      <c r="I347" s="68">
        <f>G347+H347</f>
        <v>1</v>
      </c>
      <c r="J347" s="68">
        <f>SUM(F347:H347)</f>
        <v>1</v>
      </c>
      <c r="K347" s="68">
        <f>E347-J347</f>
        <v>0</v>
      </c>
      <c r="L347" s="69">
        <v>80000000</v>
      </c>
      <c r="M347" s="87">
        <v>45.6</v>
      </c>
      <c r="N347" s="69">
        <v>80000000</v>
      </c>
      <c r="O347" s="69">
        <v>5799623</v>
      </c>
      <c r="P347" s="79">
        <f>IF(I347=0,0,H347/I347)</f>
        <v>0</v>
      </c>
    </row>
    <row r="348">
      <c r="A348" s="66" t="str">
        <v>2025-09</v>
      </c>
      <c r="B348" s="66" t="str">
        <v>비교 반영</v>
      </c>
      <c r="C348" s="66" t="str">
        <v>진건읍 송능리</v>
      </c>
      <c r="D348" s="66" t="str">
        <v>다세대 매매</v>
      </c>
      <c r="E348" s="68">
        <v>1</v>
      </c>
      <c r="F348" s="68">
        <v>1</v>
      </c>
      <c r="G348" s="68">
        <v>0</v>
      </c>
      <c r="H348" s="68">
        <v>0</v>
      </c>
      <c r="I348" s="68">
        <f>G348+H348</f>
        <v>0</v>
      </c>
      <c r="J348" s="68">
        <f>SUM(F348:H348)</f>
        <v>1</v>
      </c>
      <c r="K348" s="68">
        <f>E348-J348</f>
        <v>0</v>
      </c>
      <c r="L348" s="69">
        <v>90000000</v>
      </c>
      <c r="M348" s="87">
        <v>51.48</v>
      </c>
      <c r="N348" s="69">
        <v>90000000</v>
      </c>
      <c r="O348" s="69">
        <v>5779344</v>
      </c>
      <c r="P348" s="79">
        <f>IF(I348=0,0,H348/I348)</f>
        <v>0</v>
      </c>
    </row>
    <row r="349">
      <c r="A349" s="66" t="str">
        <v>2025-09</v>
      </c>
      <c r="B349" s="66" t="str">
        <v>비교 반영</v>
      </c>
      <c r="C349" s="66" t="str">
        <v>진건읍 송능리</v>
      </c>
      <c r="D349" s="66" t="str">
        <v>다세대 전월세</v>
      </c>
      <c r="E349" s="68">
        <v>4</v>
      </c>
      <c r="F349" s="68">
        <v>0</v>
      </c>
      <c r="G349" s="68">
        <v>0</v>
      </c>
      <c r="H349" s="68">
        <v>4</v>
      </c>
      <c r="I349" s="68">
        <f>G349+H349</f>
        <v>4</v>
      </c>
      <c r="J349" s="68">
        <f>SUM(F349:H349)</f>
        <v>4</v>
      </c>
      <c r="K349" s="68">
        <f>E349-J349</f>
        <v>0</v>
      </c>
      <c r="L349" s="69">
        <v>27000000</v>
      </c>
      <c r="M349" s="87">
        <v>196.16</v>
      </c>
      <c r="N349" s="69">
        <v>6750000</v>
      </c>
      <c r="O349" s="69">
        <v>455017</v>
      </c>
      <c r="P349" s="79">
        <f>IF(I349=0,0,H349/I349)</f>
        <v>1</v>
      </c>
    </row>
    <row r="350">
      <c r="A350" s="66" t="str">
        <v>2025-09</v>
      </c>
      <c r="B350" s="66" t="str">
        <v>비교 반영</v>
      </c>
      <c r="C350" s="66" t="str">
        <v>진건읍 송능리</v>
      </c>
      <c r="D350" s="66" t="str">
        <v>토지</v>
      </c>
      <c r="E350" s="68">
        <v>5</v>
      </c>
      <c r="F350" s="68">
        <v>5</v>
      </c>
      <c r="G350" s="68">
        <v>0</v>
      </c>
      <c r="H350" s="68">
        <v>0</v>
      </c>
      <c r="I350" s="68">
        <f>G350+H350</f>
        <v>0</v>
      </c>
      <c r="J350" s="68">
        <f>SUM(F350:H350)</f>
        <v>5</v>
      </c>
      <c r="K350" s="68">
        <f>E350-J350</f>
        <v>0</v>
      </c>
      <c r="L350" s="69">
        <v>221200000</v>
      </c>
      <c r="M350" s="87">
        <v>867</v>
      </c>
      <c r="N350" s="69">
        <v>44240000</v>
      </c>
      <c r="O350" s="69">
        <v>843414</v>
      </c>
      <c r="P350" s="79">
        <f>IF(I350=0,0,H350/I350)</f>
        <v>0</v>
      </c>
    </row>
    <row r="351">
      <c r="A351" s="66" t="str">
        <v>2025-09</v>
      </c>
      <c r="B351" s="66" t="str">
        <v>비교 반영</v>
      </c>
      <c r="C351" s="66" t="str">
        <v>진건읍 신월리</v>
      </c>
      <c r="D351" s="66" t="str">
        <v>아파트 매매</v>
      </c>
      <c r="E351" s="68">
        <v>1</v>
      </c>
      <c r="F351" s="68">
        <v>1</v>
      </c>
      <c r="G351" s="68">
        <v>0</v>
      </c>
      <c r="H351" s="68">
        <v>0</v>
      </c>
      <c r="I351" s="68">
        <f>G351+H351</f>
        <v>0</v>
      </c>
      <c r="J351" s="68">
        <f>SUM(F351:H351)</f>
        <v>1</v>
      </c>
      <c r="K351" s="68">
        <f>E351-J351</f>
        <v>0</v>
      </c>
      <c r="L351" s="69">
        <v>219000000</v>
      </c>
      <c r="M351" s="87">
        <v>59.4</v>
      </c>
      <c r="N351" s="69">
        <v>219000000</v>
      </c>
      <c r="O351" s="69">
        <v>12187995</v>
      </c>
      <c r="P351" s="79">
        <f>IF(I351=0,0,H351/I351)</f>
        <v>0</v>
      </c>
    </row>
    <row r="352">
      <c r="A352" s="66" t="str">
        <v>2025-09</v>
      </c>
      <c r="B352" s="66" t="str">
        <v>비교 반영</v>
      </c>
      <c r="C352" s="66" t="str">
        <v>진건읍 신월리</v>
      </c>
      <c r="D352" s="66" t="str">
        <v>아파트 전월세</v>
      </c>
      <c r="E352" s="68">
        <v>1</v>
      </c>
      <c r="F352" s="68">
        <v>0</v>
      </c>
      <c r="G352" s="68">
        <v>0</v>
      </c>
      <c r="H352" s="68">
        <v>1</v>
      </c>
      <c r="I352" s="68">
        <f>G352+H352</f>
        <v>1</v>
      </c>
      <c r="J352" s="68">
        <f>SUM(F352:H352)</f>
        <v>1</v>
      </c>
      <c r="K352" s="68">
        <f>E352-J352</f>
        <v>0</v>
      </c>
      <c r="L352" s="69">
        <v>130000000</v>
      </c>
      <c r="M352" s="87">
        <v>59.4</v>
      </c>
      <c r="N352" s="69">
        <v>130000000</v>
      </c>
      <c r="O352" s="69">
        <v>7234883</v>
      </c>
      <c r="P352" s="79">
        <f>IF(I352=0,0,H352/I352)</f>
        <v>1</v>
      </c>
    </row>
    <row r="353">
      <c r="A353" s="66" t="str">
        <v>2025-09</v>
      </c>
      <c r="B353" s="66" t="str">
        <v>비교 반영</v>
      </c>
      <c r="C353" s="66" t="str">
        <v>진건읍 용정리</v>
      </c>
      <c r="D353" s="66" t="str">
        <v>다가구 전월세</v>
      </c>
      <c r="E353" s="68">
        <v>10</v>
      </c>
      <c r="F353" s="68">
        <v>0</v>
      </c>
      <c r="G353" s="68">
        <v>2</v>
      </c>
      <c r="H353" s="68">
        <v>8</v>
      </c>
      <c r="I353" s="68">
        <f>G353+H353</f>
        <v>10</v>
      </c>
      <c r="J353" s="68">
        <f>SUM(F353:H353)</f>
        <v>10</v>
      </c>
      <c r="K353" s="68">
        <f>E353-J353</f>
        <v>0</v>
      </c>
      <c r="L353" s="69">
        <v>322000000</v>
      </c>
      <c r="M353" s="87">
        <v>478.3</v>
      </c>
      <c r="N353" s="69">
        <v>32200000</v>
      </c>
      <c r="O353" s="69">
        <v>2225513</v>
      </c>
      <c r="P353" s="79">
        <f>IF(I353=0,0,H353/I353)</f>
        <v>0.8</v>
      </c>
    </row>
    <row r="354">
      <c r="A354" s="66" t="str">
        <v>2025-09</v>
      </c>
      <c r="B354" s="66" t="str">
        <v>비교 반영</v>
      </c>
      <c r="C354" s="66" t="str">
        <v>진건읍 용정리</v>
      </c>
      <c r="D354" s="66" t="str">
        <v>다세대 매매</v>
      </c>
      <c r="E354" s="68">
        <v>1</v>
      </c>
      <c r="F354" s="68">
        <v>1</v>
      </c>
      <c r="G354" s="68">
        <v>0</v>
      </c>
      <c r="H354" s="68">
        <v>0</v>
      </c>
      <c r="I354" s="68">
        <f>G354+H354</f>
        <v>0</v>
      </c>
      <c r="J354" s="68">
        <f>SUM(F354:H354)</f>
        <v>1</v>
      </c>
      <c r="K354" s="68">
        <f>E354-J354</f>
        <v>0</v>
      </c>
      <c r="L354" s="69">
        <v>70000000</v>
      </c>
      <c r="M354" s="87">
        <v>40.43</v>
      </c>
      <c r="N354" s="69">
        <v>70000000</v>
      </c>
      <c r="O354" s="69">
        <v>5723595</v>
      </c>
      <c r="P354" s="79">
        <f>IF(I354=0,0,H354/I354)</f>
        <v>0</v>
      </c>
    </row>
    <row r="355">
      <c r="A355" s="66" t="str">
        <v>2025-09</v>
      </c>
      <c r="B355" s="66" t="str">
        <v>비교 반영</v>
      </c>
      <c r="C355" s="66" t="str">
        <v>진건읍 용정리</v>
      </c>
      <c r="D355" s="66" t="str">
        <v>다세대 전월세</v>
      </c>
      <c r="E355" s="68">
        <v>6</v>
      </c>
      <c r="F355" s="68">
        <v>0</v>
      </c>
      <c r="G355" s="68">
        <v>2</v>
      </c>
      <c r="H355" s="68">
        <v>4</v>
      </c>
      <c r="I355" s="68">
        <f>G355+H355</f>
        <v>6</v>
      </c>
      <c r="J355" s="68">
        <f>SUM(F355:H355)</f>
        <v>6</v>
      </c>
      <c r="K355" s="68">
        <f>E355-J355</f>
        <v>0</v>
      </c>
      <c r="L355" s="69">
        <v>203000000</v>
      </c>
      <c r="M355" s="87">
        <v>233.52</v>
      </c>
      <c r="N355" s="69">
        <v>33833333</v>
      </c>
      <c r="O355" s="69">
        <v>2873734</v>
      </c>
      <c r="P355" s="79">
        <f>IF(I355=0,0,H355/I355)</f>
        <v>0.6666666666666666</v>
      </c>
    </row>
    <row r="356">
      <c r="A356" s="66" t="str">
        <v>2025-09</v>
      </c>
      <c r="B356" s="66" t="str">
        <v>비교 반영</v>
      </c>
      <c r="C356" s="66" t="str">
        <v>진건읍 용정리</v>
      </c>
      <c r="D356" s="66" t="str">
        <v>아파트 매매</v>
      </c>
      <c r="E356" s="68">
        <v>12</v>
      </c>
      <c r="F356" s="68">
        <v>12</v>
      </c>
      <c r="G356" s="68">
        <v>0</v>
      </c>
      <c r="H356" s="68">
        <v>0</v>
      </c>
      <c r="I356" s="68">
        <f>G356+H356</f>
        <v>0</v>
      </c>
      <c r="J356" s="68">
        <f>SUM(F356:H356)</f>
        <v>12</v>
      </c>
      <c r="K356" s="68">
        <f>E356-J356</f>
        <v>0</v>
      </c>
      <c r="L356" s="69">
        <v>2504000000</v>
      </c>
      <c r="M356" s="87">
        <v>747.36</v>
      </c>
      <c r="N356" s="69">
        <v>208666667</v>
      </c>
      <c r="O356" s="69">
        <v>11075901</v>
      </c>
      <c r="P356" s="79">
        <f>IF(I356=0,0,H356/I356)</f>
        <v>0</v>
      </c>
    </row>
    <row r="357">
      <c r="A357" s="66" t="str">
        <v>2025-09</v>
      </c>
      <c r="B357" s="66" t="str">
        <v>비교 반영</v>
      </c>
      <c r="C357" s="66" t="str">
        <v>진건읍 용정리</v>
      </c>
      <c r="D357" s="66" t="str">
        <v>아파트 전월세</v>
      </c>
      <c r="E357" s="68">
        <v>19</v>
      </c>
      <c r="F357" s="68">
        <v>0</v>
      </c>
      <c r="G357" s="68">
        <v>15</v>
      </c>
      <c r="H357" s="68">
        <v>4</v>
      </c>
      <c r="I357" s="68">
        <f>G357+H357</f>
        <v>19</v>
      </c>
      <c r="J357" s="68">
        <f>SUM(F357:H357)</f>
        <v>19</v>
      </c>
      <c r="K357" s="68">
        <f>E357-J357</f>
        <v>0</v>
      </c>
      <c r="L357" s="69">
        <v>2770320000</v>
      </c>
      <c r="M357" s="87">
        <v>1239.595</v>
      </c>
      <c r="N357" s="69">
        <v>145806316</v>
      </c>
      <c r="O357" s="69">
        <v>7387963</v>
      </c>
      <c r="P357" s="79">
        <f>IF(I357=0,0,H357/I357)</f>
        <v>0.21052631578947367</v>
      </c>
    </row>
    <row r="358">
      <c r="A358" s="66" t="str">
        <v>2025-09</v>
      </c>
      <c r="B358" s="66" t="str">
        <v>비교 반영</v>
      </c>
      <c r="C358" s="66" t="str">
        <v>진건읍 용정리</v>
      </c>
      <c r="D358" s="66" t="str">
        <v>오피스텔 전월세</v>
      </c>
      <c r="E358" s="68">
        <v>2</v>
      </c>
      <c r="F358" s="68">
        <v>0</v>
      </c>
      <c r="G358" s="68">
        <v>0</v>
      </c>
      <c r="H358" s="68">
        <v>2</v>
      </c>
      <c r="I358" s="68">
        <f>G358+H358</f>
        <v>2</v>
      </c>
      <c r="J358" s="68">
        <f>SUM(F358:H358)</f>
        <v>2</v>
      </c>
      <c r="K358" s="68">
        <f>E358-J358</f>
        <v>0</v>
      </c>
      <c r="L358" s="69">
        <v>10000000</v>
      </c>
      <c r="M358" s="87">
        <v>44.98</v>
      </c>
      <c r="N358" s="69">
        <v>5000000</v>
      </c>
      <c r="O358" s="69">
        <v>734946</v>
      </c>
      <c r="P358" s="79">
        <f>IF(I358=0,0,H358/I358)</f>
        <v>1</v>
      </c>
    </row>
    <row r="359">
      <c r="A359" s="66" t="str">
        <v>2025-09</v>
      </c>
      <c r="B359" s="66" t="str">
        <v>비교 반영</v>
      </c>
      <c r="C359" s="66" t="str">
        <v>진건읍 용정리</v>
      </c>
      <c r="D359" s="66" t="str">
        <v>토지</v>
      </c>
      <c r="E359" s="68">
        <v>3</v>
      </c>
      <c r="F359" s="68">
        <v>3</v>
      </c>
      <c r="G359" s="68">
        <v>0</v>
      </c>
      <c r="H359" s="68">
        <v>0</v>
      </c>
      <c r="I359" s="68">
        <f>G359+H359</f>
        <v>0</v>
      </c>
      <c r="J359" s="68">
        <f>SUM(F359:H359)</f>
        <v>3</v>
      </c>
      <c r="K359" s="68">
        <f>E359-J359</f>
        <v>0</v>
      </c>
      <c r="L359" s="69">
        <v>475400000</v>
      </c>
      <c r="M359" s="87">
        <v>3276.5</v>
      </c>
      <c r="N359" s="69">
        <v>158466667</v>
      </c>
      <c r="O359" s="69">
        <v>479649</v>
      </c>
      <c r="P359" s="79">
        <f>IF(I359=0,0,H359/I359)</f>
        <v>0</v>
      </c>
    </row>
    <row r="360">
      <c r="A360" s="66" t="str">
        <v>2025-09</v>
      </c>
      <c r="B360" s="66" t="str">
        <v>비교 반영</v>
      </c>
      <c r="C360" s="66" t="str">
        <v>진건읍 진관리</v>
      </c>
      <c r="D360" s="66" t="str">
        <v>다세대 매매</v>
      </c>
      <c r="E360" s="68">
        <v>1</v>
      </c>
      <c r="F360" s="68">
        <v>1</v>
      </c>
      <c r="G360" s="68">
        <v>0</v>
      </c>
      <c r="H360" s="68">
        <v>0</v>
      </c>
      <c r="I360" s="68">
        <f>G360+H360</f>
        <v>0</v>
      </c>
      <c r="J360" s="68">
        <f>SUM(F360:H360)</f>
        <v>1</v>
      </c>
      <c r="K360" s="68">
        <f>E360-J360</f>
        <v>0</v>
      </c>
      <c r="L360" s="69">
        <v>95000000</v>
      </c>
      <c r="M360" s="87">
        <v>48.42</v>
      </c>
      <c r="N360" s="69">
        <v>95000000</v>
      </c>
      <c r="O360" s="69">
        <v>6485947</v>
      </c>
      <c r="P360" s="79">
        <f>IF(I360=0,0,H360/I360)</f>
        <v>0</v>
      </c>
    </row>
    <row r="361">
      <c r="A361" s="66" t="str">
        <v>2025-09</v>
      </c>
      <c r="B361" s="66" t="str">
        <v>비교 반영</v>
      </c>
      <c r="C361" s="66" t="str">
        <v>진건읍 진관리</v>
      </c>
      <c r="D361" s="66" t="str">
        <v>아파트 매매</v>
      </c>
      <c r="E361" s="68">
        <v>2</v>
      </c>
      <c r="F361" s="68">
        <v>2</v>
      </c>
      <c r="G361" s="68">
        <v>0</v>
      </c>
      <c r="H361" s="68">
        <v>0</v>
      </c>
      <c r="I361" s="68">
        <f>G361+H361</f>
        <v>0</v>
      </c>
      <c r="J361" s="68">
        <f>SUM(F361:H361)</f>
        <v>2</v>
      </c>
      <c r="K361" s="68">
        <f>E361-J361</f>
        <v>0</v>
      </c>
      <c r="L361" s="69">
        <v>570000000</v>
      </c>
      <c r="M361" s="87">
        <v>120</v>
      </c>
      <c r="N361" s="69">
        <v>285000000</v>
      </c>
      <c r="O361" s="69">
        <v>15702479</v>
      </c>
      <c r="P361" s="79">
        <f>IF(I361=0,0,H361/I361)</f>
        <v>0</v>
      </c>
    </row>
    <row r="362">
      <c r="A362" s="66" t="str">
        <v>2025-09</v>
      </c>
      <c r="B362" s="66" t="str">
        <v>비교 반영</v>
      </c>
      <c r="C362" s="66" t="str">
        <v>진건읍 진관리</v>
      </c>
      <c r="D362" s="66" t="str">
        <v>아파트 전월세</v>
      </c>
      <c r="E362" s="68">
        <v>1</v>
      </c>
      <c r="F362" s="68">
        <v>0</v>
      </c>
      <c r="G362" s="68">
        <v>1</v>
      </c>
      <c r="H362" s="68">
        <v>0</v>
      </c>
      <c r="I362" s="68">
        <f>G362+H362</f>
        <v>1</v>
      </c>
      <c r="J362" s="68">
        <f>SUM(F362:H362)</f>
        <v>1</v>
      </c>
      <c r="K362" s="68">
        <f>E362-J362</f>
        <v>0</v>
      </c>
      <c r="L362" s="69">
        <v>220000000</v>
      </c>
      <c r="M362" s="87">
        <v>60</v>
      </c>
      <c r="N362" s="69">
        <v>220000000</v>
      </c>
      <c r="O362" s="69">
        <v>12121212</v>
      </c>
      <c r="P362" s="79">
        <f>IF(I362=0,0,H362/I362)</f>
        <v>0</v>
      </c>
    </row>
    <row r="363">
      <c r="A363" s="66" t="str">
        <v>2025-09</v>
      </c>
      <c r="B363" s="66" t="str">
        <v>비교 반영</v>
      </c>
      <c r="C363" s="66" t="str">
        <v>진접읍 금곡리</v>
      </c>
      <c r="D363" s="66" t="str">
        <v>다가구 전월세</v>
      </c>
      <c r="E363" s="68">
        <v>13</v>
      </c>
      <c r="F363" s="68">
        <v>0</v>
      </c>
      <c r="G363" s="68">
        <v>1</v>
      </c>
      <c r="H363" s="68">
        <v>12</v>
      </c>
      <c r="I363" s="68">
        <f>G363+H363</f>
        <v>13</v>
      </c>
      <c r="J363" s="68">
        <f>SUM(F363:H363)</f>
        <v>13</v>
      </c>
      <c r="K363" s="68">
        <f>E363-J363</f>
        <v>0</v>
      </c>
      <c r="L363" s="69">
        <v>193750000</v>
      </c>
      <c r="M363" s="87">
        <v>681.76</v>
      </c>
      <c r="N363" s="69">
        <v>14903846</v>
      </c>
      <c r="O363" s="69">
        <v>939474</v>
      </c>
      <c r="P363" s="79">
        <f>IF(I363=0,0,H363/I363)</f>
        <v>0.9230769230769231</v>
      </c>
    </row>
    <row r="364">
      <c r="A364" s="66" t="str">
        <v>2025-09</v>
      </c>
      <c r="B364" s="66" t="str">
        <v>비교 반영</v>
      </c>
      <c r="C364" s="66" t="str">
        <v>진접읍 금곡리</v>
      </c>
      <c r="D364" s="66" t="str">
        <v>다세대 매매</v>
      </c>
      <c r="E364" s="68">
        <v>3</v>
      </c>
      <c r="F364" s="68">
        <v>3</v>
      </c>
      <c r="G364" s="68">
        <v>0</v>
      </c>
      <c r="H364" s="68">
        <v>0</v>
      </c>
      <c r="I364" s="68">
        <f>G364+H364</f>
        <v>0</v>
      </c>
      <c r="J364" s="68">
        <f>SUM(F364:H364)</f>
        <v>3</v>
      </c>
      <c r="K364" s="68">
        <f>E364-J364</f>
        <v>0</v>
      </c>
      <c r="L364" s="69">
        <v>521010000</v>
      </c>
      <c r="M364" s="87">
        <v>181.7</v>
      </c>
      <c r="N364" s="69">
        <v>173670000</v>
      </c>
      <c r="O364" s="69">
        <v>9479070</v>
      </c>
      <c r="P364" s="79">
        <f>IF(I364=0,0,H364/I364)</f>
        <v>0</v>
      </c>
    </row>
    <row r="365">
      <c r="A365" s="66" t="str">
        <v>2025-09</v>
      </c>
      <c r="B365" s="66" t="str">
        <v>비교 반영</v>
      </c>
      <c r="C365" s="66" t="str">
        <v>진접읍 금곡리</v>
      </c>
      <c r="D365" s="66" t="str">
        <v>다세대 전월세</v>
      </c>
      <c r="E365" s="68">
        <v>1</v>
      </c>
      <c r="F365" s="68">
        <v>0</v>
      </c>
      <c r="G365" s="68">
        <v>0</v>
      </c>
      <c r="H365" s="68">
        <v>1</v>
      </c>
      <c r="I365" s="68">
        <f>G365+H365</f>
        <v>1</v>
      </c>
      <c r="J365" s="68">
        <f>SUM(F365:H365)</f>
        <v>1</v>
      </c>
      <c r="K365" s="68">
        <f>E365-J365</f>
        <v>0</v>
      </c>
      <c r="L365" s="69">
        <v>360000000</v>
      </c>
      <c r="M365" s="87">
        <v>107.173</v>
      </c>
      <c r="N365" s="69">
        <v>360000000</v>
      </c>
      <c r="O365" s="69">
        <v>11104314</v>
      </c>
      <c r="P365" s="79">
        <f>IF(I365=0,0,H365/I365)</f>
        <v>1</v>
      </c>
    </row>
    <row r="366">
      <c r="A366" s="66" t="str">
        <v>2025-09</v>
      </c>
      <c r="B366" s="66" t="str">
        <v>비교 반영</v>
      </c>
      <c r="C366" s="66" t="str">
        <v>진접읍 금곡리</v>
      </c>
      <c r="D366" s="66" t="str">
        <v>상가</v>
      </c>
      <c r="E366" s="68">
        <v>1</v>
      </c>
      <c r="F366" s="68">
        <v>1</v>
      </c>
      <c r="G366" s="68">
        <v>0</v>
      </c>
      <c r="H366" s="68">
        <v>0</v>
      </c>
      <c r="I366" s="68">
        <f>G366+H366</f>
        <v>0</v>
      </c>
      <c r="J366" s="68">
        <f>SUM(F366:H366)</f>
        <v>1</v>
      </c>
      <c r="K366" s="68">
        <f>E366-J366</f>
        <v>0</v>
      </c>
      <c r="L366" s="69">
        <v>235000000</v>
      </c>
      <c r="M366" s="87">
        <v>92.66</v>
      </c>
      <c r="N366" s="69">
        <v>235000000</v>
      </c>
      <c r="O366" s="69">
        <v>8383979</v>
      </c>
      <c r="P366" s="79">
        <f>IF(I366=0,0,H366/I366)</f>
        <v>0</v>
      </c>
    </row>
    <row r="367">
      <c r="A367" s="66" t="str">
        <v>2025-09</v>
      </c>
      <c r="B367" s="66" t="str">
        <v>비교 반영</v>
      </c>
      <c r="C367" s="66" t="str">
        <v>진접읍 금곡리</v>
      </c>
      <c r="D367" s="66" t="str">
        <v>아파트 매매</v>
      </c>
      <c r="E367" s="68">
        <v>34</v>
      </c>
      <c r="F367" s="68">
        <v>34</v>
      </c>
      <c r="G367" s="68">
        <v>0</v>
      </c>
      <c r="H367" s="68">
        <v>0</v>
      </c>
      <c r="I367" s="68">
        <f>G367+H367</f>
        <v>0</v>
      </c>
      <c r="J367" s="68">
        <f>SUM(F367:H367)</f>
        <v>34</v>
      </c>
      <c r="K367" s="68">
        <f>E367-J367</f>
        <v>0</v>
      </c>
      <c r="L367" s="69">
        <v>15028000000</v>
      </c>
      <c r="M367" s="87">
        <v>2874.98</v>
      </c>
      <c r="N367" s="69">
        <v>442000000</v>
      </c>
      <c r="O367" s="69">
        <v>17279890</v>
      </c>
      <c r="P367" s="79">
        <f>IF(I367=0,0,H367/I367)</f>
        <v>0</v>
      </c>
    </row>
    <row r="368">
      <c r="A368" s="66" t="str">
        <v>2025-09</v>
      </c>
      <c r="B368" s="66" t="str">
        <v>비교 반영</v>
      </c>
      <c r="C368" s="66" t="str">
        <v>진접읍 금곡리</v>
      </c>
      <c r="D368" s="66" t="str">
        <v>아파트 전월세</v>
      </c>
      <c r="E368" s="68">
        <v>73</v>
      </c>
      <c r="F368" s="68">
        <v>0</v>
      </c>
      <c r="G368" s="68">
        <v>30</v>
      </c>
      <c r="H368" s="68">
        <v>43</v>
      </c>
      <c r="I368" s="68">
        <f>G368+H368</f>
        <v>73</v>
      </c>
      <c r="J368" s="68">
        <f>SUM(F368:H368)</f>
        <v>73</v>
      </c>
      <c r="K368" s="68">
        <f>E368-J368</f>
        <v>0</v>
      </c>
      <c r="L368" s="69">
        <v>11759380000</v>
      </c>
      <c r="M368" s="87">
        <v>5418.136</v>
      </c>
      <c r="N368" s="69">
        <v>161087397</v>
      </c>
      <c r="O368" s="69">
        <v>7174789</v>
      </c>
      <c r="P368" s="79">
        <f>IF(I368=0,0,H368/I368)</f>
        <v>0.589041095890411</v>
      </c>
    </row>
    <row r="369">
      <c r="A369" s="66" t="str">
        <v>2025-09</v>
      </c>
      <c r="B369" s="66" t="str">
        <v>비교 반영</v>
      </c>
      <c r="C369" s="66" t="str">
        <v>진접읍 금곡리</v>
      </c>
      <c r="D369" s="66" t="str">
        <v>토지</v>
      </c>
      <c r="E369" s="68">
        <v>2</v>
      </c>
      <c r="F369" s="68">
        <v>2</v>
      </c>
      <c r="G369" s="68">
        <v>0</v>
      </c>
      <c r="H369" s="68">
        <v>0</v>
      </c>
      <c r="I369" s="68">
        <f>G369+H369</f>
        <v>0</v>
      </c>
      <c r="J369" s="68">
        <f>SUM(F369:H369)</f>
        <v>2</v>
      </c>
      <c r="K369" s="68">
        <f>E369-J369</f>
        <v>0</v>
      </c>
      <c r="L369" s="69">
        <v>642000000</v>
      </c>
      <c r="M369" s="87">
        <v>429</v>
      </c>
      <c r="N369" s="69">
        <v>321000000</v>
      </c>
      <c r="O369" s="69">
        <v>4947119</v>
      </c>
      <c r="P369" s="79">
        <f>IF(I369=0,0,H369/I369)</f>
        <v>0</v>
      </c>
    </row>
    <row r="370">
      <c r="A370" s="66" t="str">
        <v>2025-09</v>
      </c>
      <c r="B370" s="66" t="str">
        <v>비교 반영</v>
      </c>
      <c r="C370" s="66" t="str">
        <v>진접읍 내각리</v>
      </c>
      <c r="D370" s="66" t="str">
        <v>다가구 전월세</v>
      </c>
      <c r="E370" s="68">
        <v>4</v>
      </c>
      <c r="F370" s="68">
        <v>0</v>
      </c>
      <c r="G370" s="68">
        <v>1</v>
      </c>
      <c r="H370" s="68">
        <v>3</v>
      </c>
      <c r="I370" s="68">
        <f>G370+H370</f>
        <v>4</v>
      </c>
      <c r="J370" s="68">
        <f>SUM(F370:H370)</f>
        <v>4</v>
      </c>
      <c r="K370" s="68">
        <f>E370-J370</f>
        <v>0</v>
      </c>
      <c r="L370" s="69">
        <v>80000000</v>
      </c>
      <c r="M370" s="87">
        <v>131.52</v>
      </c>
      <c r="N370" s="69">
        <v>20000000</v>
      </c>
      <c r="O370" s="69">
        <v>2010818</v>
      </c>
      <c r="P370" s="79">
        <f>IF(I370=0,0,H370/I370)</f>
        <v>0.75</v>
      </c>
    </row>
    <row r="371">
      <c r="A371" s="66" t="str">
        <v>2025-09</v>
      </c>
      <c r="B371" s="66" t="str">
        <v>비교 반영</v>
      </c>
      <c r="C371" s="66" t="str">
        <v>진접읍 내각리</v>
      </c>
      <c r="D371" s="66" t="str">
        <v>다세대 매매</v>
      </c>
      <c r="E371" s="68">
        <v>3</v>
      </c>
      <c r="F371" s="68">
        <v>3</v>
      </c>
      <c r="G371" s="68">
        <v>0</v>
      </c>
      <c r="H371" s="68">
        <v>0</v>
      </c>
      <c r="I371" s="68">
        <f>G371+H371</f>
        <v>0</v>
      </c>
      <c r="J371" s="68">
        <f>SUM(F371:H371)</f>
        <v>3</v>
      </c>
      <c r="K371" s="68">
        <f>E371-J371</f>
        <v>0</v>
      </c>
      <c r="L371" s="69">
        <v>335000000</v>
      </c>
      <c r="M371" s="87">
        <v>144.45</v>
      </c>
      <c r="N371" s="69">
        <v>111666667</v>
      </c>
      <c r="O371" s="69">
        <v>7666583</v>
      </c>
      <c r="P371" s="79">
        <f>IF(I371=0,0,H371/I371)</f>
        <v>0</v>
      </c>
    </row>
    <row r="372">
      <c r="A372" s="66" t="str">
        <v>2025-09</v>
      </c>
      <c r="B372" s="66" t="str">
        <v>비교 반영</v>
      </c>
      <c r="C372" s="66" t="str">
        <v>진접읍 내각리</v>
      </c>
      <c r="D372" s="66" t="str">
        <v>다세대 전월세</v>
      </c>
      <c r="E372" s="68">
        <v>5</v>
      </c>
      <c r="F372" s="68">
        <v>0</v>
      </c>
      <c r="G372" s="68">
        <v>2</v>
      </c>
      <c r="H372" s="68">
        <v>3</v>
      </c>
      <c r="I372" s="68">
        <f>G372+H372</f>
        <v>5</v>
      </c>
      <c r="J372" s="68">
        <f>SUM(F372:H372)</f>
        <v>5</v>
      </c>
      <c r="K372" s="68">
        <f>E372-J372</f>
        <v>0</v>
      </c>
      <c r="L372" s="69">
        <v>155000000</v>
      </c>
      <c r="M372" s="87">
        <v>266.8</v>
      </c>
      <c r="N372" s="69">
        <v>31000000</v>
      </c>
      <c r="O372" s="69">
        <v>1920527</v>
      </c>
      <c r="P372" s="79">
        <f>IF(I372=0,0,H372/I372)</f>
        <v>0.6</v>
      </c>
    </row>
    <row r="373">
      <c r="A373" s="66" t="str">
        <v>2025-09</v>
      </c>
      <c r="B373" s="66" t="str">
        <v>비교 반영</v>
      </c>
      <c r="C373" s="66" t="str">
        <v>진접읍 내각리</v>
      </c>
      <c r="D373" s="66" t="str">
        <v>아파트 매매</v>
      </c>
      <c r="E373" s="68">
        <v>3</v>
      </c>
      <c r="F373" s="68">
        <v>3</v>
      </c>
      <c r="G373" s="68">
        <v>0</v>
      </c>
      <c r="H373" s="68">
        <v>0</v>
      </c>
      <c r="I373" s="68">
        <f>G373+H373</f>
        <v>0</v>
      </c>
      <c r="J373" s="68">
        <f>SUM(F373:H373)</f>
        <v>3</v>
      </c>
      <c r="K373" s="68">
        <f>E373-J373</f>
        <v>0</v>
      </c>
      <c r="L373" s="69">
        <v>585000000</v>
      </c>
      <c r="M373" s="87">
        <v>190.975</v>
      </c>
      <c r="N373" s="69">
        <v>195000000</v>
      </c>
      <c r="O373" s="69">
        <v>10126374</v>
      </c>
      <c r="P373" s="79">
        <f>IF(I373=0,0,H373/I373)</f>
        <v>0</v>
      </c>
    </row>
    <row r="374">
      <c r="A374" s="66" t="str">
        <v>2025-09</v>
      </c>
      <c r="B374" s="66" t="str">
        <v>비교 반영</v>
      </c>
      <c r="C374" s="66" t="str">
        <v>진접읍 내각리</v>
      </c>
      <c r="D374" s="66" t="str">
        <v>아파트 전월세</v>
      </c>
      <c r="E374" s="68">
        <v>1</v>
      </c>
      <c r="F374" s="68">
        <v>0</v>
      </c>
      <c r="G374" s="68">
        <v>1</v>
      </c>
      <c r="H374" s="68">
        <v>0</v>
      </c>
      <c r="I374" s="68">
        <f>G374+H374</f>
        <v>1</v>
      </c>
      <c r="J374" s="68">
        <f>SUM(F374:H374)</f>
        <v>1</v>
      </c>
      <c r="K374" s="68">
        <f>E374-J374</f>
        <v>0</v>
      </c>
      <c r="L374" s="69">
        <v>80000000</v>
      </c>
      <c r="M374" s="87">
        <v>68.76</v>
      </c>
      <c r="N374" s="69">
        <v>80000000</v>
      </c>
      <c r="O374" s="69">
        <v>3846172</v>
      </c>
      <c r="P374" s="79">
        <f>IF(I374=0,0,H374/I374)</f>
        <v>0</v>
      </c>
    </row>
    <row r="375">
      <c r="A375" s="66" t="str">
        <v>2025-09</v>
      </c>
      <c r="B375" s="66" t="str">
        <v>비교 반영</v>
      </c>
      <c r="C375" s="66" t="str">
        <v>진접읍 내각리</v>
      </c>
      <c r="D375" s="66" t="str">
        <v>토지</v>
      </c>
      <c r="E375" s="68">
        <v>2</v>
      </c>
      <c r="F375" s="68">
        <v>2</v>
      </c>
      <c r="G375" s="68">
        <v>0</v>
      </c>
      <c r="H375" s="68">
        <v>0</v>
      </c>
      <c r="I375" s="68">
        <f>G375+H375</f>
        <v>0</v>
      </c>
      <c r="J375" s="68">
        <f>SUM(F375:H375)</f>
        <v>2</v>
      </c>
      <c r="K375" s="68">
        <f>E375-J375</f>
        <v>0</v>
      </c>
      <c r="L375" s="69">
        <v>1353000000</v>
      </c>
      <c r="M375" s="87">
        <v>7940.52</v>
      </c>
      <c r="N375" s="69">
        <v>676500000</v>
      </c>
      <c r="O375" s="69">
        <v>563279</v>
      </c>
      <c r="P375" s="79">
        <f>IF(I375=0,0,H375/I375)</f>
        <v>0</v>
      </c>
    </row>
    <row r="376">
      <c r="A376" s="66" t="str">
        <v>2025-09</v>
      </c>
      <c r="B376" s="66" t="str">
        <v>비교 반영</v>
      </c>
      <c r="C376" s="66" t="str">
        <v>진접읍 내곡리</v>
      </c>
      <c r="D376" s="66" t="str">
        <v>다가구 전월세</v>
      </c>
      <c r="E376" s="68">
        <v>1</v>
      </c>
      <c r="F376" s="68">
        <v>0</v>
      </c>
      <c r="G376" s="68">
        <v>0</v>
      </c>
      <c r="H376" s="68">
        <v>1</v>
      </c>
      <c r="I376" s="68">
        <f>G376+H376</f>
        <v>1</v>
      </c>
      <c r="J376" s="68">
        <f>SUM(F376:H376)</f>
        <v>1</v>
      </c>
      <c r="K376" s="68">
        <f>E376-J376</f>
        <v>0</v>
      </c>
      <c r="L376" s="69">
        <v>8000000</v>
      </c>
      <c r="M376" s="87">
        <v>18</v>
      </c>
      <c r="N376" s="69">
        <v>8000000</v>
      </c>
      <c r="O376" s="69">
        <v>1469238</v>
      </c>
      <c r="P376" s="79">
        <f>IF(I376=0,0,H376/I376)</f>
        <v>1</v>
      </c>
    </row>
    <row r="377">
      <c r="A377" s="66" t="str">
        <v>2025-09</v>
      </c>
      <c r="B377" s="66" t="str">
        <v>비교 반영</v>
      </c>
      <c r="C377" s="66" t="str">
        <v>진접읍 내곡리</v>
      </c>
      <c r="D377" s="66" t="str">
        <v>토지</v>
      </c>
      <c r="E377" s="68">
        <v>5</v>
      </c>
      <c r="F377" s="68">
        <v>5</v>
      </c>
      <c r="G377" s="68">
        <v>0</v>
      </c>
      <c r="H377" s="68">
        <v>0</v>
      </c>
      <c r="I377" s="68">
        <f>G377+H377</f>
        <v>0</v>
      </c>
      <c r="J377" s="68">
        <f>SUM(F377:H377)</f>
        <v>5</v>
      </c>
      <c r="K377" s="68">
        <f>E377-J377</f>
        <v>0</v>
      </c>
      <c r="L377" s="69">
        <v>396430000</v>
      </c>
      <c r="M377" s="87">
        <v>1088</v>
      </c>
      <c r="N377" s="69">
        <v>79286000</v>
      </c>
      <c r="O377" s="69">
        <v>1204515</v>
      </c>
      <c r="P377" s="79">
        <f>IF(I377=0,0,H377/I377)</f>
        <v>0</v>
      </c>
    </row>
    <row r="378">
      <c r="A378" s="66" t="str">
        <v>2025-09</v>
      </c>
      <c r="B378" s="66" t="str">
        <v>비교 반영</v>
      </c>
      <c r="C378" s="66" t="str">
        <v>진접읍 부평리</v>
      </c>
      <c r="D378" s="66" t="str">
        <v>다가구 전월세</v>
      </c>
      <c r="E378" s="68">
        <v>5</v>
      </c>
      <c r="F378" s="68">
        <v>0</v>
      </c>
      <c r="G378" s="68">
        <v>2</v>
      </c>
      <c r="H378" s="68">
        <v>3</v>
      </c>
      <c r="I378" s="68">
        <f>G378+H378</f>
        <v>5</v>
      </c>
      <c r="J378" s="68">
        <f>SUM(F378:H378)</f>
        <v>5</v>
      </c>
      <c r="K378" s="68">
        <f>E378-J378</f>
        <v>0</v>
      </c>
      <c r="L378" s="69">
        <v>100000000</v>
      </c>
      <c r="M378" s="87">
        <v>143.67</v>
      </c>
      <c r="N378" s="69">
        <v>20000000</v>
      </c>
      <c r="O378" s="69">
        <v>2300957</v>
      </c>
      <c r="P378" s="79">
        <f>IF(I378=0,0,H378/I378)</f>
        <v>0.6</v>
      </c>
    </row>
    <row r="379">
      <c r="A379" s="66" t="str">
        <v>2025-09</v>
      </c>
      <c r="B379" s="66" t="str">
        <v>비교 반영</v>
      </c>
      <c r="C379" s="66" t="str">
        <v>진접읍 부평리</v>
      </c>
      <c r="D379" s="66" t="str">
        <v>다세대 매매</v>
      </c>
      <c r="E379" s="68">
        <v>2</v>
      </c>
      <c r="F379" s="68">
        <v>2</v>
      </c>
      <c r="G379" s="68">
        <v>0</v>
      </c>
      <c r="H379" s="68">
        <v>0</v>
      </c>
      <c r="I379" s="68">
        <f>G379+H379</f>
        <v>0</v>
      </c>
      <c r="J379" s="68">
        <f>SUM(F379:H379)</f>
        <v>2</v>
      </c>
      <c r="K379" s="68">
        <f>E379-J379</f>
        <v>0</v>
      </c>
      <c r="L379" s="69">
        <v>194000000</v>
      </c>
      <c r="M379" s="87">
        <v>109.39</v>
      </c>
      <c r="N379" s="69">
        <v>97000000</v>
      </c>
      <c r="O379" s="69">
        <v>5862714</v>
      </c>
      <c r="P379" s="79">
        <f>IF(I379=0,0,H379/I379)</f>
        <v>0</v>
      </c>
    </row>
    <row r="380">
      <c r="A380" s="66" t="str">
        <v>2025-09</v>
      </c>
      <c r="B380" s="66" t="str">
        <v>비교 반영</v>
      </c>
      <c r="C380" s="66" t="str">
        <v>진접읍 부평리</v>
      </c>
      <c r="D380" s="66" t="str">
        <v>다세대 전월세</v>
      </c>
      <c r="E380" s="68">
        <v>4</v>
      </c>
      <c r="F380" s="68">
        <v>0</v>
      </c>
      <c r="G380" s="68">
        <v>1</v>
      </c>
      <c r="H380" s="68">
        <v>3</v>
      </c>
      <c r="I380" s="68">
        <f>G380+H380</f>
        <v>4</v>
      </c>
      <c r="J380" s="68">
        <f>SUM(F380:H380)</f>
        <v>4</v>
      </c>
      <c r="K380" s="68">
        <f>E380-J380</f>
        <v>0</v>
      </c>
      <c r="L380" s="69">
        <v>95000000</v>
      </c>
      <c r="M380" s="87">
        <v>182.26</v>
      </c>
      <c r="N380" s="69">
        <v>23750000</v>
      </c>
      <c r="O380" s="69">
        <v>1723086</v>
      </c>
      <c r="P380" s="79">
        <f>IF(I380=0,0,H380/I380)</f>
        <v>0.75</v>
      </c>
    </row>
    <row r="381">
      <c r="A381" s="66" t="str">
        <v>2025-09</v>
      </c>
      <c r="B381" s="66" t="str">
        <v>비교 반영</v>
      </c>
      <c r="C381" s="66" t="str">
        <v>진접읍 부평리</v>
      </c>
      <c r="D381" s="66" t="str">
        <v>아파트 매매</v>
      </c>
      <c r="E381" s="68">
        <v>17</v>
      </c>
      <c r="F381" s="68">
        <v>17</v>
      </c>
      <c r="G381" s="68">
        <v>0</v>
      </c>
      <c r="H381" s="68">
        <v>0</v>
      </c>
      <c r="I381" s="68">
        <f>G381+H381</f>
        <v>0</v>
      </c>
      <c r="J381" s="68">
        <f>SUM(F381:H381)</f>
        <v>17</v>
      </c>
      <c r="K381" s="68">
        <f>E381-J381</f>
        <v>0</v>
      </c>
      <c r="L381" s="69">
        <v>6485000000</v>
      </c>
      <c r="M381" s="87">
        <v>1378.159</v>
      </c>
      <c r="N381" s="69">
        <v>381470588</v>
      </c>
      <c r="O381" s="69">
        <v>15555549</v>
      </c>
      <c r="P381" s="79">
        <f>IF(I381=0,0,H381/I381)</f>
        <v>0</v>
      </c>
    </row>
    <row r="382">
      <c r="A382" s="66" t="str">
        <v>2025-09</v>
      </c>
      <c r="B382" s="66" t="str">
        <v>비교 반영</v>
      </c>
      <c r="C382" s="66" t="str">
        <v>진접읍 부평리</v>
      </c>
      <c r="D382" s="66" t="str">
        <v>아파트 전월세</v>
      </c>
      <c r="E382" s="68">
        <v>25</v>
      </c>
      <c r="F382" s="68">
        <v>0</v>
      </c>
      <c r="G382" s="68">
        <v>18</v>
      </c>
      <c r="H382" s="68">
        <v>7</v>
      </c>
      <c r="I382" s="68">
        <f>G382+H382</f>
        <v>25</v>
      </c>
      <c r="J382" s="68">
        <f>SUM(F382:H382)</f>
        <v>25</v>
      </c>
      <c r="K382" s="68">
        <f>E382-J382</f>
        <v>0</v>
      </c>
      <c r="L382" s="69">
        <v>5854500000</v>
      </c>
      <c r="M382" s="87">
        <v>2042.546</v>
      </c>
      <c r="N382" s="69">
        <v>234180000</v>
      </c>
      <c r="O382" s="69">
        <v>9475294</v>
      </c>
      <c r="P382" s="79">
        <f>IF(I382=0,0,H382/I382)</f>
        <v>0.28</v>
      </c>
    </row>
    <row r="383">
      <c r="A383" s="66" t="str">
        <v>2025-09</v>
      </c>
      <c r="B383" s="66" t="str">
        <v>비교 반영</v>
      </c>
      <c r="C383" s="66" t="str">
        <v>진접읍 부평리</v>
      </c>
      <c r="D383" s="66" t="str">
        <v>토지</v>
      </c>
      <c r="E383" s="68">
        <v>3</v>
      </c>
      <c r="F383" s="68">
        <v>3</v>
      </c>
      <c r="G383" s="68">
        <v>0</v>
      </c>
      <c r="H383" s="68">
        <v>0</v>
      </c>
      <c r="I383" s="68">
        <f>G383+H383</f>
        <v>0</v>
      </c>
      <c r="J383" s="68">
        <f>SUM(F383:H383)</f>
        <v>3</v>
      </c>
      <c r="K383" s="68">
        <f>E383-J383</f>
        <v>0</v>
      </c>
      <c r="L383" s="69">
        <v>495000000</v>
      </c>
      <c r="M383" s="87">
        <v>644.5</v>
      </c>
      <c r="N383" s="69">
        <v>165000000</v>
      </c>
      <c r="O383" s="69">
        <v>2538966</v>
      </c>
      <c r="P383" s="79">
        <f>IF(I383=0,0,H383/I383)</f>
        <v>0</v>
      </c>
    </row>
    <row r="384">
      <c r="A384" s="66" t="str">
        <v>2025-09</v>
      </c>
      <c r="B384" s="66" t="str">
        <v>비교 반영</v>
      </c>
      <c r="C384" s="66" t="str">
        <v>진접읍 연평리</v>
      </c>
      <c r="D384" s="66" t="str">
        <v>다가구 전월세</v>
      </c>
      <c r="E384" s="68">
        <v>2</v>
      </c>
      <c r="F384" s="68">
        <v>0</v>
      </c>
      <c r="G384" s="68">
        <v>1</v>
      </c>
      <c r="H384" s="68">
        <v>1</v>
      </c>
      <c r="I384" s="68">
        <f>G384+H384</f>
        <v>2</v>
      </c>
      <c r="J384" s="68">
        <f>SUM(F384:H384)</f>
        <v>2</v>
      </c>
      <c r="K384" s="68">
        <f>E384-J384</f>
        <v>0</v>
      </c>
      <c r="L384" s="69">
        <v>260000000</v>
      </c>
      <c r="M384" s="87">
        <v>118.7</v>
      </c>
      <c r="N384" s="69">
        <v>130000000</v>
      </c>
      <c r="O384" s="69">
        <v>7240978</v>
      </c>
      <c r="P384" s="79">
        <f>IF(I384=0,0,H384/I384)</f>
        <v>0.5</v>
      </c>
    </row>
    <row r="385">
      <c r="A385" s="66" t="str">
        <v>2025-09</v>
      </c>
      <c r="B385" s="66" t="str">
        <v>비교 반영</v>
      </c>
      <c r="C385" s="66" t="str">
        <v>진접읍 연평리</v>
      </c>
      <c r="D385" s="66" t="str">
        <v>다세대 전월세</v>
      </c>
      <c r="E385" s="68">
        <v>3</v>
      </c>
      <c r="F385" s="68">
        <v>0</v>
      </c>
      <c r="G385" s="68">
        <v>1</v>
      </c>
      <c r="H385" s="68">
        <v>2</v>
      </c>
      <c r="I385" s="68">
        <f>G385+H385</f>
        <v>3</v>
      </c>
      <c r="J385" s="68">
        <f>SUM(F385:H385)</f>
        <v>3</v>
      </c>
      <c r="K385" s="68">
        <f>E385-J385</f>
        <v>0</v>
      </c>
      <c r="L385" s="69">
        <v>140000000</v>
      </c>
      <c r="M385" s="87">
        <v>156.74</v>
      </c>
      <c r="N385" s="69">
        <v>46666667</v>
      </c>
      <c r="O385" s="69">
        <v>2952724</v>
      </c>
      <c r="P385" s="79">
        <f>IF(I385=0,0,H385/I385)</f>
        <v>0.6666666666666666</v>
      </c>
    </row>
    <row r="386">
      <c r="A386" s="66" t="str">
        <v>2025-09</v>
      </c>
      <c r="B386" s="66" t="str">
        <v>비교 반영</v>
      </c>
      <c r="C386" s="66" t="str">
        <v>진접읍 연평리</v>
      </c>
      <c r="D386" s="66" t="str">
        <v>아파트 매매</v>
      </c>
      <c r="E386" s="68">
        <v>4</v>
      </c>
      <c r="F386" s="68">
        <v>4</v>
      </c>
      <c r="G386" s="68">
        <v>0</v>
      </c>
      <c r="H386" s="68">
        <v>0</v>
      </c>
      <c r="I386" s="68">
        <f>G386+H386</f>
        <v>0</v>
      </c>
      <c r="J386" s="68">
        <f>SUM(F386:H386)</f>
        <v>4</v>
      </c>
      <c r="K386" s="68">
        <f>E386-J386</f>
        <v>0</v>
      </c>
      <c r="L386" s="69">
        <v>1722000000</v>
      </c>
      <c r="M386" s="87">
        <v>403.246</v>
      </c>
      <c r="N386" s="69">
        <v>430500000</v>
      </c>
      <c r="O386" s="69">
        <v>14116846</v>
      </c>
      <c r="P386" s="79">
        <f>IF(I386=0,0,H386/I386)</f>
        <v>0</v>
      </c>
    </row>
    <row r="387">
      <c r="A387" s="66" t="str">
        <v>2025-09</v>
      </c>
      <c r="B387" s="66" t="str">
        <v>비교 반영</v>
      </c>
      <c r="C387" s="66" t="str">
        <v>진접읍 연평리</v>
      </c>
      <c r="D387" s="66" t="str">
        <v>토지</v>
      </c>
      <c r="E387" s="68">
        <v>1</v>
      </c>
      <c r="F387" s="68">
        <v>1</v>
      </c>
      <c r="G387" s="68">
        <v>0</v>
      </c>
      <c r="H387" s="68">
        <v>0</v>
      </c>
      <c r="I387" s="68">
        <f>G387+H387</f>
        <v>0</v>
      </c>
      <c r="J387" s="68">
        <f>SUM(F387:H387)</f>
        <v>1</v>
      </c>
      <c r="K387" s="68">
        <f>E387-J387</f>
        <v>0</v>
      </c>
      <c r="L387" s="69">
        <v>180000000</v>
      </c>
      <c r="M387" s="87">
        <v>100</v>
      </c>
      <c r="N387" s="69">
        <v>180000000</v>
      </c>
      <c r="O387" s="69">
        <v>5950413</v>
      </c>
      <c r="P387" s="79">
        <f>IF(I387=0,0,H387/I387)</f>
        <v>0</v>
      </c>
    </row>
    <row r="388">
      <c r="A388" s="66" t="str">
        <v>2025-09</v>
      </c>
      <c r="B388" s="66" t="str">
        <v>비교 반영</v>
      </c>
      <c r="C388" s="66" t="str">
        <v>진접읍 장현리</v>
      </c>
      <c r="D388" s="66" t="str">
        <v>다가구 전월세</v>
      </c>
      <c r="E388" s="68">
        <v>5</v>
      </c>
      <c r="F388" s="68">
        <v>0</v>
      </c>
      <c r="G388" s="68">
        <v>0</v>
      </c>
      <c r="H388" s="68">
        <v>5</v>
      </c>
      <c r="I388" s="68">
        <f>G388+H388</f>
        <v>5</v>
      </c>
      <c r="J388" s="68">
        <f>SUM(F388:H388)</f>
        <v>5</v>
      </c>
      <c r="K388" s="68">
        <f>E388-J388</f>
        <v>0</v>
      </c>
      <c r="L388" s="69">
        <v>30000000</v>
      </c>
      <c r="M388" s="87">
        <v>193</v>
      </c>
      <c r="N388" s="69">
        <v>6000000</v>
      </c>
      <c r="O388" s="69">
        <v>513853</v>
      </c>
      <c r="P388" s="79">
        <f>IF(I388=0,0,H388/I388)</f>
        <v>1</v>
      </c>
    </row>
    <row r="389">
      <c r="A389" s="66" t="str">
        <v>2025-09</v>
      </c>
      <c r="B389" s="66" t="str">
        <v>비교 반영</v>
      </c>
      <c r="C389" s="66" t="str">
        <v>진접읍 장현리</v>
      </c>
      <c r="D389" s="66" t="str">
        <v>다세대 매매</v>
      </c>
      <c r="E389" s="68">
        <v>10</v>
      </c>
      <c r="F389" s="68">
        <v>10</v>
      </c>
      <c r="G389" s="68">
        <v>0</v>
      </c>
      <c r="H389" s="68">
        <v>0</v>
      </c>
      <c r="I389" s="68">
        <f>G389+H389</f>
        <v>0</v>
      </c>
      <c r="J389" s="68">
        <f>SUM(F389:H389)</f>
        <v>10</v>
      </c>
      <c r="K389" s="68">
        <f>E389-J389</f>
        <v>0</v>
      </c>
      <c r="L389" s="69">
        <v>1628750000</v>
      </c>
      <c r="M389" s="87">
        <v>554.235</v>
      </c>
      <c r="N389" s="69">
        <v>162875000</v>
      </c>
      <c r="O389" s="69">
        <v>9714827</v>
      </c>
      <c r="P389" s="79">
        <f>IF(I389=0,0,H389/I389)</f>
        <v>0</v>
      </c>
    </row>
    <row r="390">
      <c r="A390" s="66" t="str">
        <v>2025-09</v>
      </c>
      <c r="B390" s="66" t="str">
        <v>비교 반영</v>
      </c>
      <c r="C390" s="66" t="str">
        <v>진접읍 장현리</v>
      </c>
      <c r="D390" s="66" t="str">
        <v>다세대 전월세</v>
      </c>
      <c r="E390" s="68">
        <v>14</v>
      </c>
      <c r="F390" s="68">
        <v>0</v>
      </c>
      <c r="G390" s="68">
        <v>4</v>
      </c>
      <c r="H390" s="68">
        <v>10</v>
      </c>
      <c r="I390" s="68">
        <f>G390+H390</f>
        <v>14</v>
      </c>
      <c r="J390" s="68">
        <f>SUM(F390:H390)</f>
        <v>14</v>
      </c>
      <c r="K390" s="68">
        <f>E390-J390</f>
        <v>0</v>
      </c>
      <c r="L390" s="69">
        <v>525000000</v>
      </c>
      <c r="M390" s="87">
        <v>618.3</v>
      </c>
      <c r="N390" s="69">
        <v>37500000</v>
      </c>
      <c r="O390" s="69">
        <v>2806950</v>
      </c>
      <c r="P390" s="79">
        <f>IF(I390=0,0,H390/I390)</f>
        <v>0.7142857142857143</v>
      </c>
    </row>
    <row r="391">
      <c r="A391" s="66" t="str">
        <v>2025-09</v>
      </c>
      <c r="B391" s="66" t="str">
        <v>비교 반영</v>
      </c>
      <c r="C391" s="66" t="str">
        <v>진접읍 장현리</v>
      </c>
      <c r="D391" s="66" t="str">
        <v>상가</v>
      </c>
      <c r="E391" s="68">
        <v>1</v>
      </c>
      <c r="F391" s="68">
        <v>1</v>
      </c>
      <c r="G391" s="68">
        <v>0</v>
      </c>
      <c r="H391" s="68">
        <v>0</v>
      </c>
      <c r="I391" s="68">
        <f>G391+H391</f>
        <v>0</v>
      </c>
      <c r="J391" s="68">
        <f>SUM(F391:H391)</f>
        <v>1</v>
      </c>
      <c r="K391" s="68">
        <f>E391-J391</f>
        <v>0</v>
      </c>
      <c r="L391" s="69">
        <v>1200000000</v>
      </c>
      <c r="M391" s="87">
        <v>1374.46</v>
      </c>
      <c r="N391" s="69">
        <v>1200000000</v>
      </c>
      <c r="O391" s="69">
        <v>2886182</v>
      </c>
      <c r="P391" s="79">
        <f>IF(I391=0,0,H391/I391)</f>
        <v>0</v>
      </c>
    </row>
    <row r="392">
      <c r="A392" s="66" t="str">
        <v>2025-09</v>
      </c>
      <c r="B392" s="66" t="str">
        <v>비교 반영</v>
      </c>
      <c r="C392" s="66" t="str">
        <v>진접읍 장현리</v>
      </c>
      <c r="D392" s="66" t="str">
        <v>아파트 매매</v>
      </c>
      <c r="E392" s="68">
        <v>11</v>
      </c>
      <c r="F392" s="68">
        <v>11</v>
      </c>
      <c r="G392" s="68">
        <v>0</v>
      </c>
      <c r="H392" s="68">
        <v>0</v>
      </c>
      <c r="I392" s="68">
        <f>G392+H392</f>
        <v>0</v>
      </c>
      <c r="J392" s="68">
        <f>SUM(F392:H392)</f>
        <v>11</v>
      </c>
      <c r="K392" s="68">
        <f>E392-J392</f>
        <v>0</v>
      </c>
      <c r="L392" s="69">
        <v>2986000000</v>
      </c>
      <c r="M392" s="87">
        <v>842.546</v>
      </c>
      <c r="N392" s="69">
        <v>271454545</v>
      </c>
      <c r="O392" s="69">
        <v>11715769</v>
      </c>
      <c r="P392" s="79">
        <f>IF(I392=0,0,H392/I392)</f>
        <v>0</v>
      </c>
    </row>
    <row r="393">
      <c r="A393" s="66" t="str">
        <v>2025-09</v>
      </c>
      <c r="B393" s="66" t="str">
        <v>비교 반영</v>
      </c>
      <c r="C393" s="66" t="str">
        <v>진접읍 장현리</v>
      </c>
      <c r="D393" s="66" t="str">
        <v>아파트 전월세</v>
      </c>
      <c r="E393" s="68">
        <v>85</v>
      </c>
      <c r="F393" s="68">
        <v>0</v>
      </c>
      <c r="G393" s="68">
        <v>12</v>
      </c>
      <c r="H393" s="68">
        <v>73</v>
      </c>
      <c r="I393" s="68">
        <f>G393+H393</f>
        <v>85</v>
      </c>
      <c r="J393" s="68">
        <f>SUM(F393:H393)</f>
        <v>85</v>
      </c>
      <c r="K393" s="68">
        <f>E393-J393</f>
        <v>0</v>
      </c>
      <c r="L393" s="69">
        <v>4738300000</v>
      </c>
      <c r="M393" s="87">
        <v>4412.341</v>
      </c>
      <c r="N393" s="69">
        <v>55744706</v>
      </c>
      <c r="O393" s="69">
        <v>3549998</v>
      </c>
      <c r="P393" s="79">
        <f>IF(I393=0,0,H393/I393)</f>
        <v>0.8588235294117647</v>
      </c>
    </row>
    <row r="394">
      <c r="A394" s="66" t="str">
        <v>2025-09</v>
      </c>
      <c r="B394" s="66" t="str">
        <v>비교 반영</v>
      </c>
      <c r="C394" s="66" t="str">
        <v>진접읍 장현리</v>
      </c>
      <c r="D394" s="66" t="str">
        <v>토지</v>
      </c>
      <c r="E394" s="68">
        <v>9</v>
      </c>
      <c r="F394" s="68">
        <v>9</v>
      </c>
      <c r="G394" s="68">
        <v>0</v>
      </c>
      <c r="H394" s="68">
        <v>0</v>
      </c>
      <c r="I394" s="68">
        <f>G394+H394</f>
        <v>0</v>
      </c>
      <c r="J394" s="68">
        <f>SUM(F394:H394)</f>
        <v>9</v>
      </c>
      <c r="K394" s="68">
        <f>E394-J394</f>
        <v>0</v>
      </c>
      <c r="L394" s="69">
        <v>3189960000</v>
      </c>
      <c r="M394" s="87">
        <v>5428.09</v>
      </c>
      <c r="N394" s="69">
        <v>354440000</v>
      </c>
      <c r="O394" s="69">
        <v>1942732</v>
      </c>
      <c r="P394" s="79">
        <f>IF(I394=0,0,H394/I394)</f>
        <v>0</v>
      </c>
    </row>
    <row r="395">
      <c r="A395" s="66" t="str">
        <v>2025-09</v>
      </c>
      <c r="B395" s="66" t="str">
        <v>비교 반영</v>
      </c>
      <c r="C395" s="66" t="str">
        <v>진접읍 진벌리</v>
      </c>
      <c r="D395" s="66" t="str">
        <v>다가구 전월세</v>
      </c>
      <c r="E395" s="68">
        <v>2</v>
      </c>
      <c r="F395" s="68">
        <v>0</v>
      </c>
      <c r="G395" s="68">
        <v>1</v>
      </c>
      <c r="H395" s="68">
        <v>1</v>
      </c>
      <c r="I395" s="68">
        <f>G395+H395</f>
        <v>2</v>
      </c>
      <c r="J395" s="68">
        <f>SUM(F395:H395)</f>
        <v>2</v>
      </c>
      <c r="K395" s="68">
        <f>E395-J395</f>
        <v>0</v>
      </c>
      <c r="L395" s="69">
        <v>75000000</v>
      </c>
      <c r="M395" s="87">
        <v>69</v>
      </c>
      <c r="N395" s="69">
        <v>37500000</v>
      </c>
      <c r="O395" s="69">
        <v>3593245</v>
      </c>
      <c r="P395" s="79">
        <f>IF(I395=0,0,H395/I395)</f>
        <v>0.5</v>
      </c>
    </row>
    <row r="396">
      <c r="A396" s="66" t="str">
        <v>2025-09</v>
      </c>
      <c r="B396" s="66" t="str">
        <v>비교 반영</v>
      </c>
      <c r="C396" s="66" t="str">
        <v>진접읍 진벌리</v>
      </c>
      <c r="D396" s="66" t="str">
        <v>다세대 전월세</v>
      </c>
      <c r="E396" s="68">
        <v>2</v>
      </c>
      <c r="F396" s="68">
        <v>0</v>
      </c>
      <c r="G396" s="68">
        <v>1</v>
      </c>
      <c r="H396" s="68">
        <v>1</v>
      </c>
      <c r="I396" s="68">
        <f>G396+H396</f>
        <v>2</v>
      </c>
      <c r="J396" s="68">
        <f>SUM(F396:H396)</f>
        <v>2</v>
      </c>
      <c r="K396" s="68">
        <f>E396-J396</f>
        <v>0</v>
      </c>
      <c r="L396" s="69">
        <v>105000000</v>
      </c>
      <c r="M396" s="87">
        <v>121.485</v>
      </c>
      <c r="N396" s="69">
        <v>52500000</v>
      </c>
      <c r="O396" s="69">
        <v>2857204</v>
      </c>
      <c r="P396" s="79">
        <f>IF(I396=0,0,H396/I396)</f>
        <v>0.5</v>
      </c>
    </row>
    <row r="397">
      <c r="A397" s="66" t="str">
        <v>2025-09</v>
      </c>
      <c r="B397" s="66" t="str">
        <v>비교 반영</v>
      </c>
      <c r="C397" s="66" t="str">
        <v>진접읍 진벌리</v>
      </c>
      <c r="D397" s="66" t="str">
        <v>상가</v>
      </c>
      <c r="E397" s="68">
        <v>1</v>
      </c>
      <c r="F397" s="68">
        <v>1</v>
      </c>
      <c r="G397" s="68">
        <v>0</v>
      </c>
      <c r="H397" s="68">
        <v>0</v>
      </c>
      <c r="I397" s="68">
        <f>G397+H397</f>
        <v>0</v>
      </c>
      <c r="J397" s="68">
        <f>SUM(F397:H397)</f>
        <v>1</v>
      </c>
      <c r="K397" s="68">
        <f>E397-J397</f>
        <v>0</v>
      </c>
      <c r="L397" s="69">
        <v>4360000000</v>
      </c>
      <c r="M397" s="87">
        <v>1704.74</v>
      </c>
      <c r="N397" s="69">
        <v>4360000000</v>
      </c>
      <c r="O397" s="69">
        <v>8454792</v>
      </c>
      <c r="P397" s="79">
        <f>IF(I397=0,0,H397/I397)</f>
        <v>0</v>
      </c>
    </row>
    <row r="398">
      <c r="A398" s="66" t="str">
        <v>2025-09</v>
      </c>
      <c r="B398" s="66" t="str">
        <v>비교 반영</v>
      </c>
      <c r="C398" s="66" t="str">
        <v>진접읍 진벌리</v>
      </c>
      <c r="D398" s="66" t="str">
        <v>아파트 매매</v>
      </c>
      <c r="E398" s="68">
        <v>4</v>
      </c>
      <c r="F398" s="68">
        <v>4</v>
      </c>
      <c r="G398" s="68">
        <v>0</v>
      </c>
      <c r="H398" s="68">
        <v>0</v>
      </c>
      <c r="I398" s="68">
        <f>G398+H398</f>
        <v>0</v>
      </c>
      <c r="J398" s="68">
        <f>SUM(F398:H398)</f>
        <v>4</v>
      </c>
      <c r="K398" s="68">
        <f>E398-J398</f>
        <v>0</v>
      </c>
      <c r="L398" s="69">
        <v>987500000</v>
      </c>
      <c r="M398" s="87">
        <v>356.905</v>
      </c>
      <c r="N398" s="69">
        <v>246875000</v>
      </c>
      <c r="O398" s="69">
        <v>9146587</v>
      </c>
      <c r="P398" s="79">
        <f>IF(I398=0,0,H398/I398)</f>
        <v>0</v>
      </c>
    </row>
    <row r="399">
      <c r="A399" s="66" t="str">
        <v>2025-09</v>
      </c>
      <c r="B399" s="66" t="str">
        <v>비교 반영</v>
      </c>
      <c r="C399" s="66" t="str">
        <v>진접읍 진벌리</v>
      </c>
      <c r="D399" s="66" t="str">
        <v>아파트 전월세</v>
      </c>
      <c r="E399" s="68">
        <v>5</v>
      </c>
      <c r="F399" s="68">
        <v>0</v>
      </c>
      <c r="G399" s="68">
        <v>3</v>
      </c>
      <c r="H399" s="68">
        <v>2</v>
      </c>
      <c r="I399" s="68">
        <f>G399+H399</f>
        <v>5</v>
      </c>
      <c r="J399" s="68">
        <f>SUM(F399:H399)</f>
        <v>5</v>
      </c>
      <c r="K399" s="68">
        <f>E399-J399</f>
        <v>0</v>
      </c>
      <c r="L399" s="69">
        <v>640000000</v>
      </c>
      <c r="M399" s="87">
        <v>441.891</v>
      </c>
      <c r="N399" s="69">
        <v>128000000</v>
      </c>
      <c r="O399" s="69">
        <v>4787838</v>
      </c>
      <c r="P399" s="79">
        <f>IF(I399=0,0,H399/I399)</f>
        <v>0.4</v>
      </c>
    </row>
    <row r="400">
      <c r="A400" s="66" t="str">
        <v>2025-09</v>
      </c>
      <c r="B400" s="66" t="str">
        <v>비교 반영</v>
      </c>
      <c r="C400" s="66" t="str">
        <v>진접읍 진벌리</v>
      </c>
      <c r="D400" s="66" t="str">
        <v>토지</v>
      </c>
      <c r="E400" s="68">
        <v>2</v>
      </c>
      <c r="F400" s="68">
        <v>2</v>
      </c>
      <c r="G400" s="68">
        <v>0</v>
      </c>
      <c r="H400" s="68">
        <v>0</v>
      </c>
      <c r="I400" s="68">
        <f>G400+H400</f>
        <v>0</v>
      </c>
      <c r="J400" s="68">
        <f>SUM(F400:H400)</f>
        <v>2</v>
      </c>
      <c r="K400" s="68">
        <f>E400-J400</f>
        <v>0</v>
      </c>
      <c r="L400" s="69">
        <v>140000000</v>
      </c>
      <c r="M400" s="87">
        <v>112</v>
      </c>
      <c r="N400" s="69">
        <v>70000000</v>
      </c>
      <c r="O400" s="69">
        <v>4132231</v>
      </c>
      <c r="P400" s="79">
        <f>IF(I400=0,0,H400/I400)</f>
        <v>0</v>
      </c>
    </row>
    <row r="401">
      <c r="A401" s="66" t="str">
        <v>2025-09</v>
      </c>
      <c r="B401" s="66" t="str">
        <v>비교 반영</v>
      </c>
      <c r="C401" s="66" t="str">
        <v>진접읍 팔야리</v>
      </c>
      <c r="D401" s="66" t="str">
        <v>다가구 전월세</v>
      </c>
      <c r="E401" s="68">
        <v>2</v>
      </c>
      <c r="F401" s="68">
        <v>0</v>
      </c>
      <c r="G401" s="68">
        <v>1</v>
      </c>
      <c r="H401" s="68">
        <v>1</v>
      </c>
      <c r="I401" s="68">
        <f>G401+H401</f>
        <v>2</v>
      </c>
      <c r="J401" s="68">
        <f>SUM(F401:H401)</f>
        <v>2</v>
      </c>
      <c r="K401" s="68">
        <f>E401-J401</f>
        <v>0</v>
      </c>
      <c r="L401" s="69">
        <v>65000000</v>
      </c>
      <c r="M401" s="87">
        <v>43.68</v>
      </c>
      <c r="N401" s="69">
        <v>32500000</v>
      </c>
      <c r="O401" s="69">
        <v>4919323</v>
      </c>
      <c r="P401" s="79">
        <f>IF(I401=0,0,H401/I401)</f>
        <v>0.5</v>
      </c>
    </row>
    <row r="402">
      <c r="A402" s="66" t="str">
        <v>2025-09</v>
      </c>
      <c r="B402" s="66" t="str">
        <v>비교 반영</v>
      </c>
      <c r="C402" s="66" t="str">
        <v>진접읍 팔야리</v>
      </c>
      <c r="D402" s="66" t="str">
        <v>다세대 매매</v>
      </c>
      <c r="E402" s="68">
        <v>3</v>
      </c>
      <c r="F402" s="68">
        <v>3</v>
      </c>
      <c r="G402" s="68">
        <v>0</v>
      </c>
      <c r="H402" s="68">
        <v>0</v>
      </c>
      <c r="I402" s="68">
        <f>G402+H402</f>
        <v>0</v>
      </c>
      <c r="J402" s="68">
        <f>SUM(F402:H402)</f>
        <v>3</v>
      </c>
      <c r="K402" s="68">
        <f>E402-J402</f>
        <v>0</v>
      </c>
      <c r="L402" s="69">
        <v>235500000</v>
      </c>
      <c r="M402" s="87">
        <v>160.13</v>
      </c>
      <c r="N402" s="69">
        <v>78500000</v>
      </c>
      <c r="O402" s="69">
        <v>4861752</v>
      </c>
      <c r="P402" s="79">
        <f>IF(I402=0,0,H402/I402)</f>
        <v>0</v>
      </c>
    </row>
    <row r="403">
      <c r="A403" s="66" t="str">
        <v>2025-09</v>
      </c>
      <c r="B403" s="66" t="str">
        <v>비교 반영</v>
      </c>
      <c r="C403" s="66" t="str">
        <v>진접읍 팔야리</v>
      </c>
      <c r="D403" s="66" t="str">
        <v>다세대 전월세</v>
      </c>
      <c r="E403" s="68">
        <v>5</v>
      </c>
      <c r="F403" s="68">
        <v>0</v>
      </c>
      <c r="G403" s="68">
        <v>0</v>
      </c>
      <c r="H403" s="68">
        <v>5</v>
      </c>
      <c r="I403" s="68">
        <f>G403+H403</f>
        <v>5</v>
      </c>
      <c r="J403" s="68">
        <f>SUM(F403:H403)</f>
        <v>5</v>
      </c>
      <c r="K403" s="68">
        <f>E403-J403</f>
        <v>0</v>
      </c>
      <c r="L403" s="69">
        <v>40000000</v>
      </c>
      <c r="M403" s="87">
        <v>242.4</v>
      </c>
      <c r="N403" s="69">
        <v>8000000</v>
      </c>
      <c r="O403" s="69">
        <v>545509</v>
      </c>
      <c r="P403" s="79">
        <f>IF(I403=0,0,H403/I403)</f>
        <v>1</v>
      </c>
    </row>
    <row r="404">
      <c r="A404" s="66" t="str">
        <v>2025-09</v>
      </c>
      <c r="B404" s="66" t="str">
        <v>비교 반영</v>
      </c>
      <c r="C404" s="66" t="str">
        <v>진접읍 팔야리</v>
      </c>
      <c r="D404" s="66" t="str">
        <v>아파트 매매</v>
      </c>
      <c r="E404" s="68">
        <v>3</v>
      </c>
      <c r="F404" s="68">
        <v>3</v>
      </c>
      <c r="G404" s="68">
        <v>0</v>
      </c>
      <c r="H404" s="68">
        <v>0</v>
      </c>
      <c r="I404" s="68">
        <f>G404+H404</f>
        <v>0</v>
      </c>
      <c r="J404" s="68">
        <f>SUM(F404:H404)</f>
        <v>3</v>
      </c>
      <c r="K404" s="68">
        <f>E404-J404</f>
        <v>0</v>
      </c>
      <c r="L404" s="69">
        <v>250000000</v>
      </c>
      <c r="M404" s="87">
        <v>165.51</v>
      </c>
      <c r="N404" s="69">
        <v>83333333</v>
      </c>
      <c r="O404" s="69">
        <v>4993331</v>
      </c>
      <c r="P404" s="79">
        <f>IF(I404=0,0,H404/I404)</f>
        <v>0</v>
      </c>
    </row>
    <row r="405">
      <c r="A405" s="66" t="str">
        <v>2025-09</v>
      </c>
      <c r="B405" s="66" t="str">
        <v>비교 반영</v>
      </c>
      <c r="C405" s="66" t="str">
        <v>진접읍 팔야리</v>
      </c>
      <c r="D405" s="66" t="str">
        <v>토지</v>
      </c>
      <c r="E405" s="68">
        <v>11</v>
      </c>
      <c r="F405" s="68">
        <v>11</v>
      </c>
      <c r="G405" s="68">
        <v>0</v>
      </c>
      <c r="H405" s="68">
        <v>0</v>
      </c>
      <c r="I405" s="68">
        <f>G405+H405</f>
        <v>0</v>
      </c>
      <c r="J405" s="68">
        <f>SUM(F405:H405)</f>
        <v>11</v>
      </c>
      <c r="K405" s="68">
        <f>E405-J405</f>
        <v>0</v>
      </c>
      <c r="L405" s="69">
        <v>927410000</v>
      </c>
      <c r="M405" s="87">
        <v>4113.4</v>
      </c>
      <c r="N405" s="69">
        <v>84310000</v>
      </c>
      <c r="O405" s="69">
        <v>745325</v>
      </c>
      <c r="P405" s="79">
        <f>IF(I405=0,0,H405/I405)</f>
        <v>0</v>
      </c>
    </row>
    <row r="406">
      <c r="A406" s="66" t="str">
        <v>2025-09</v>
      </c>
      <c r="B406" s="66" t="str">
        <v>비교 반영</v>
      </c>
      <c r="C406" s="66" t="str">
        <v>퇴계원읍 퇴계원리</v>
      </c>
      <c r="D406" s="66" t="str">
        <v>다가구 전월세</v>
      </c>
      <c r="E406" s="68">
        <v>3</v>
      </c>
      <c r="F406" s="68">
        <v>0</v>
      </c>
      <c r="G406" s="68">
        <v>1</v>
      </c>
      <c r="H406" s="68">
        <v>2</v>
      </c>
      <c r="I406" s="68">
        <f>G406+H406</f>
        <v>3</v>
      </c>
      <c r="J406" s="68">
        <f>SUM(F406:H406)</f>
        <v>3</v>
      </c>
      <c r="K406" s="68">
        <f>E406-J406</f>
        <v>0</v>
      </c>
      <c r="L406" s="69">
        <v>107000000</v>
      </c>
      <c r="M406" s="87">
        <v>138.09</v>
      </c>
      <c r="N406" s="69">
        <v>35666667</v>
      </c>
      <c r="O406" s="69">
        <v>2561511</v>
      </c>
      <c r="P406" s="79">
        <f>IF(I406=0,0,H406/I406)</f>
        <v>0.6666666666666666</v>
      </c>
    </row>
    <row r="407">
      <c r="A407" s="66" t="str">
        <v>2025-09</v>
      </c>
      <c r="B407" s="66" t="str">
        <v>비교 반영</v>
      </c>
      <c r="C407" s="66" t="str">
        <v>퇴계원읍 퇴계원리</v>
      </c>
      <c r="D407" s="66" t="str">
        <v>다세대 매매</v>
      </c>
      <c r="E407" s="68">
        <v>8</v>
      </c>
      <c r="F407" s="68">
        <v>8</v>
      </c>
      <c r="G407" s="68">
        <v>0</v>
      </c>
      <c r="H407" s="68">
        <v>0</v>
      </c>
      <c r="I407" s="68">
        <f>G407+H407</f>
        <v>0</v>
      </c>
      <c r="J407" s="68">
        <f>SUM(F407:H407)</f>
        <v>8</v>
      </c>
      <c r="K407" s="68">
        <f>E407-J407</f>
        <v>0</v>
      </c>
      <c r="L407" s="69">
        <v>1355000000</v>
      </c>
      <c r="M407" s="87">
        <v>377.58</v>
      </c>
      <c r="N407" s="69">
        <v>169375000</v>
      </c>
      <c r="O407" s="69">
        <v>11863284</v>
      </c>
      <c r="P407" s="79">
        <f>IF(I407=0,0,H407/I407)</f>
        <v>0</v>
      </c>
    </row>
    <row r="408">
      <c r="A408" s="66" t="str">
        <v>2025-09</v>
      </c>
      <c r="B408" s="66" t="str">
        <v>비교 반영</v>
      </c>
      <c r="C408" s="66" t="str">
        <v>퇴계원읍 퇴계원리</v>
      </c>
      <c r="D408" s="66" t="str">
        <v>다세대 전월세</v>
      </c>
      <c r="E408" s="68">
        <v>26</v>
      </c>
      <c r="F408" s="68">
        <v>0</v>
      </c>
      <c r="G408" s="68">
        <v>12</v>
      </c>
      <c r="H408" s="68">
        <v>14</v>
      </c>
      <c r="I408" s="68">
        <f>G408+H408</f>
        <v>26</v>
      </c>
      <c r="J408" s="68">
        <f>SUM(F408:H408)</f>
        <v>26</v>
      </c>
      <c r="K408" s="68">
        <f>E408-J408</f>
        <v>0</v>
      </c>
      <c r="L408" s="69">
        <v>1186000000</v>
      </c>
      <c r="M408" s="87">
        <v>1063.565</v>
      </c>
      <c r="N408" s="69">
        <v>45615385</v>
      </c>
      <c r="O408" s="69">
        <v>3686339</v>
      </c>
      <c r="P408" s="79">
        <f>IF(I408=0,0,H408/I408)</f>
        <v>0.5384615384615384</v>
      </c>
    </row>
    <row r="409">
      <c r="A409" s="66" t="str">
        <v>2025-09</v>
      </c>
      <c r="B409" s="66" t="str">
        <v>비교 반영</v>
      </c>
      <c r="C409" s="66" t="str">
        <v>퇴계원읍 퇴계원리</v>
      </c>
      <c r="D409" s="66" t="str">
        <v>아파트 매매</v>
      </c>
      <c r="E409" s="68">
        <v>16</v>
      </c>
      <c r="F409" s="68">
        <v>16</v>
      </c>
      <c r="G409" s="68">
        <v>0</v>
      </c>
      <c r="H409" s="68">
        <v>0</v>
      </c>
      <c r="I409" s="68">
        <f>G409+H409</f>
        <v>0</v>
      </c>
      <c r="J409" s="68">
        <f>SUM(F409:H409)</f>
        <v>16</v>
      </c>
      <c r="K409" s="68">
        <f>E409-J409</f>
        <v>0</v>
      </c>
      <c r="L409" s="69">
        <v>6660000000</v>
      </c>
      <c r="M409" s="87">
        <v>1315.948</v>
      </c>
      <c r="N409" s="69">
        <v>416250000</v>
      </c>
      <c r="O409" s="69">
        <v>16730547</v>
      </c>
      <c r="P409" s="79">
        <f>IF(I409=0,0,H409/I409)</f>
        <v>0</v>
      </c>
    </row>
    <row r="410">
      <c r="A410" s="66" t="str">
        <v>2025-09</v>
      </c>
      <c r="B410" s="66" t="str">
        <v>비교 반영</v>
      </c>
      <c r="C410" s="66" t="str">
        <v>퇴계원읍 퇴계원리</v>
      </c>
      <c r="D410" s="66" t="str">
        <v>아파트 전월세</v>
      </c>
      <c r="E410" s="68">
        <v>32</v>
      </c>
      <c r="F410" s="68">
        <v>0</v>
      </c>
      <c r="G410" s="68">
        <v>29</v>
      </c>
      <c r="H410" s="68">
        <v>3</v>
      </c>
      <c r="I410" s="68">
        <f>G410+H410</f>
        <v>32</v>
      </c>
      <c r="J410" s="68">
        <f>SUM(F410:H410)</f>
        <v>32</v>
      </c>
      <c r="K410" s="68">
        <f>E410-J410</f>
        <v>0</v>
      </c>
      <c r="L410" s="69">
        <v>9185290000</v>
      </c>
      <c r="M410" s="87">
        <v>2473.01</v>
      </c>
      <c r="N410" s="69">
        <v>287040313</v>
      </c>
      <c r="O410" s="69">
        <v>12278395</v>
      </c>
      <c r="P410" s="79">
        <f>IF(I410=0,0,H410/I410)</f>
        <v>0.09375</v>
      </c>
    </row>
    <row r="411">
      <c r="A411" s="66" t="str">
        <v>2025-09</v>
      </c>
      <c r="B411" s="66" t="str">
        <v>비교 반영</v>
      </c>
      <c r="C411" s="66" t="str">
        <v>퇴계원읍 퇴계원리</v>
      </c>
      <c r="D411" s="66" t="str">
        <v>오피스텔 전월세</v>
      </c>
      <c r="E411" s="68">
        <v>3</v>
      </c>
      <c r="F411" s="68">
        <v>0</v>
      </c>
      <c r="G411" s="68">
        <v>0</v>
      </c>
      <c r="H411" s="68">
        <v>3</v>
      </c>
      <c r="I411" s="68">
        <f>G411+H411</f>
        <v>3</v>
      </c>
      <c r="J411" s="68">
        <f>SUM(F411:H411)</f>
        <v>3</v>
      </c>
      <c r="K411" s="68">
        <f>E411-J411</f>
        <v>0</v>
      </c>
      <c r="L411" s="69">
        <v>30000000</v>
      </c>
      <c r="M411" s="87">
        <v>89.78</v>
      </c>
      <c r="N411" s="69">
        <v>10000000</v>
      </c>
      <c r="O411" s="69">
        <v>1104629</v>
      </c>
      <c r="P411" s="79">
        <f>IF(I411=0,0,H411/I411)</f>
        <v>1</v>
      </c>
    </row>
    <row r="412">
      <c r="A412" s="66" t="str">
        <v>2025-09</v>
      </c>
      <c r="B412" s="66" t="str">
        <v>비교 반영</v>
      </c>
      <c r="C412" s="66" t="str">
        <v>퇴계원읍 퇴계원리</v>
      </c>
      <c r="D412" s="66" t="str">
        <v>토지</v>
      </c>
      <c r="E412" s="68">
        <v>1</v>
      </c>
      <c r="F412" s="68">
        <v>1</v>
      </c>
      <c r="G412" s="68">
        <v>0</v>
      </c>
      <c r="H412" s="68">
        <v>0</v>
      </c>
      <c r="I412" s="68">
        <f>G412+H412</f>
        <v>0</v>
      </c>
      <c r="J412" s="68">
        <f>SUM(F412:H412)</f>
        <v>1</v>
      </c>
      <c r="K412" s="68">
        <f>E412-J412</f>
        <v>0</v>
      </c>
      <c r="L412" s="69">
        <v>291840000</v>
      </c>
      <c r="M412" s="87">
        <v>57</v>
      </c>
      <c r="N412" s="69">
        <v>291840000</v>
      </c>
      <c r="O412" s="69">
        <v>16925619</v>
      </c>
      <c r="P412" s="79">
        <f>IF(I412=0,0,H412/I412)</f>
        <v>0</v>
      </c>
    </row>
    <row r="413">
      <c r="A413" s="66" t="str">
        <v>2025-09</v>
      </c>
      <c r="B413" s="66" t="str">
        <v>비교 반영</v>
      </c>
      <c r="C413" s="66" t="str">
        <v>평내동</v>
      </c>
      <c r="D413" s="66" t="str">
        <v>다가구 매매</v>
      </c>
      <c r="E413" s="68">
        <v>2</v>
      </c>
      <c r="F413" s="68">
        <v>2</v>
      </c>
      <c r="G413" s="68">
        <v>0</v>
      </c>
      <c r="H413" s="68">
        <v>0</v>
      </c>
      <c r="I413" s="68">
        <f>G413+H413</f>
        <v>0</v>
      </c>
      <c r="J413" s="68">
        <f>SUM(F413:H413)</f>
        <v>2</v>
      </c>
      <c r="K413" s="68">
        <f>E413-J413</f>
        <v>0</v>
      </c>
      <c r="L413" s="69">
        <v>2800000000</v>
      </c>
      <c r="M413" s="87">
        <v>1341.1</v>
      </c>
      <c r="N413" s="69">
        <v>1400000000</v>
      </c>
      <c r="O413" s="69">
        <v>6901945</v>
      </c>
      <c r="P413" s="79">
        <f>IF(I413=0,0,H413/I413)</f>
        <v>0</v>
      </c>
    </row>
    <row r="414">
      <c r="A414" s="66" t="str">
        <v>2025-09</v>
      </c>
      <c r="B414" s="66" t="str">
        <v>비교 반영</v>
      </c>
      <c r="C414" s="66" t="str">
        <v>평내동</v>
      </c>
      <c r="D414" s="66" t="str">
        <v>다가구 전월세</v>
      </c>
      <c r="E414" s="68">
        <v>30</v>
      </c>
      <c r="F414" s="68">
        <v>0</v>
      </c>
      <c r="G414" s="68">
        <v>7</v>
      </c>
      <c r="H414" s="68">
        <v>23</v>
      </c>
      <c r="I414" s="68">
        <f>G414+H414</f>
        <v>30</v>
      </c>
      <c r="J414" s="68">
        <f>SUM(F414:H414)</f>
        <v>30</v>
      </c>
      <c r="K414" s="68">
        <f>E414-J414</f>
        <v>0</v>
      </c>
      <c r="L414" s="69">
        <v>1031000000</v>
      </c>
      <c r="M414" s="87">
        <v>1266.08</v>
      </c>
      <c r="N414" s="69">
        <v>34366667</v>
      </c>
      <c r="O414" s="69">
        <v>2691982</v>
      </c>
      <c r="P414" s="79">
        <f>IF(I414=0,0,H414/I414)</f>
        <v>0.7666666666666667</v>
      </c>
    </row>
    <row r="415">
      <c r="A415" s="66" t="str">
        <v>2025-09</v>
      </c>
      <c r="B415" s="66" t="str">
        <v>비교 반영</v>
      </c>
      <c r="C415" s="66" t="str">
        <v>평내동</v>
      </c>
      <c r="D415" s="66" t="str">
        <v>다세대 매매</v>
      </c>
      <c r="E415" s="68">
        <v>1</v>
      </c>
      <c r="F415" s="68">
        <v>1</v>
      </c>
      <c r="G415" s="68">
        <v>0</v>
      </c>
      <c r="H415" s="68">
        <v>0</v>
      </c>
      <c r="I415" s="68">
        <f>G415+H415</f>
        <v>0</v>
      </c>
      <c r="J415" s="68">
        <f>SUM(F415:H415)</f>
        <v>1</v>
      </c>
      <c r="K415" s="68">
        <f>E415-J415</f>
        <v>0</v>
      </c>
      <c r="L415" s="69">
        <v>280000000</v>
      </c>
      <c r="M415" s="87">
        <v>66.33</v>
      </c>
      <c r="N415" s="69">
        <v>280000000</v>
      </c>
      <c r="O415" s="69">
        <v>13954769</v>
      </c>
      <c r="P415" s="79">
        <f>IF(I415=0,0,H415/I415)</f>
        <v>0</v>
      </c>
    </row>
    <row r="416">
      <c r="A416" s="66" t="str">
        <v>2025-09</v>
      </c>
      <c r="B416" s="66" t="str">
        <v>비교 반영</v>
      </c>
      <c r="C416" s="66" t="str">
        <v>평내동</v>
      </c>
      <c r="D416" s="66" t="str">
        <v>다세대 전월세</v>
      </c>
      <c r="E416" s="68">
        <v>2</v>
      </c>
      <c r="F416" s="68">
        <v>0</v>
      </c>
      <c r="G416" s="68">
        <v>1</v>
      </c>
      <c r="H416" s="68">
        <v>1</v>
      </c>
      <c r="I416" s="68">
        <f>G416+H416</f>
        <v>2</v>
      </c>
      <c r="J416" s="68">
        <f>SUM(F416:H416)</f>
        <v>2</v>
      </c>
      <c r="K416" s="68">
        <f>E416-J416</f>
        <v>0</v>
      </c>
      <c r="L416" s="69">
        <v>170000000</v>
      </c>
      <c r="M416" s="87">
        <v>107.91</v>
      </c>
      <c r="N416" s="69">
        <v>85000000</v>
      </c>
      <c r="O416" s="69">
        <v>5207890</v>
      </c>
      <c r="P416" s="79">
        <f>IF(I416=0,0,H416/I416)</f>
        <v>0.5</v>
      </c>
    </row>
    <row r="417">
      <c r="A417" s="66" t="str">
        <v>2025-09</v>
      </c>
      <c r="B417" s="66" t="str">
        <v>비교 반영</v>
      </c>
      <c r="C417" s="66" t="str">
        <v>평내동</v>
      </c>
      <c r="D417" s="66" t="str">
        <v>상가</v>
      </c>
      <c r="E417" s="68">
        <v>2</v>
      </c>
      <c r="F417" s="68">
        <v>2</v>
      </c>
      <c r="G417" s="68">
        <v>0</v>
      </c>
      <c r="H417" s="68">
        <v>0</v>
      </c>
      <c r="I417" s="68">
        <f>G417+H417</f>
        <v>0</v>
      </c>
      <c r="J417" s="68">
        <f>SUM(F417:H417)</f>
        <v>2</v>
      </c>
      <c r="K417" s="68">
        <f>E417-J417</f>
        <v>0</v>
      </c>
      <c r="L417" s="69">
        <v>464000000</v>
      </c>
      <c r="M417" s="87">
        <v>81.12</v>
      </c>
      <c r="N417" s="69">
        <v>232000000</v>
      </c>
      <c r="O417" s="69">
        <v>18908829</v>
      </c>
      <c r="P417" s="79">
        <f>IF(I417=0,0,H417/I417)</f>
        <v>0</v>
      </c>
    </row>
    <row r="418">
      <c r="A418" s="66" t="str">
        <v>2025-09</v>
      </c>
      <c r="B418" s="66" t="str">
        <v>비교 반영</v>
      </c>
      <c r="C418" s="66" t="str">
        <v>평내동</v>
      </c>
      <c r="D418" s="66" t="str">
        <v>아파트 매매</v>
      </c>
      <c r="E418" s="68">
        <v>28</v>
      </c>
      <c r="F418" s="68">
        <v>28</v>
      </c>
      <c r="G418" s="68">
        <v>0</v>
      </c>
      <c r="H418" s="68">
        <v>0</v>
      </c>
      <c r="I418" s="68">
        <f>G418+H418</f>
        <v>0</v>
      </c>
      <c r="J418" s="68">
        <f>SUM(F418:H418)</f>
        <v>28</v>
      </c>
      <c r="K418" s="68">
        <f>E418-J418</f>
        <v>0</v>
      </c>
      <c r="L418" s="69">
        <v>10589500000</v>
      </c>
      <c r="M418" s="87">
        <v>1989.775</v>
      </c>
      <c r="N418" s="69">
        <v>378196429</v>
      </c>
      <c r="O418" s="69">
        <v>17593247</v>
      </c>
      <c r="P418" s="79">
        <f>IF(I418=0,0,H418/I418)</f>
        <v>0</v>
      </c>
    </row>
    <row r="419">
      <c r="A419" s="66" t="str">
        <v>2025-09</v>
      </c>
      <c r="B419" s="66" t="str">
        <v>비교 반영</v>
      </c>
      <c r="C419" s="66" t="str">
        <v>평내동</v>
      </c>
      <c r="D419" s="66" t="str">
        <v>아파트 전월세</v>
      </c>
      <c r="E419" s="68">
        <v>50</v>
      </c>
      <c r="F419" s="68">
        <v>0</v>
      </c>
      <c r="G419" s="68">
        <v>33</v>
      </c>
      <c r="H419" s="68">
        <v>17</v>
      </c>
      <c r="I419" s="68">
        <f>G419+H419</f>
        <v>50</v>
      </c>
      <c r="J419" s="68">
        <f>SUM(F419:H419)</f>
        <v>50</v>
      </c>
      <c r="K419" s="68">
        <f>E419-J419</f>
        <v>0</v>
      </c>
      <c r="L419" s="69">
        <v>11187420000</v>
      </c>
      <c r="M419" s="87">
        <v>3733.012</v>
      </c>
      <c r="N419" s="69">
        <v>223748400</v>
      </c>
      <c r="O419" s="69">
        <v>9907069</v>
      </c>
      <c r="P419" s="79">
        <f>IF(I419=0,0,H419/I419)</f>
        <v>0.34</v>
      </c>
    </row>
    <row r="420">
      <c r="A420" s="66" t="str">
        <v>2025-09</v>
      </c>
      <c r="B420" s="66" t="str">
        <v>비교 반영</v>
      </c>
      <c r="C420" s="66" t="str">
        <v>호평동</v>
      </c>
      <c r="D420" s="66" t="str">
        <v>다가구 전월세</v>
      </c>
      <c r="E420" s="68">
        <v>44</v>
      </c>
      <c r="F420" s="68">
        <v>0</v>
      </c>
      <c r="G420" s="68">
        <v>9</v>
      </c>
      <c r="H420" s="68">
        <v>35</v>
      </c>
      <c r="I420" s="68">
        <f>G420+H420</f>
        <v>44</v>
      </c>
      <c r="J420" s="68">
        <f>SUM(F420:H420)</f>
        <v>44</v>
      </c>
      <c r="K420" s="68">
        <f>E420-J420</f>
        <v>0</v>
      </c>
      <c r="L420" s="69">
        <v>1529000000</v>
      </c>
      <c r="M420" s="87">
        <v>1768.915</v>
      </c>
      <c r="N420" s="69">
        <v>34750000</v>
      </c>
      <c r="O420" s="69">
        <v>2857427</v>
      </c>
      <c r="P420" s="79">
        <f>IF(I420=0,0,H420/I420)</f>
        <v>0.7954545454545454</v>
      </c>
    </row>
    <row r="421">
      <c r="A421" s="66" t="str">
        <v>2025-09</v>
      </c>
      <c r="B421" s="66" t="str">
        <v>비교 반영</v>
      </c>
      <c r="C421" s="66" t="str">
        <v>호평동</v>
      </c>
      <c r="D421" s="66" t="str">
        <v>다세대 매매</v>
      </c>
      <c r="E421" s="68">
        <v>6</v>
      </c>
      <c r="F421" s="68">
        <v>6</v>
      </c>
      <c r="G421" s="68">
        <v>0</v>
      </c>
      <c r="H421" s="68">
        <v>0</v>
      </c>
      <c r="I421" s="68">
        <f>G421+H421</f>
        <v>0</v>
      </c>
      <c r="J421" s="68">
        <f>SUM(F421:H421)</f>
        <v>6</v>
      </c>
      <c r="K421" s="68">
        <f>E421-J421</f>
        <v>0</v>
      </c>
      <c r="L421" s="69">
        <v>1116000000</v>
      </c>
      <c r="M421" s="87">
        <v>327.18</v>
      </c>
      <c r="N421" s="69">
        <v>186000000</v>
      </c>
      <c r="O421" s="69">
        <v>11275922</v>
      </c>
      <c r="P421" s="79">
        <f>IF(I421=0,0,H421/I421)</f>
        <v>0</v>
      </c>
    </row>
    <row r="422">
      <c r="A422" s="66" t="str">
        <v>2025-09</v>
      </c>
      <c r="B422" s="66" t="str">
        <v>비교 반영</v>
      </c>
      <c r="C422" s="66" t="str">
        <v>호평동</v>
      </c>
      <c r="D422" s="66" t="str">
        <v>다세대 전월세</v>
      </c>
      <c r="E422" s="68">
        <v>15</v>
      </c>
      <c r="F422" s="68">
        <v>0</v>
      </c>
      <c r="G422" s="68">
        <v>7</v>
      </c>
      <c r="H422" s="68">
        <v>8</v>
      </c>
      <c r="I422" s="68">
        <f>G422+H422</f>
        <v>15</v>
      </c>
      <c r="J422" s="68">
        <f>SUM(F422:H422)</f>
        <v>15</v>
      </c>
      <c r="K422" s="68">
        <f>E422-J422</f>
        <v>0</v>
      </c>
      <c r="L422" s="69">
        <v>874500000</v>
      </c>
      <c r="M422" s="87">
        <v>553.47</v>
      </c>
      <c r="N422" s="69">
        <v>58300000</v>
      </c>
      <c r="O422" s="69">
        <v>5223244</v>
      </c>
      <c r="P422" s="79">
        <f>IF(I422=0,0,H422/I422)</f>
        <v>0.5333333333333333</v>
      </c>
    </row>
    <row r="423">
      <c r="A423" s="66" t="str">
        <v>2025-09</v>
      </c>
      <c r="B423" s="66" t="str">
        <v>비교 반영</v>
      </c>
      <c r="C423" s="66" t="str">
        <v>호평동</v>
      </c>
      <c r="D423" s="66" t="str">
        <v>상가</v>
      </c>
      <c r="E423" s="68">
        <v>2</v>
      </c>
      <c r="F423" s="68">
        <v>2</v>
      </c>
      <c r="G423" s="68">
        <v>0</v>
      </c>
      <c r="H423" s="68">
        <v>0</v>
      </c>
      <c r="I423" s="68">
        <f>G423+H423</f>
        <v>0</v>
      </c>
      <c r="J423" s="68">
        <f>SUM(F423:H423)</f>
        <v>2</v>
      </c>
      <c r="K423" s="68">
        <f>E423-J423</f>
        <v>0</v>
      </c>
      <c r="L423" s="69">
        <v>710000000</v>
      </c>
      <c r="M423" s="87">
        <v>59.43</v>
      </c>
      <c r="N423" s="69">
        <v>355000000</v>
      </c>
      <c r="O423" s="69">
        <v>39493645</v>
      </c>
      <c r="P423" s="79">
        <f>IF(I423=0,0,H423/I423)</f>
        <v>0</v>
      </c>
    </row>
    <row r="424">
      <c r="A424" s="66" t="str">
        <v>2025-09</v>
      </c>
      <c r="B424" s="66" t="str">
        <v>비교 반영</v>
      </c>
      <c r="C424" s="66" t="str">
        <v>호평동</v>
      </c>
      <c r="D424" s="66" t="str">
        <v>아파트 매매</v>
      </c>
      <c r="E424" s="68">
        <v>46</v>
      </c>
      <c r="F424" s="68">
        <v>46</v>
      </c>
      <c r="G424" s="68">
        <v>0</v>
      </c>
      <c r="H424" s="68">
        <v>0</v>
      </c>
      <c r="I424" s="68">
        <f>G424+H424</f>
        <v>0</v>
      </c>
      <c r="J424" s="68">
        <f>SUM(F424:H424)</f>
        <v>46</v>
      </c>
      <c r="K424" s="68">
        <f>E424-J424</f>
        <v>0</v>
      </c>
      <c r="L424" s="69">
        <v>19951000000</v>
      </c>
      <c r="M424" s="87">
        <v>3859.851</v>
      </c>
      <c r="N424" s="69">
        <v>433717391</v>
      </c>
      <c r="O424" s="69">
        <v>17087115</v>
      </c>
      <c r="P424" s="79">
        <f>IF(I424=0,0,H424/I424)</f>
        <v>0</v>
      </c>
    </row>
    <row r="425">
      <c r="A425" s="66" t="str">
        <v>2025-09</v>
      </c>
      <c r="B425" s="66" t="str">
        <v>비교 반영</v>
      </c>
      <c r="C425" s="66" t="str">
        <v>호평동</v>
      </c>
      <c r="D425" s="66" t="str">
        <v>아파트 전월세</v>
      </c>
      <c r="E425" s="68">
        <v>170</v>
      </c>
      <c r="F425" s="68">
        <v>0</v>
      </c>
      <c r="G425" s="68">
        <v>97</v>
      </c>
      <c r="H425" s="68">
        <v>73</v>
      </c>
      <c r="I425" s="68">
        <f>G425+H425</f>
        <v>170</v>
      </c>
      <c r="J425" s="68">
        <f>SUM(F425:H425)</f>
        <v>170</v>
      </c>
      <c r="K425" s="68">
        <f>E425-J425</f>
        <v>0</v>
      </c>
      <c r="L425" s="69">
        <v>36169570000</v>
      </c>
      <c r="M425" s="87">
        <v>13195.214</v>
      </c>
      <c r="N425" s="69">
        <v>212762176</v>
      </c>
      <c r="O425" s="69">
        <v>9061530</v>
      </c>
      <c r="P425" s="79">
        <f>IF(I425=0,0,H425/I425)</f>
        <v>0.4294117647058823</v>
      </c>
    </row>
    <row r="426">
      <c r="A426" s="66" t="str">
        <v>2025-09</v>
      </c>
      <c r="B426" s="66" t="str">
        <v>비교 반영</v>
      </c>
      <c r="C426" s="66" t="str">
        <v>호평동</v>
      </c>
      <c r="D426" s="66" t="str">
        <v>오피스텔 전월세</v>
      </c>
      <c r="E426" s="68">
        <v>1</v>
      </c>
      <c r="F426" s="68">
        <v>0</v>
      </c>
      <c r="G426" s="68">
        <v>0</v>
      </c>
      <c r="H426" s="68">
        <v>1</v>
      </c>
      <c r="I426" s="68">
        <f>G426+H426</f>
        <v>1</v>
      </c>
      <c r="J426" s="68">
        <f>SUM(F426:H426)</f>
        <v>1</v>
      </c>
      <c r="K426" s="68">
        <f>E426-J426</f>
        <v>0</v>
      </c>
      <c r="L426" s="69">
        <v>5000000</v>
      </c>
      <c r="M426" s="87">
        <v>19.59</v>
      </c>
      <c r="N426" s="69">
        <v>5000000</v>
      </c>
      <c r="O426" s="69">
        <v>843743</v>
      </c>
      <c r="P426" s="79">
        <f>IF(I426=0,0,H426/I426)</f>
        <v>1</v>
      </c>
    </row>
    <row r="427">
      <c r="A427" s="66" t="str">
        <v>2025-09</v>
      </c>
      <c r="B427" s="66" t="str">
        <v>비교 반영</v>
      </c>
      <c r="C427" s="66" t="str">
        <v>화도읍 가곡리</v>
      </c>
      <c r="D427" s="66" t="str">
        <v>다가구 매매</v>
      </c>
      <c r="E427" s="68">
        <v>3</v>
      </c>
      <c r="F427" s="68">
        <v>3</v>
      </c>
      <c r="G427" s="68">
        <v>0</v>
      </c>
      <c r="H427" s="68">
        <v>0</v>
      </c>
      <c r="I427" s="68">
        <f>G427+H427</f>
        <v>0</v>
      </c>
      <c r="J427" s="68">
        <f>SUM(F427:H427)</f>
        <v>3</v>
      </c>
      <c r="K427" s="68">
        <f>E427-J427</f>
        <v>0</v>
      </c>
      <c r="L427" s="69">
        <v>2160830000</v>
      </c>
      <c r="M427" s="87">
        <v>309.22</v>
      </c>
      <c r="N427" s="69">
        <v>720276667</v>
      </c>
      <c r="O427" s="69">
        <v>23100832</v>
      </c>
      <c r="P427" s="79">
        <f>IF(I427=0,0,H427/I427)</f>
        <v>0</v>
      </c>
    </row>
    <row r="428">
      <c r="A428" s="66" t="str">
        <v>2025-09</v>
      </c>
      <c r="B428" s="66" t="str">
        <v>비교 반영</v>
      </c>
      <c r="C428" s="66" t="str">
        <v>화도읍 가곡리</v>
      </c>
      <c r="D428" s="66" t="str">
        <v>다가구 전월세</v>
      </c>
      <c r="E428" s="68">
        <v>2</v>
      </c>
      <c r="F428" s="68">
        <v>0</v>
      </c>
      <c r="G428" s="68">
        <v>0</v>
      </c>
      <c r="H428" s="68">
        <v>2</v>
      </c>
      <c r="I428" s="68">
        <f>G428+H428</f>
        <v>2</v>
      </c>
      <c r="J428" s="68">
        <f>SUM(F428:H428)</f>
        <v>2</v>
      </c>
      <c r="K428" s="68">
        <f>E428-J428</f>
        <v>0</v>
      </c>
      <c r="L428" s="69">
        <v>11000000</v>
      </c>
      <c r="M428" s="87">
        <v>61.58</v>
      </c>
      <c r="N428" s="69">
        <v>5500000</v>
      </c>
      <c r="O428" s="69">
        <v>590510</v>
      </c>
      <c r="P428" s="79">
        <f>IF(I428=0,0,H428/I428)</f>
        <v>1</v>
      </c>
    </row>
    <row r="429">
      <c r="A429" s="66" t="str">
        <v>2025-09</v>
      </c>
      <c r="B429" s="66" t="str">
        <v>비교 반영</v>
      </c>
      <c r="C429" s="66" t="str">
        <v>화도읍 가곡리</v>
      </c>
      <c r="D429" s="66" t="str">
        <v>다세대 매매</v>
      </c>
      <c r="E429" s="68">
        <v>5</v>
      </c>
      <c r="F429" s="68">
        <v>5</v>
      </c>
      <c r="G429" s="68">
        <v>0</v>
      </c>
      <c r="H429" s="68">
        <v>0</v>
      </c>
      <c r="I429" s="68">
        <f>G429+H429</f>
        <v>0</v>
      </c>
      <c r="J429" s="68">
        <f>SUM(F429:H429)</f>
        <v>5</v>
      </c>
      <c r="K429" s="68">
        <f>E429-J429</f>
        <v>0</v>
      </c>
      <c r="L429" s="69">
        <v>700000000</v>
      </c>
      <c r="M429" s="87">
        <v>333.97</v>
      </c>
      <c r="N429" s="69">
        <v>140000000</v>
      </c>
      <c r="O429" s="69">
        <v>6928914</v>
      </c>
      <c r="P429" s="79">
        <f>IF(I429=0,0,H429/I429)</f>
        <v>0</v>
      </c>
    </row>
    <row r="430">
      <c r="A430" s="66" t="str">
        <v>2025-09</v>
      </c>
      <c r="B430" s="66" t="str">
        <v>비교 반영</v>
      </c>
      <c r="C430" s="66" t="str">
        <v>화도읍 가곡리</v>
      </c>
      <c r="D430" s="66" t="str">
        <v>다세대 전월세</v>
      </c>
      <c r="E430" s="68">
        <v>23</v>
      </c>
      <c r="F430" s="68">
        <v>0</v>
      </c>
      <c r="G430" s="68">
        <v>2</v>
      </c>
      <c r="H430" s="68">
        <v>21</v>
      </c>
      <c r="I430" s="68">
        <f>G430+H430</f>
        <v>23</v>
      </c>
      <c r="J430" s="68">
        <f>SUM(F430:H430)</f>
        <v>23</v>
      </c>
      <c r="K430" s="68">
        <f>E430-J430</f>
        <v>0</v>
      </c>
      <c r="L430" s="69">
        <v>547000000</v>
      </c>
      <c r="M430" s="87">
        <v>1739.6</v>
      </c>
      <c r="N430" s="69">
        <v>23782609</v>
      </c>
      <c r="O430" s="69">
        <v>1039471</v>
      </c>
      <c r="P430" s="79">
        <f>IF(I430=0,0,H430/I430)</f>
        <v>0.9130434782608695</v>
      </c>
    </row>
    <row r="431">
      <c r="A431" s="66" t="str">
        <v>2025-09</v>
      </c>
      <c r="B431" s="66" t="str">
        <v>비교 반영</v>
      </c>
      <c r="C431" s="66" t="str">
        <v>화도읍 가곡리</v>
      </c>
      <c r="D431" s="66" t="str">
        <v>상가</v>
      </c>
      <c r="E431" s="68">
        <v>1</v>
      </c>
      <c r="F431" s="68">
        <v>1</v>
      </c>
      <c r="G431" s="68">
        <v>0</v>
      </c>
      <c r="H431" s="68">
        <v>0</v>
      </c>
      <c r="I431" s="68">
        <f>G431+H431</f>
        <v>0</v>
      </c>
      <c r="J431" s="68">
        <f>SUM(F431:H431)</f>
        <v>1</v>
      </c>
      <c r="K431" s="68">
        <f>E431-J431</f>
        <v>0</v>
      </c>
      <c r="L431" s="69">
        <v>1853850000</v>
      </c>
      <c r="M431" s="87">
        <v>594</v>
      </c>
      <c r="N431" s="69">
        <v>1853850000</v>
      </c>
      <c r="O431" s="69">
        <v>10317221</v>
      </c>
      <c r="P431" s="79">
        <f>IF(I431=0,0,H431/I431)</f>
        <v>0</v>
      </c>
    </row>
    <row r="432">
      <c r="A432" s="66" t="str">
        <v>2025-09</v>
      </c>
      <c r="B432" s="66" t="str">
        <v>비교 반영</v>
      </c>
      <c r="C432" s="66" t="str">
        <v>화도읍 가곡리</v>
      </c>
      <c r="D432" s="66" t="str">
        <v>아파트 전월세</v>
      </c>
      <c r="E432" s="68">
        <v>3</v>
      </c>
      <c r="F432" s="68">
        <v>0</v>
      </c>
      <c r="G432" s="68">
        <v>2</v>
      </c>
      <c r="H432" s="68">
        <v>1</v>
      </c>
      <c r="I432" s="68">
        <f>G432+H432</f>
        <v>3</v>
      </c>
      <c r="J432" s="68">
        <f>SUM(F432:H432)</f>
        <v>3</v>
      </c>
      <c r="K432" s="68">
        <f>E432-J432</f>
        <v>0</v>
      </c>
      <c r="L432" s="69">
        <v>510000000</v>
      </c>
      <c r="M432" s="87">
        <v>291.15</v>
      </c>
      <c r="N432" s="69">
        <v>170000000</v>
      </c>
      <c r="O432" s="69">
        <v>5790659</v>
      </c>
      <c r="P432" s="79">
        <f>IF(I432=0,0,H432/I432)</f>
        <v>0.3333333333333333</v>
      </c>
    </row>
    <row r="433">
      <c r="A433" s="66" t="str">
        <v>2025-09</v>
      </c>
      <c r="B433" s="66" t="str">
        <v>비교 반영</v>
      </c>
      <c r="C433" s="66" t="str">
        <v>화도읍 가곡리</v>
      </c>
      <c r="D433" s="66" t="str">
        <v>토지</v>
      </c>
      <c r="E433" s="68">
        <v>11</v>
      </c>
      <c r="F433" s="68">
        <v>11</v>
      </c>
      <c r="G433" s="68">
        <v>0</v>
      </c>
      <c r="H433" s="68">
        <v>0</v>
      </c>
      <c r="I433" s="68">
        <f>G433+H433</f>
        <v>0</v>
      </c>
      <c r="J433" s="68">
        <f>SUM(F433:H433)</f>
        <v>11</v>
      </c>
      <c r="K433" s="68">
        <f>E433-J433</f>
        <v>0</v>
      </c>
      <c r="L433" s="69">
        <v>456320000</v>
      </c>
      <c r="M433" s="87">
        <v>1699.22</v>
      </c>
      <c r="N433" s="69">
        <v>41483636</v>
      </c>
      <c r="O433" s="69">
        <v>887758</v>
      </c>
      <c r="P433" s="79">
        <f>IF(I433=0,0,H433/I433)</f>
        <v>0</v>
      </c>
    </row>
    <row r="434">
      <c r="A434" s="66" t="str">
        <v>2025-09</v>
      </c>
      <c r="B434" s="66" t="str">
        <v>비교 반영</v>
      </c>
      <c r="C434" s="66" t="str">
        <v>화도읍 구암리</v>
      </c>
      <c r="D434" s="66" t="str">
        <v>다가구 매매</v>
      </c>
      <c r="E434" s="68">
        <v>1</v>
      </c>
      <c r="F434" s="68">
        <v>1</v>
      </c>
      <c r="G434" s="68">
        <v>0</v>
      </c>
      <c r="H434" s="68">
        <v>0</v>
      </c>
      <c r="I434" s="68">
        <f>G434+H434</f>
        <v>0</v>
      </c>
      <c r="J434" s="68">
        <f>SUM(F434:H434)</f>
        <v>1</v>
      </c>
      <c r="K434" s="68">
        <f>E434-J434</f>
        <v>0</v>
      </c>
      <c r="L434" s="69">
        <v>444250000</v>
      </c>
      <c r="M434" s="87">
        <v>90</v>
      </c>
      <c r="N434" s="69">
        <v>444250000</v>
      </c>
      <c r="O434" s="69">
        <v>16317722</v>
      </c>
      <c r="P434" s="79">
        <f>IF(I434=0,0,H434/I434)</f>
        <v>0</v>
      </c>
    </row>
    <row r="435">
      <c r="A435" s="66" t="str">
        <v>2025-09</v>
      </c>
      <c r="B435" s="66" t="str">
        <v>비교 반영</v>
      </c>
      <c r="C435" s="66" t="str">
        <v>화도읍 구암리</v>
      </c>
      <c r="D435" s="66" t="str">
        <v>다가구 전월세</v>
      </c>
      <c r="E435" s="68">
        <v>2</v>
      </c>
      <c r="F435" s="68">
        <v>0</v>
      </c>
      <c r="G435" s="68">
        <v>1</v>
      </c>
      <c r="H435" s="68">
        <v>1</v>
      </c>
      <c r="I435" s="68">
        <f>G435+H435</f>
        <v>2</v>
      </c>
      <c r="J435" s="68">
        <f>SUM(F435:H435)</f>
        <v>2</v>
      </c>
      <c r="K435" s="68">
        <f>E435-J435</f>
        <v>0</v>
      </c>
      <c r="L435" s="69">
        <v>50000000</v>
      </c>
      <c r="M435" s="87">
        <v>248.04</v>
      </c>
      <c r="N435" s="69">
        <v>25000000</v>
      </c>
      <c r="O435" s="69">
        <v>666381</v>
      </c>
      <c r="P435" s="79">
        <f>IF(I435=0,0,H435/I435)</f>
        <v>0.5</v>
      </c>
    </row>
    <row r="436">
      <c r="A436" s="66" t="str">
        <v>2025-09</v>
      </c>
      <c r="B436" s="66" t="str">
        <v>비교 반영</v>
      </c>
      <c r="C436" s="66" t="str">
        <v>화도읍 구암리</v>
      </c>
      <c r="D436" s="66" t="str">
        <v>토지</v>
      </c>
      <c r="E436" s="68">
        <v>2</v>
      </c>
      <c r="F436" s="68">
        <v>2</v>
      </c>
      <c r="G436" s="68">
        <v>0</v>
      </c>
      <c r="H436" s="68">
        <v>0</v>
      </c>
      <c r="I436" s="68">
        <f>G436+H436</f>
        <v>0</v>
      </c>
      <c r="J436" s="68">
        <f>SUM(F436:H436)</f>
        <v>2</v>
      </c>
      <c r="K436" s="68">
        <f>E436-J436</f>
        <v>0</v>
      </c>
      <c r="L436" s="69">
        <v>5750000</v>
      </c>
      <c r="M436" s="87">
        <v>38</v>
      </c>
      <c r="N436" s="69">
        <v>2875000</v>
      </c>
      <c r="O436" s="69">
        <v>500217</v>
      </c>
      <c r="P436" s="79">
        <f>IF(I436=0,0,H436/I436)</f>
        <v>0</v>
      </c>
    </row>
    <row r="437">
      <c r="A437" s="66" t="str">
        <v>2025-09</v>
      </c>
      <c r="B437" s="66" t="str">
        <v>비교 반영</v>
      </c>
      <c r="C437" s="66" t="str">
        <v>화도읍 금남리</v>
      </c>
      <c r="D437" s="66" t="str">
        <v>다세대 전월세</v>
      </c>
      <c r="E437" s="68">
        <v>2</v>
      </c>
      <c r="F437" s="68">
        <v>0</v>
      </c>
      <c r="G437" s="68">
        <v>1</v>
      </c>
      <c r="H437" s="68">
        <v>1</v>
      </c>
      <c r="I437" s="68">
        <f>G437+H437</f>
        <v>2</v>
      </c>
      <c r="J437" s="68">
        <f>SUM(F437:H437)</f>
        <v>2</v>
      </c>
      <c r="K437" s="68">
        <f>E437-J437</f>
        <v>0</v>
      </c>
      <c r="L437" s="69">
        <v>50000000</v>
      </c>
      <c r="M437" s="87">
        <v>123.92</v>
      </c>
      <c r="N437" s="69">
        <v>25000000</v>
      </c>
      <c r="O437" s="69">
        <v>1333838</v>
      </c>
      <c r="P437" s="79">
        <f>IF(I437=0,0,H437/I437)</f>
        <v>0.5</v>
      </c>
    </row>
    <row r="438">
      <c r="A438" s="66" t="str">
        <v>2025-09</v>
      </c>
      <c r="B438" s="66" t="str">
        <v>비교 반영</v>
      </c>
      <c r="C438" s="66" t="str">
        <v>화도읍 금남리</v>
      </c>
      <c r="D438" s="66" t="str">
        <v>상가</v>
      </c>
      <c r="E438" s="68">
        <v>2</v>
      </c>
      <c r="F438" s="68">
        <v>2</v>
      </c>
      <c r="G438" s="68">
        <v>0</v>
      </c>
      <c r="H438" s="68">
        <v>0</v>
      </c>
      <c r="I438" s="68">
        <f>G438+H438</f>
        <v>0</v>
      </c>
      <c r="J438" s="68">
        <f>SUM(F438:H438)</f>
        <v>2</v>
      </c>
      <c r="K438" s="68">
        <f>E438-J438</f>
        <v>0</v>
      </c>
      <c r="L438" s="69">
        <v>450000000</v>
      </c>
      <c r="M438" s="87">
        <v>156.53</v>
      </c>
      <c r="N438" s="69">
        <v>225000000</v>
      </c>
      <c r="O438" s="69">
        <v>9503630</v>
      </c>
      <c r="P438" s="79">
        <f>IF(I438=0,0,H438/I438)</f>
        <v>0</v>
      </c>
    </row>
    <row r="439">
      <c r="A439" s="66" t="str">
        <v>2025-09</v>
      </c>
      <c r="B439" s="66" t="str">
        <v>비교 반영</v>
      </c>
      <c r="C439" s="66" t="str">
        <v>화도읍 금남리</v>
      </c>
      <c r="D439" s="66" t="str">
        <v>토지</v>
      </c>
      <c r="E439" s="68">
        <v>5</v>
      </c>
      <c r="F439" s="68">
        <v>5</v>
      </c>
      <c r="G439" s="68">
        <v>0</v>
      </c>
      <c r="H439" s="68">
        <v>0</v>
      </c>
      <c r="I439" s="68">
        <f>G439+H439</f>
        <v>0</v>
      </c>
      <c r="J439" s="68">
        <f>SUM(F439:H439)</f>
        <v>5</v>
      </c>
      <c r="K439" s="68">
        <f>E439-J439</f>
        <v>0</v>
      </c>
      <c r="L439" s="69">
        <v>51000000</v>
      </c>
      <c r="M439" s="87">
        <v>104.21</v>
      </c>
      <c r="N439" s="69">
        <v>10200000</v>
      </c>
      <c r="O439" s="69">
        <v>1617839</v>
      </c>
      <c r="P439" s="79">
        <f>IF(I439=0,0,H439/I439)</f>
        <v>0</v>
      </c>
    </row>
    <row r="440">
      <c r="A440" s="66" t="str">
        <v>2025-09</v>
      </c>
      <c r="B440" s="66" t="str">
        <v>비교 반영</v>
      </c>
      <c r="C440" s="66" t="str">
        <v>화도읍 녹촌리</v>
      </c>
      <c r="D440" s="66" t="str">
        <v>공장창고</v>
      </c>
      <c r="E440" s="68">
        <v>1</v>
      </c>
      <c r="F440" s="68">
        <v>1</v>
      </c>
      <c r="G440" s="68">
        <v>0</v>
      </c>
      <c r="H440" s="68">
        <v>0</v>
      </c>
      <c r="I440" s="68">
        <f>G440+H440</f>
        <v>0</v>
      </c>
      <c r="J440" s="68">
        <f>SUM(F440:H440)</f>
        <v>1</v>
      </c>
      <c r="K440" s="68">
        <f>E440-J440</f>
        <v>0</v>
      </c>
      <c r="L440" s="69">
        <v>3519000000</v>
      </c>
      <c r="M440" s="87">
        <v>794.34</v>
      </c>
      <c r="N440" s="69">
        <v>3519000000</v>
      </c>
      <c r="O440" s="69">
        <v>14644935</v>
      </c>
      <c r="P440" s="79">
        <f>IF(I440=0,0,H440/I440)</f>
        <v>0</v>
      </c>
    </row>
    <row r="441">
      <c r="A441" s="66" t="str">
        <v>2025-09</v>
      </c>
      <c r="B441" s="66" t="str">
        <v>비교 반영</v>
      </c>
      <c r="C441" s="66" t="str">
        <v>화도읍 녹촌리</v>
      </c>
      <c r="D441" s="66" t="str">
        <v>다가구 전월세</v>
      </c>
      <c r="E441" s="68">
        <v>1</v>
      </c>
      <c r="F441" s="68">
        <v>0</v>
      </c>
      <c r="G441" s="68">
        <v>1</v>
      </c>
      <c r="H441" s="68">
        <v>0</v>
      </c>
      <c r="I441" s="68">
        <f>G441+H441</f>
        <v>1</v>
      </c>
      <c r="J441" s="68">
        <f>SUM(F441:H441)</f>
        <v>1</v>
      </c>
      <c r="K441" s="68">
        <f>E441-J441</f>
        <v>0</v>
      </c>
      <c r="L441" s="69">
        <v>75000000</v>
      </c>
      <c r="M441" s="87">
        <v>162</v>
      </c>
      <c r="N441" s="69">
        <v>75000000</v>
      </c>
      <c r="O441" s="69">
        <v>1530456</v>
      </c>
      <c r="P441" s="79">
        <f>IF(I441=0,0,H441/I441)</f>
        <v>0</v>
      </c>
    </row>
    <row r="442">
      <c r="A442" s="66" t="str">
        <v>2025-09</v>
      </c>
      <c r="B442" s="66" t="str">
        <v>비교 반영</v>
      </c>
      <c r="C442" s="66" t="str">
        <v>화도읍 녹촌리</v>
      </c>
      <c r="D442" s="66" t="str">
        <v>다세대 전월세</v>
      </c>
      <c r="E442" s="68">
        <v>2</v>
      </c>
      <c r="F442" s="68">
        <v>0</v>
      </c>
      <c r="G442" s="68">
        <v>1</v>
      </c>
      <c r="H442" s="68">
        <v>1</v>
      </c>
      <c r="I442" s="68">
        <f>G442+H442</f>
        <v>2</v>
      </c>
      <c r="J442" s="68">
        <f>SUM(F442:H442)</f>
        <v>2</v>
      </c>
      <c r="K442" s="68">
        <f>E442-J442</f>
        <v>0</v>
      </c>
      <c r="L442" s="69">
        <v>85000000</v>
      </c>
      <c r="M442" s="87">
        <v>95.58</v>
      </c>
      <c r="N442" s="69">
        <v>42500000</v>
      </c>
      <c r="O442" s="69">
        <v>2939859</v>
      </c>
      <c r="P442" s="79">
        <f>IF(I442=0,0,H442/I442)</f>
        <v>0.5</v>
      </c>
    </row>
    <row r="443">
      <c r="A443" s="66" t="str">
        <v>2025-09</v>
      </c>
      <c r="B443" s="66" t="str">
        <v>비교 반영</v>
      </c>
      <c r="C443" s="66" t="str">
        <v>화도읍 녹촌리</v>
      </c>
      <c r="D443" s="66" t="str">
        <v>아파트 매매</v>
      </c>
      <c r="E443" s="68">
        <v>5</v>
      </c>
      <c r="F443" s="68">
        <v>5</v>
      </c>
      <c r="G443" s="68">
        <v>0</v>
      </c>
      <c r="H443" s="68">
        <v>0</v>
      </c>
      <c r="I443" s="68">
        <f>G443+H443</f>
        <v>0</v>
      </c>
      <c r="J443" s="68">
        <f>SUM(F443:H443)</f>
        <v>5</v>
      </c>
      <c r="K443" s="68">
        <f>E443-J443</f>
        <v>0</v>
      </c>
      <c r="L443" s="69">
        <v>1893000000</v>
      </c>
      <c r="M443" s="87">
        <v>374.682</v>
      </c>
      <c r="N443" s="69">
        <v>378600000</v>
      </c>
      <c r="O443" s="69">
        <v>16701784</v>
      </c>
      <c r="P443" s="79">
        <f>IF(I443=0,0,H443/I443)</f>
        <v>0</v>
      </c>
    </row>
    <row r="444">
      <c r="A444" s="66" t="str">
        <v>2025-09</v>
      </c>
      <c r="B444" s="66" t="str">
        <v>비교 반영</v>
      </c>
      <c r="C444" s="66" t="str">
        <v>화도읍 녹촌리</v>
      </c>
      <c r="D444" s="66" t="str">
        <v>아파트 전월세</v>
      </c>
      <c r="E444" s="68">
        <v>25</v>
      </c>
      <c r="F444" s="68">
        <v>0</v>
      </c>
      <c r="G444" s="68">
        <v>17</v>
      </c>
      <c r="H444" s="68">
        <v>8</v>
      </c>
      <c r="I444" s="68">
        <f>G444+H444</f>
        <v>25</v>
      </c>
      <c r="J444" s="68">
        <f>SUM(F444:H444)</f>
        <v>25</v>
      </c>
      <c r="K444" s="68">
        <f>E444-J444</f>
        <v>0</v>
      </c>
      <c r="L444" s="69">
        <v>5266640000</v>
      </c>
      <c r="M444" s="87">
        <v>1873.598</v>
      </c>
      <c r="N444" s="69">
        <v>210665600</v>
      </c>
      <c r="O444" s="69">
        <v>9292484</v>
      </c>
      <c r="P444" s="79">
        <f>IF(I444=0,0,H444/I444)</f>
        <v>0.32</v>
      </c>
    </row>
    <row r="445">
      <c r="A445" s="66" t="str">
        <v>2025-09</v>
      </c>
      <c r="B445" s="66" t="str">
        <v>비교 반영</v>
      </c>
      <c r="C445" s="66" t="str">
        <v>화도읍 녹촌리</v>
      </c>
      <c r="D445" s="66" t="str">
        <v>토지</v>
      </c>
      <c r="E445" s="68">
        <v>17</v>
      </c>
      <c r="F445" s="68">
        <v>17</v>
      </c>
      <c r="G445" s="68">
        <v>0</v>
      </c>
      <c r="H445" s="68">
        <v>0</v>
      </c>
      <c r="I445" s="68">
        <f>G445+H445</f>
        <v>0</v>
      </c>
      <c r="J445" s="68">
        <f>SUM(F445:H445)</f>
        <v>17</v>
      </c>
      <c r="K445" s="68">
        <f>E445-J445</f>
        <v>0</v>
      </c>
      <c r="L445" s="69">
        <v>1075180000</v>
      </c>
      <c r="M445" s="87">
        <v>1726.66</v>
      </c>
      <c r="N445" s="69">
        <v>63245882</v>
      </c>
      <c r="O445" s="69">
        <v>2058491</v>
      </c>
      <c r="P445" s="79">
        <f>IF(I445=0,0,H445/I445)</f>
        <v>0</v>
      </c>
    </row>
    <row r="446">
      <c r="A446" s="66" t="str">
        <v>2025-09</v>
      </c>
      <c r="B446" s="66" t="str">
        <v>비교 반영</v>
      </c>
      <c r="C446" s="66" t="str">
        <v>화도읍 답내리</v>
      </c>
      <c r="D446" s="66" t="str">
        <v>상가</v>
      </c>
      <c r="E446" s="68">
        <v>1</v>
      </c>
      <c r="F446" s="68">
        <v>1</v>
      </c>
      <c r="G446" s="68">
        <v>0</v>
      </c>
      <c r="H446" s="68">
        <v>0</v>
      </c>
      <c r="I446" s="68">
        <f>G446+H446</f>
        <v>0</v>
      </c>
      <c r="J446" s="68">
        <f>SUM(F446:H446)</f>
        <v>1</v>
      </c>
      <c r="K446" s="68">
        <f>E446-J446</f>
        <v>0</v>
      </c>
      <c r="L446" s="69">
        <v>653780000</v>
      </c>
      <c r="M446" s="87">
        <v>283.68</v>
      </c>
      <c r="N446" s="69">
        <v>653780000</v>
      </c>
      <c r="O446" s="69">
        <v>7618641</v>
      </c>
      <c r="P446" s="79">
        <f>IF(I446=0,0,H446/I446)</f>
        <v>0</v>
      </c>
    </row>
    <row r="447">
      <c r="A447" s="66" t="str">
        <v>2025-09</v>
      </c>
      <c r="B447" s="66" t="str">
        <v>비교 반영</v>
      </c>
      <c r="C447" s="66" t="str">
        <v>화도읍 답내리</v>
      </c>
      <c r="D447" s="66" t="str">
        <v>아파트 전월세</v>
      </c>
      <c r="E447" s="68">
        <v>33</v>
      </c>
      <c r="F447" s="68">
        <v>0</v>
      </c>
      <c r="G447" s="68">
        <v>32</v>
      </c>
      <c r="H447" s="68">
        <v>1</v>
      </c>
      <c r="I447" s="68">
        <f>G447+H447</f>
        <v>33</v>
      </c>
      <c r="J447" s="68">
        <f>SUM(F447:H447)</f>
        <v>33</v>
      </c>
      <c r="K447" s="68">
        <f>E447-J447</f>
        <v>0</v>
      </c>
      <c r="L447" s="69">
        <v>5792240000</v>
      </c>
      <c r="M447" s="87">
        <v>2641.288</v>
      </c>
      <c r="N447" s="69">
        <v>175522424</v>
      </c>
      <c r="O447" s="69">
        <v>7249456</v>
      </c>
      <c r="P447" s="79">
        <f>IF(I447=0,0,H447/I447)</f>
        <v>0.030303030303030304</v>
      </c>
    </row>
    <row r="448">
      <c r="A448" s="66" t="str">
        <v>2025-09</v>
      </c>
      <c r="B448" s="66" t="str">
        <v>비교 반영</v>
      </c>
      <c r="C448" s="66" t="str">
        <v>화도읍 답내리</v>
      </c>
      <c r="D448" s="66" t="str">
        <v>토지</v>
      </c>
      <c r="E448" s="68">
        <v>13</v>
      </c>
      <c r="F448" s="68">
        <v>13</v>
      </c>
      <c r="G448" s="68">
        <v>0</v>
      </c>
      <c r="H448" s="68">
        <v>0</v>
      </c>
      <c r="I448" s="68">
        <f>G448+H448</f>
        <v>0</v>
      </c>
      <c r="J448" s="68">
        <f>SUM(F448:H448)</f>
        <v>13</v>
      </c>
      <c r="K448" s="68">
        <f>E448-J448</f>
        <v>0</v>
      </c>
      <c r="L448" s="69">
        <v>6101220000</v>
      </c>
      <c r="M448" s="87">
        <v>18089.9</v>
      </c>
      <c r="N448" s="69">
        <v>469324615</v>
      </c>
      <c r="O448" s="69">
        <v>1114949</v>
      </c>
      <c r="P448" s="79">
        <f>IF(I448=0,0,H448/I448)</f>
        <v>0</v>
      </c>
    </row>
    <row r="449">
      <c r="A449" s="66" t="str">
        <v>2025-09</v>
      </c>
      <c r="B449" s="66" t="str">
        <v>비교 반영</v>
      </c>
      <c r="C449" s="66" t="str">
        <v>화도읍 마석우리</v>
      </c>
      <c r="D449" s="66" t="str">
        <v>공장창고</v>
      </c>
      <c r="E449" s="68">
        <v>1</v>
      </c>
      <c r="F449" s="68">
        <v>1</v>
      </c>
      <c r="G449" s="68">
        <v>0</v>
      </c>
      <c r="H449" s="68">
        <v>0</v>
      </c>
      <c r="I449" s="68">
        <f>G449+H449</f>
        <v>0</v>
      </c>
      <c r="J449" s="68">
        <f>SUM(F449:H449)</f>
        <v>1</v>
      </c>
      <c r="K449" s="68">
        <f>E449-J449</f>
        <v>0</v>
      </c>
      <c r="L449" s="69">
        <v>5428580000</v>
      </c>
      <c r="M449" s="87">
        <v>112</v>
      </c>
      <c r="N449" s="69">
        <v>5428580000</v>
      </c>
      <c r="O449" s="69">
        <v>160229628</v>
      </c>
      <c r="P449" s="79">
        <f>IF(I449=0,0,H449/I449)</f>
        <v>0</v>
      </c>
    </row>
    <row r="450">
      <c r="A450" s="66" t="str">
        <v>2025-09</v>
      </c>
      <c r="B450" s="66" t="str">
        <v>비교 반영</v>
      </c>
      <c r="C450" s="66" t="str">
        <v>화도읍 마석우리</v>
      </c>
      <c r="D450" s="66" t="str">
        <v>다가구 매매</v>
      </c>
      <c r="E450" s="68">
        <v>1</v>
      </c>
      <c r="F450" s="68">
        <v>1</v>
      </c>
      <c r="G450" s="68">
        <v>0</v>
      </c>
      <c r="H450" s="68">
        <v>0</v>
      </c>
      <c r="I450" s="68">
        <f>G450+H450</f>
        <v>0</v>
      </c>
      <c r="J450" s="68">
        <f>SUM(F450:H450)</f>
        <v>1</v>
      </c>
      <c r="K450" s="68">
        <f>E450-J450</f>
        <v>0</v>
      </c>
      <c r="L450" s="69">
        <v>680000000</v>
      </c>
      <c r="M450" s="87">
        <v>358.26</v>
      </c>
      <c r="N450" s="69">
        <v>680000000</v>
      </c>
      <c r="O450" s="69">
        <v>6274588</v>
      </c>
      <c r="P450" s="79">
        <f>IF(I450=0,0,H450/I450)</f>
        <v>0</v>
      </c>
    </row>
    <row r="451">
      <c r="A451" s="66" t="str">
        <v>2025-09</v>
      </c>
      <c r="B451" s="66" t="str">
        <v>비교 반영</v>
      </c>
      <c r="C451" s="66" t="str">
        <v>화도읍 마석우리</v>
      </c>
      <c r="D451" s="66" t="str">
        <v>다가구 전월세</v>
      </c>
      <c r="E451" s="68">
        <v>39</v>
      </c>
      <c r="F451" s="68">
        <v>0</v>
      </c>
      <c r="G451" s="68">
        <v>0</v>
      </c>
      <c r="H451" s="68">
        <v>39</v>
      </c>
      <c r="I451" s="68">
        <f>G451+H451</f>
        <v>39</v>
      </c>
      <c r="J451" s="68">
        <f>SUM(F451:H451)</f>
        <v>39</v>
      </c>
      <c r="K451" s="68">
        <f>E451-J451</f>
        <v>0</v>
      </c>
      <c r="L451" s="69">
        <v>350000000</v>
      </c>
      <c r="M451" s="87">
        <v>1336.37</v>
      </c>
      <c r="N451" s="69">
        <v>8974359</v>
      </c>
      <c r="O451" s="69">
        <v>865797</v>
      </c>
      <c r="P451" s="79">
        <f>IF(I451=0,0,H451/I451)</f>
        <v>1</v>
      </c>
    </row>
    <row r="452">
      <c r="A452" s="66" t="str">
        <v>2025-09</v>
      </c>
      <c r="B452" s="66" t="str">
        <v>비교 반영</v>
      </c>
      <c r="C452" s="66" t="str">
        <v>화도읍 마석우리</v>
      </c>
      <c r="D452" s="66" t="str">
        <v>다세대 매매</v>
      </c>
      <c r="E452" s="68">
        <v>8</v>
      </c>
      <c r="F452" s="68">
        <v>8</v>
      </c>
      <c r="G452" s="68">
        <v>0</v>
      </c>
      <c r="H452" s="68">
        <v>0</v>
      </c>
      <c r="I452" s="68">
        <f>G452+H452</f>
        <v>0</v>
      </c>
      <c r="J452" s="68">
        <f>SUM(F452:H452)</f>
        <v>8</v>
      </c>
      <c r="K452" s="68">
        <f>E452-J452</f>
        <v>0</v>
      </c>
      <c r="L452" s="69">
        <v>1006000000</v>
      </c>
      <c r="M452" s="87">
        <v>415.5</v>
      </c>
      <c r="N452" s="69">
        <v>125750000</v>
      </c>
      <c r="O452" s="69">
        <v>8003898</v>
      </c>
      <c r="P452" s="79">
        <f>IF(I452=0,0,H452/I452)</f>
        <v>0</v>
      </c>
    </row>
    <row r="453">
      <c r="A453" s="66" t="str">
        <v>2025-09</v>
      </c>
      <c r="B453" s="66" t="str">
        <v>비교 반영</v>
      </c>
      <c r="C453" s="66" t="str">
        <v>화도읍 마석우리</v>
      </c>
      <c r="D453" s="66" t="str">
        <v>다세대 전월세</v>
      </c>
      <c r="E453" s="68">
        <v>26</v>
      </c>
      <c r="F453" s="68">
        <v>0</v>
      </c>
      <c r="G453" s="68">
        <v>5</v>
      </c>
      <c r="H453" s="68">
        <v>21</v>
      </c>
      <c r="I453" s="68">
        <f>G453+H453</f>
        <v>26</v>
      </c>
      <c r="J453" s="68">
        <f>SUM(F453:H453)</f>
        <v>26</v>
      </c>
      <c r="K453" s="68">
        <f>E453-J453</f>
        <v>0</v>
      </c>
      <c r="L453" s="69">
        <v>1541000000</v>
      </c>
      <c r="M453" s="87">
        <v>1336.63</v>
      </c>
      <c r="N453" s="69">
        <v>59269231</v>
      </c>
      <c r="O453" s="69">
        <v>3811238</v>
      </c>
      <c r="P453" s="79">
        <f>IF(I453=0,0,H453/I453)</f>
        <v>0.8076923076923077</v>
      </c>
    </row>
    <row r="454">
      <c r="A454" s="66" t="str">
        <v>2025-09</v>
      </c>
      <c r="B454" s="66" t="str">
        <v>비교 반영</v>
      </c>
      <c r="C454" s="66" t="str">
        <v>화도읍 마석우리</v>
      </c>
      <c r="D454" s="66" t="str">
        <v>분양권</v>
      </c>
      <c r="E454" s="68">
        <v>1</v>
      </c>
      <c r="F454" s="68">
        <v>1</v>
      </c>
      <c r="G454" s="68">
        <v>0</v>
      </c>
      <c r="H454" s="68">
        <v>0</v>
      </c>
      <c r="I454" s="68">
        <f>G454+H454</f>
        <v>0</v>
      </c>
      <c r="J454" s="68">
        <f>SUM(F454:H454)</f>
        <v>1</v>
      </c>
      <c r="K454" s="68">
        <f>E454-J454</f>
        <v>0</v>
      </c>
      <c r="L454" s="69">
        <v>805880000</v>
      </c>
      <c r="M454" s="87">
        <v>98.981</v>
      </c>
      <c r="N454" s="69">
        <v>805880000</v>
      </c>
      <c r="O454" s="69">
        <v>26914923</v>
      </c>
      <c r="P454" s="79">
        <f>IF(I454=0,0,H454/I454)</f>
        <v>0</v>
      </c>
    </row>
    <row r="455">
      <c r="A455" s="66" t="str">
        <v>2025-09</v>
      </c>
      <c r="B455" s="66" t="str">
        <v>비교 반영</v>
      </c>
      <c r="C455" s="66" t="str">
        <v>화도읍 마석우리</v>
      </c>
      <c r="D455" s="66" t="str">
        <v>상가</v>
      </c>
      <c r="E455" s="68">
        <v>2</v>
      </c>
      <c r="F455" s="68">
        <v>2</v>
      </c>
      <c r="G455" s="68">
        <v>0</v>
      </c>
      <c r="H455" s="68">
        <v>0</v>
      </c>
      <c r="I455" s="68">
        <f>G455+H455</f>
        <v>0</v>
      </c>
      <c r="J455" s="68">
        <f>SUM(F455:H455)</f>
        <v>2</v>
      </c>
      <c r="K455" s="68">
        <f>E455-J455</f>
        <v>0</v>
      </c>
      <c r="L455" s="69">
        <v>650000000</v>
      </c>
      <c r="M455" s="87">
        <v>91.44</v>
      </c>
      <c r="N455" s="69">
        <v>325000000</v>
      </c>
      <c r="O455" s="69">
        <v>23499128</v>
      </c>
      <c r="P455" s="79">
        <f>IF(I455=0,0,H455/I455)</f>
        <v>0</v>
      </c>
    </row>
    <row r="456">
      <c r="A456" s="66" t="str">
        <v>2025-09</v>
      </c>
      <c r="B456" s="66" t="str">
        <v>비교 반영</v>
      </c>
      <c r="C456" s="66" t="str">
        <v>화도읍 마석우리</v>
      </c>
      <c r="D456" s="66" t="str">
        <v>아파트 매매</v>
      </c>
      <c r="E456" s="68">
        <v>10</v>
      </c>
      <c r="F456" s="68">
        <v>10</v>
      </c>
      <c r="G456" s="68">
        <v>0</v>
      </c>
      <c r="H456" s="68">
        <v>0</v>
      </c>
      <c r="I456" s="68">
        <f>G456+H456</f>
        <v>0</v>
      </c>
      <c r="J456" s="68">
        <f>SUM(F456:H456)</f>
        <v>10</v>
      </c>
      <c r="K456" s="68">
        <f>E456-J456</f>
        <v>0</v>
      </c>
      <c r="L456" s="69">
        <v>3515000000</v>
      </c>
      <c r="M456" s="87">
        <v>823.887</v>
      </c>
      <c r="N456" s="69">
        <v>351500000</v>
      </c>
      <c r="O456" s="69">
        <v>14103666</v>
      </c>
      <c r="P456" s="79">
        <f>IF(I456=0,0,H456/I456)</f>
        <v>0</v>
      </c>
    </row>
    <row r="457">
      <c r="A457" s="66" t="str">
        <v>2025-09</v>
      </c>
      <c r="B457" s="66" t="str">
        <v>비교 반영</v>
      </c>
      <c r="C457" s="66" t="str">
        <v>화도읍 마석우리</v>
      </c>
      <c r="D457" s="66" t="str">
        <v>아파트 전월세</v>
      </c>
      <c r="E457" s="68">
        <v>38</v>
      </c>
      <c r="F457" s="68">
        <v>0</v>
      </c>
      <c r="G457" s="68">
        <v>28</v>
      </c>
      <c r="H457" s="68">
        <v>10</v>
      </c>
      <c r="I457" s="68">
        <f>G457+H457</f>
        <v>38</v>
      </c>
      <c r="J457" s="68">
        <f>SUM(F457:H457)</f>
        <v>38</v>
      </c>
      <c r="K457" s="68">
        <f>E457-J457</f>
        <v>0</v>
      </c>
      <c r="L457" s="69">
        <v>8419390000</v>
      </c>
      <c r="M457" s="87">
        <v>3064.282</v>
      </c>
      <c r="N457" s="69">
        <v>221562895</v>
      </c>
      <c r="O457" s="69">
        <v>9082940</v>
      </c>
      <c r="P457" s="79">
        <f>IF(I457=0,0,H457/I457)</f>
        <v>0.2631578947368421</v>
      </c>
    </row>
    <row r="458">
      <c r="A458" s="66" t="str">
        <v>2025-09</v>
      </c>
      <c r="B458" s="66" t="str">
        <v>비교 반영</v>
      </c>
      <c r="C458" s="66" t="str">
        <v>화도읍 마석우리</v>
      </c>
      <c r="D458" s="66" t="str">
        <v>토지</v>
      </c>
      <c r="E458" s="68">
        <v>18</v>
      </c>
      <c r="F458" s="68">
        <v>18</v>
      </c>
      <c r="G458" s="68">
        <v>0</v>
      </c>
      <c r="H458" s="68">
        <v>0</v>
      </c>
      <c r="I458" s="68">
        <f>G458+H458</f>
        <v>0</v>
      </c>
      <c r="J458" s="68">
        <f>SUM(F458:H458)</f>
        <v>18</v>
      </c>
      <c r="K458" s="68">
        <f>E458-J458</f>
        <v>0</v>
      </c>
      <c r="L458" s="69">
        <v>4330150000</v>
      </c>
      <c r="M458" s="87">
        <v>2016.79</v>
      </c>
      <c r="N458" s="69">
        <v>240563889</v>
      </c>
      <c r="O458" s="69">
        <v>7097687</v>
      </c>
      <c r="P458" s="79">
        <f>IF(I458=0,0,H458/I458)</f>
        <v>0</v>
      </c>
    </row>
    <row r="459">
      <c r="A459" s="66" t="str">
        <v>2025-09</v>
      </c>
      <c r="B459" s="66" t="str">
        <v>비교 반영</v>
      </c>
      <c r="C459" s="66" t="str">
        <v>화도읍 묵현리</v>
      </c>
      <c r="D459" s="66" t="str">
        <v>다가구 전월세</v>
      </c>
      <c r="E459" s="68">
        <v>11</v>
      </c>
      <c r="F459" s="68">
        <v>0</v>
      </c>
      <c r="G459" s="68">
        <v>2</v>
      </c>
      <c r="H459" s="68">
        <v>9</v>
      </c>
      <c r="I459" s="68">
        <f>G459+H459</f>
        <v>11</v>
      </c>
      <c r="J459" s="68">
        <f>SUM(F459:H459)</f>
        <v>11</v>
      </c>
      <c r="K459" s="68">
        <f>E459-J459</f>
        <v>0</v>
      </c>
      <c r="L459" s="69">
        <v>272000000</v>
      </c>
      <c r="M459" s="87">
        <v>578.47</v>
      </c>
      <c r="N459" s="69">
        <v>24727273</v>
      </c>
      <c r="O459" s="69">
        <v>1554400</v>
      </c>
      <c r="P459" s="79">
        <f>IF(I459=0,0,H459/I459)</f>
        <v>0.8181818181818182</v>
      </c>
    </row>
    <row r="460">
      <c r="A460" s="66" t="str">
        <v>2025-09</v>
      </c>
      <c r="B460" s="66" t="str">
        <v>비교 반영</v>
      </c>
      <c r="C460" s="66" t="str">
        <v>화도읍 묵현리</v>
      </c>
      <c r="D460" s="66" t="str">
        <v>다세대 매매</v>
      </c>
      <c r="E460" s="68">
        <v>25</v>
      </c>
      <c r="F460" s="68">
        <v>25</v>
      </c>
      <c r="G460" s="68">
        <v>0</v>
      </c>
      <c r="H460" s="68">
        <v>0</v>
      </c>
      <c r="I460" s="68">
        <f>G460+H460</f>
        <v>0</v>
      </c>
      <c r="J460" s="68">
        <f>SUM(F460:H460)</f>
        <v>25</v>
      </c>
      <c r="K460" s="68">
        <f>E460-J460</f>
        <v>0</v>
      </c>
      <c r="L460" s="69">
        <v>3065000000</v>
      </c>
      <c r="M460" s="87">
        <v>1385.095</v>
      </c>
      <c r="N460" s="69">
        <v>122600000</v>
      </c>
      <c r="O460" s="69">
        <v>7315189</v>
      </c>
      <c r="P460" s="79">
        <f>IF(I460=0,0,H460/I460)</f>
        <v>0</v>
      </c>
    </row>
    <row r="461">
      <c r="A461" s="66" t="str">
        <v>2025-09</v>
      </c>
      <c r="B461" s="66" t="str">
        <v>비교 반영</v>
      </c>
      <c r="C461" s="66" t="str">
        <v>화도읍 묵현리</v>
      </c>
      <c r="D461" s="66" t="str">
        <v>다세대 전월세</v>
      </c>
      <c r="E461" s="68">
        <v>54</v>
      </c>
      <c r="F461" s="68">
        <v>0</v>
      </c>
      <c r="G461" s="68">
        <v>18</v>
      </c>
      <c r="H461" s="68">
        <v>36</v>
      </c>
      <c r="I461" s="68">
        <f>G461+H461</f>
        <v>54</v>
      </c>
      <c r="J461" s="68">
        <f>SUM(F461:H461)</f>
        <v>54</v>
      </c>
      <c r="K461" s="68">
        <f>E461-J461</f>
        <v>0</v>
      </c>
      <c r="L461" s="69">
        <v>3469600000</v>
      </c>
      <c r="M461" s="87">
        <v>2886.76</v>
      </c>
      <c r="N461" s="69">
        <v>64251852</v>
      </c>
      <c r="O461" s="69">
        <v>3973227</v>
      </c>
      <c r="P461" s="79">
        <f>IF(I461=0,0,H461/I461)</f>
        <v>0.6666666666666666</v>
      </c>
    </row>
    <row r="462">
      <c r="A462" s="66" t="str">
        <v>2025-09</v>
      </c>
      <c r="B462" s="66" t="str">
        <v>비교 반영</v>
      </c>
      <c r="C462" s="66" t="str">
        <v>화도읍 묵현리</v>
      </c>
      <c r="D462" s="66" t="str">
        <v>아파트 매매</v>
      </c>
      <c r="E462" s="68">
        <v>14</v>
      </c>
      <c r="F462" s="68">
        <v>14</v>
      </c>
      <c r="G462" s="68">
        <v>0</v>
      </c>
      <c r="H462" s="68">
        <v>0</v>
      </c>
      <c r="I462" s="68">
        <f>G462+H462</f>
        <v>0</v>
      </c>
      <c r="J462" s="68">
        <f>SUM(F462:H462)</f>
        <v>14</v>
      </c>
      <c r="K462" s="68">
        <f>E462-J462</f>
        <v>0</v>
      </c>
      <c r="L462" s="69">
        <v>3856000000</v>
      </c>
      <c r="M462" s="87">
        <v>993.995</v>
      </c>
      <c r="N462" s="69">
        <v>275428571</v>
      </c>
      <c r="O462" s="69">
        <v>12824116</v>
      </c>
      <c r="P462" s="79">
        <f>IF(I462=0,0,H462/I462)</f>
        <v>0</v>
      </c>
    </row>
    <row r="463">
      <c r="A463" s="66" t="str">
        <v>2025-09</v>
      </c>
      <c r="B463" s="66" t="str">
        <v>비교 반영</v>
      </c>
      <c r="C463" s="66" t="str">
        <v>화도읍 묵현리</v>
      </c>
      <c r="D463" s="66" t="str">
        <v>아파트 전월세</v>
      </c>
      <c r="E463" s="68">
        <v>27</v>
      </c>
      <c r="F463" s="68">
        <v>0</v>
      </c>
      <c r="G463" s="68">
        <v>13</v>
      </c>
      <c r="H463" s="68">
        <v>14</v>
      </c>
      <c r="I463" s="68">
        <f>G463+H463</f>
        <v>27</v>
      </c>
      <c r="J463" s="68">
        <f>SUM(F463:H463)</f>
        <v>27</v>
      </c>
      <c r="K463" s="68">
        <f>E463-J463</f>
        <v>0</v>
      </c>
      <c r="L463" s="69">
        <v>3570900000</v>
      </c>
      <c r="M463" s="87">
        <v>1924.544</v>
      </c>
      <c r="N463" s="69">
        <v>132255556</v>
      </c>
      <c r="O463" s="69">
        <v>6133726</v>
      </c>
      <c r="P463" s="79">
        <f>IF(I463=0,0,H463/I463)</f>
        <v>0.5185185185185185</v>
      </c>
    </row>
    <row r="464">
      <c r="A464" s="66" t="str">
        <v>2025-09</v>
      </c>
      <c r="B464" s="66" t="str">
        <v>비교 반영</v>
      </c>
      <c r="C464" s="66" t="str">
        <v>화도읍 묵현리</v>
      </c>
      <c r="D464" s="66" t="str">
        <v>토지</v>
      </c>
      <c r="E464" s="68">
        <v>8</v>
      </c>
      <c r="F464" s="68">
        <v>8</v>
      </c>
      <c r="G464" s="68">
        <v>0</v>
      </c>
      <c r="H464" s="68">
        <v>0</v>
      </c>
      <c r="I464" s="68">
        <f>G464+H464</f>
        <v>0</v>
      </c>
      <c r="J464" s="68">
        <f>SUM(F464:H464)</f>
        <v>8</v>
      </c>
      <c r="K464" s="68">
        <f>E464-J464</f>
        <v>0</v>
      </c>
      <c r="L464" s="69">
        <v>60360000</v>
      </c>
      <c r="M464" s="87">
        <v>116.5</v>
      </c>
      <c r="N464" s="69">
        <v>7545000</v>
      </c>
      <c r="O464" s="69">
        <v>1712766</v>
      </c>
      <c r="P464" s="79">
        <f>IF(I464=0,0,H464/I464)</f>
        <v>0</v>
      </c>
    </row>
    <row r="465">
      <c r="A465" s="66" t="str">
        <v>2025-09</v>
      </c>
      <c r="B465" s="66" t="str">
        <v>비교 반영</v>
      </c>
      <c r="C465" s="66" t="str">
        <v>화도읍 월산리</v>
      </c>
      <c r="D465" s="66" t="str">
        <v>다가구 전월세</v>
      </c>
      <c r="E465" s="68">
        <v>1</v>
      </c>
      <c r="F465" s="68">
        <v>0</v>
      </c>
      <c r="G465" s="68">
        <v>0</v>
      </c>
      <c r="H465" s="68">
        <v>1</v>
      </c>
      <c r="I465" s="68">
        <f>G465+H465</f>
        <v>1</v>
      </c>
      <c r="J465" s="68">
        <f>SUM(F465:H465)</f>
        <v>1</v>
      </c>
      <c r="K465" s="68">
        <f>E465-J465</f>
        <v>0</v>
      </c>
      <c r="L465" s="69">
        <v>5000000</v>
      </c>
      <c r="M465" s="87">
        <v>72.76</v>
      </c>
      <c r="N465" s="69">
        <v>5000000</v>
      </c>
      <c r="O465" s="69">
        <v>227170</v>
      </c>
      <c r="P465" s="79">
        <f>IF(I465=0,0,H465/I465)</f>
        <v>1</v>
      </c>
    </row>
    <row r="466">
      <c r="A466" s="66" t="str">
        <v>2025-09</v>
      </c>
      <c r="B466" s="66" t="str">
        <v>비교 반영</v>
      </c>
      <c r="C466" s="66" t="str">
        <v>화도읍 월산리</v>
      </c>
      <c r="D466" s="66" t="str">
        <v>다세대 전월세</v>
      </c>
      <c r="E466" s="68">
        <v>1</v>
      </c>
      <c r="F466" s="68">
        <v>0</v>
      </c>
      <c r="G466" s="68">
        <v>0</v>
      </c>
      <c r="H466" s="68">
        <v>1</v>
      </c>
      <c r="I466" s="68">
        <f>G466+H466</f>
        <v>1</v>
      </c>
      <c r="J466" s="68">
        <f>SUM(F466:H466)</f>
        <v>1</v>
      </c>
      <c r="K466" s="68">
        <f>E466-J466</f>
        <v>0</v>
      </c>
      <c r="L466" s="69">
        <v>10000000</v>
      </c>
      <c r="M466" s="87">
        <v>50.43</v>
      </c>
      <c r="N466" s="69">
        <v>10000000</v>
      </c>
      <c r="O466" s="69">
        <v>655520</v>
      </c>
      <c r="P466" s="79">
        <f>IF(I466=0,0,H466/I466)</f>
        <v>1</v>
      </c>
    </row>
    <row r="467">
      <c r="A467" s="66" t="str">
        <v>2025-09</v>
      </c>
      <c r="B467" s="66" t="str">
        <v>비교 반영</v>
      </c>
      <c r="C467" s="66" t="str">
        <v>화도읍 월산리</v>
      </c>
      <c r="D467" s="66" t="str">
        <v>아파트 매매</v>
      </c>
      <c r="E467" s="68">
        <v>3</v>
      </c>
      <c r="F467" s="68">
        <v>3</v>
      </c>
      <c r="G467" s="68">
        <v>0</v>
      </c>
      <c r="H467" s="68">
        <v>0</v>
      </c>
      <c r="I467" s="68">
        <f>G467+H467</f>
        <v>0</v>
      </c>
      <c r="J467" s="68">
        <f>SUM(F467:H467)</f>
        <v>3</v>
      </c>
      <c r="K467" s="68">
        <f>E467-J467</f>
        <v>0</v>
      </c>
      <c r="L467" s="69">
        <v>1082000000</v>
      </c>
      <c r="M467" s="87">
        <v>317.96</v>
      </c>
      <c r="N467" s="69">
        <v>360666667</v>
      </c>
      <c r="O467" s="69">
        <v>11249415</v>
      </c>
      <c r="P467" s="79">
        <f>IF(I467=0,0,H467/I467)</f>
        <v>0</v>
      </c>
    </row>
    <row r="468">
      <c r="A468" s="66" t="str">
        <v>2025-09</v>
      </c>
      <c r="B468" s="66" t="str">
        <v>비교 반영</v>
      </c>
      <c r="C468" s="66" t="str">
        <v>화도읍 월산리</v>
      </c>
      <c r="D468" s="66" t="str">
        <v>아파트 전월세</v>
      </c>
      <c r="E468" s="68">
        <v>82</v>
      </c>
      <c r="F468" s="68">
        <v>0</v>
      </c>
      <c r="G468" s="68">
        <v>81</v>
      </c>
      <c r="H468" s="68">
        <v>1</v>
      </c>
      <c r="I468" s="68">
        <f>G468+H468</f>
        <v>82</v>
      </c>
      <c r="J468" s="68">
        <f>SUM(F468:H468)</f>
        <v>82</v>
      </c>
      <c r="K468" s="68">
        <f>E468-J468</f>
        <v>0</v>
      </c>
      <c r="L468" s="69">
        <v>15071880000</v>
      </c>
      <c r="M468" s="87">
        <v>6463.346</v>
      </c>
      <c r="N468" s="69">
        <v>183803415</v>
      </c>
      <c r="O468" s="69">
        <v>7708762</v>
      </c>
      <c r="P468" s="79">
        <f>IF(I468=0,0,H468/I468)</f>
        <v>0.012195121951219513</v>
      </c>
    </row>
    <row r="469">
      <c r="A469" s="66" t="str">
        <v>2025-09</v>
      </c>
      <c r="B469" s="66" t="str">
        <v>비교 반영</v>
      </c>
      <c r="C469" s="66" t="str">
        <v>화도읍 월산리</v>
      </c>
      <c r="D469" s="66" t="str">
        <v>토지</v>
      </c>
      <c r="E469" s="68">
        <v>3</v>
      </c>
      <c r="F469" s="68">
        <v>3</v>
      </c>
      <c r="G469" s="68">
        <v>0</v>
      </c>
      <c r="H469" s="68">
        <v>0</v>
      </c>
      <c r="I469" s="68">
        <f>G469+H469</f>
        <v>0</v>
      </c>
      <c r="J469" s="68">
        <f>SUM(F469:H469)</f>
        <v>3</v>
      </c>
      <c r="K469" s="68">
        <f>E469-J469</f>
        <v>0</v>
      </c>
      <c r="L469" s="69">
        <v>865000000</v>
      </c>
      <c r="M469" s="87">
        <v>463</v>
      </c>
      <c r="N469" s="69">
        <v>288333333</v>
      </c>
      <c r="O469" s="69">
        <v>6176035</v>
      </c>
      <c r="P469" s="79">
        <f>IF(I469=0,0,H469/I469)</f>
        <v>0</v>
      </c>
    </row>
    <row r="470">
      <c r="A470" s="66" t="str">
        <v>2025-09</v>
      </c>
      <c r="B470" s="66" t="str">
        <v>비교 반영</v>
      </c>
      <c r="C470" s="66" t="str">
        <v>화도읍 차산리</v>
      </c>
      <c r="D470" s="66" t="str">
        <v>다가구 전월세</v>
      </c>
      <c r="E470" s="68">
        <v>3</v>
      </c>
      <c r="F470" s="68">
        <v>0</v>
      </c>
      <c r="G470" s="68">
        <v>1</v>
      </c>
      <c r="H470" s="68">
        <v>2</v>
      </c>
      <c r="I470" s="68">
        <f>G470+H470</f>
        <v>3</v>
      </c>
      <c r="J470" s="68">
        <f>SUM(F470:H470)</f>
        <v>3</v>
      </c>
      <c r="K470" s="68">
        <f>E470-J470</f>
        <v>0</v>
      </c>
      <c r="L470" s="69">
        <v>84000000</v>
      </c>
      <c r="M470" s="87">
        <v>219</v>
      </c>
      <c r="N470" s="69">
        <v>28000000</v>
      </c>
      <c r="O470" s="69">
        <v>1267972</v>
      </c>
      <c r="P470" s="79">
        <f>IF(I470=0,0,H470/I470)</f>
        <v>0.6666666666666666</v>
      </c>
    </row>
    <row r="471">
      <c r="A471" s="66" t="str">
        <v>2025-09</v>
      </c>
      <c r="B471" s="66" t="str">
        <v>비교 반영</v>
      </c>
      <c r="C471" s="66" t="str">
        <v>화도읍 차산리</v>
      </c>
      <c r="D471" s="66" t="str">
        <v>다세대 매매</v>
      </c>
      <c r="E471" s="68">
        <v>1</v>
      </c>
      <c r="F471" s="68">
        <v>1</v>
      </c>
      <c r="G471" s="68">
        <v>0</v>
      </c>
      <c r="H471" s="68">
        <v>0</v>
      </c>
      <c r="I471" s="68">
        <f>G471+H471</f>
        <v>0</v>
      </c>
      <c r="J471" s="68">
        <f>SUM(F471:H471)</f>
        <v>1</v>
      </c>
      <c r="K471" s="68">
        <f>E471-J471</f>
        <v>0</v>
      </c>
      <c r="L471" s="69">
        <v>140000000</v>
      </c>
      <c r="M471" s="87">
        <v>52.92</v>
      </c>
      <c r="N471" s="69">
        <v>140000000</v>
      </c>
      <c r="O471" s="69">
        <v>8745463</v>
      </c>
      <c r="P471" s="79">
        <f>IF(I471=0,0,H471/I471)</f>
        <v>0</v>
      </c>
    </row>
    <row r="472">
      <c r="A472" s="66" t="str">
        <v>2025-09</v>
      </c>
      <c r="B472" s="66" t="str">
        <v>비교 반영</v>
      </c>
      <c r="C472" s="66" t="str">
        <v>화도읍 차산리</v>
      </c>
      <c r="D472" s="66" t="str">
        <v>다세대 전월세</v>
      </c>
      <c r="E472" s="68">
        <v>1</v>
      </c>
      <c r="F472" s="68">
        <v>0</v>
      </c>
      <c r="G472" s="68">
        <v>0</v>
      </c>
      <c r="H472" s="68">
        <v>1</v>
      </c>
      <c r="I472" s="68">
        <f>G472+H472</f>
        <v>1</v>
      </c>
      <c r="J472" s="68">
        <f>SUM(F472:H472)</f>
        <v>1</v>
      </c>
      <c r="K472" s="68">
        <f>E472-J472</f>
        <v>0</v>
      </c>
      <c r="L472" s="69">
        <v>20000000</v>
      </c>
      <c r="M472" s="87">
        <v>60.77</v>
      </c>
      <c r="N472" s="69">
        <v>20000000</v>
      </c>
      <c r="O472" s="69">
        <v>1087966</v>
      </c>
      <c r="P472" s="79">
        <f>IF(I472=0,0,H472/I472)</f>
        <v>1</v>
      </c>
    </row>
    <row r="473">
      <c r="A473" s="66" t="str">
        <v>2025-09</v>
      </c>
      <c r="B473" s="66" t="str">
        <v>비교 반영</v>
      </c>
      <c r="C473" s="66" t="str">
        <v>화도읍 차산리</v>
      </c>
      <c r="D473" s="66" t="str">
        <v>아파트 매매</v>
      </c>
      <c r="E473" s="68">
        <v>2</v>
      </c>
      <c r="F473" s="68">
        <v>2</v>
      </c>
      <c r="G473" s="68">
        <v>0</v>
      </c>
      <c r="H473" s="68">
        <v>0</v>
      </c>
      <c r="I473" s="68">
        <f>G473+H473</f>
        <v>0</v>
      </c>
      <c r="J473" s="68">
        <f>SUM(F473:H473)</f>
        <v>2</v>
      </c>
      <c r="K473" s="68">
        <f>E473-J473</f>
        <v>0</v>
      </c>
      <c r="L473" s="69">
        <v>692000000</v>
      </c>
      <c r="M473" s="87">
        <v>190.922</v>
      </c>
      <c r="N473" s="69">
        <v>346000000</v>
      </c>
      <c r="O473" s="69">
        <v>11981861</v>
      </c>
      <c r="P473" s="79">
        <f>IF(I473=0,0,H473/I473)</f>
        <v>0</v>
      </c>
    </row>
    <row r="474">
      <c r="A474" s="66" t="str">
        <v>2025-09</v>
      </c>
      <c r="B474" s="66" t="str">
        <v>비교 반영</v>
      </c>
      <c r="C474" s="66" t="str">
        <v>화도읍 차산리</v>
      </c>
      <c r="D474" s="66" t="str">
        <v>아파트 전월세</v>
      </c>
      <c r="E474" s="68">
        <v>3</v>
      </c>
      <c r="F474" s="68">
        <v>0</v>
      </c>
      <c r="G474" s="68">
        <v>1</v>
      </c>
      <c r="H474" s="68">
        <v>2</v>
      </c>
      <c r="I474" s="68">
        <f>G474+H474</f>
        <v>3</v>
      </c>
      <c r="J474" s="68">
        <f>SUM(F474:H474)</f>
        <v>3</v>
      </c>
      <c r="K474" s="68">
        <f>E474-J474</f>
        <v>0</v>
      </c>
      <c r="L474" s="69">
        <v>310000000</v>
      </c>
      <c r="M474" s="87">
        <v>254.973</v>
      </c>
      <c r="N474" s="69">
        <v>103333333</v>
      </c>
      <c r="O474" s="69">
        <v>4019223</v>
      </c>
      <c r="P474" s="79">
        <f>IF(I474=0,0,H474/I474)</f>
        <v>0.6666666666666666</v>
      </c>
    </row>
    <row r="475">
      <c r="A475" s="66" t="str">
        <v>2025-09</v>
      </c>
      <c r="B475" s="66" t="str">
        <v>비교 반영</v>
      </c>
      <c r="C475" s="66" t="str">
        <v>화도읍 차산리</v>
      </c>
      <c r="D475" s="66" t="str">
        <v>토지</v>
      </c>
      <c r="E475" s="68">
        <v>1</v>
      </c>
      <c r="F475" s="68">
        <v>1</v>
      </c>
      <c r="G475" s="68">
        <v>0</v>
      </c>
      <c r="H475" s="68">
        <v>0</v>
      </c>
      <c r="I475" s="68">
        <f>G475+H475</f>
        <v>0</v>
      </c>
      <c r="J475" s="68">
        <f>SUM(F475:H475)</f>
        <v>1</v>
      </c>
      <c r="K475" s="68">
        <f>E475-J475</f>
        <v>0</v>
      </c>
      <c r="L475" s="69">
        <v>200000000</v>
      </c>
      <c r="M475" s="87">
        <v>975.9</v>
      </c>
      <c r="N475" s="69">
        <v>200000000</v>
      </c>
      <c r="O475" s="69">
        <v>677484</v>
      </c>
      <c r="P475" s="79">
        <f>IF(I475=0,0,H475/I475)</f>
        <v>0</v>
      </c>
    </row>
    <row r="476">
      <c r="A476" s="66" t="str">
        <v>2025-09</v>
      </c>
      <c r="B476" s="66" t="str">
        <v>비교 반영</v>
      </c>
      <c r="C476" s="66" t="str">
        <v>화도읍 창현리</v>
      </c>
      <c r="D476" s="66" t="str">
        <v>공장창고</v>
      </c>
      <c r="E476" s="68">
        <v>1</v>
      </c>
      <c r="F476" s="68">
        <v>1</v>
      </c>
      <c r="G476" s="68">
        <v>0</v>
      </c>
      <c r="H476" s="68">
        <v>0</v>
      </c>
      <c r="I476" s="68">
        <f>G476+H476</f>
        <v>0</v>
      </c>
      <c r="J476" s="68">
        <f>SUM(F476:H476)</f>
        <v>1</v>
      </c>
      <c r="K476" s="68">
        <f>E476-J476</f>
        <v>0</v>
      </c>
      <c r="L476" s="69">
        <v>1680000000</v>
      </c>
      <c r="M476" s="87">
        <v>586.08</v>
      </c>
      <c r="N476" s="69">
        <v>1680000000</v>
      </c>
      <c r="O476" s="69">
        <v>9476042</v>
      </c>
      <c r="P476" s="79">
        <f>IF(I476=0,0,H476/I476)</f>
        <v>0</v>
      </c>
    </row>
    <row r="477">
      <c r="A477" s="66" t="str">
        <v>2025-09</v>
      </c>
      <c r="B477" s="66" t="str">
        <v>비교 반영</v>
      </c>
      <c r="C477" s="66" t="str">
        <v>화도읍 창현리</v>
      </c>
      <c r="D477" s="66" t="str">
        <v>다가구 전월세</v>
      </c>
      <c r="E477" s="68">
        <v>4</v>
      </c>
      <c r="F477" s="68">
        <v>0</v>
      </c>
      <c r="G477" s="68">
        <v>0</v>
      </c>
      <c r="H477" s="68">
        <v>4</v>
      </c>
      <c r="I477" s="68">
        <f>G477+H477</f>
        <v>4</v>
      </c>
      <c r="J477" s="68">
        <f>SUM(F477:H477)</f>
        <v>4</v>
      </c>
      <c r="K477" s="68">
        <f>E477-J477</f>
        <v>0</v>
      </c>
      <c r="L477" s="69">
        <v>18000000</v>
      </c>
      <c r="M477" s="87">
        <v>107</v>
      </c>
      <c r="N477" s="69">
        <v>4500000</v>
      </c>
      <c r="O477" s="69">
        <v>556113</v>
      </c>
      <c r="P477" s="79">
        <f>IF(I477=0,0,H477/I477)</f>
        <v>1</v>
      </c>
    </row>
    <row r="478">
      <c r="A478" s="66" t="str">
        <v>2025-09</v>
      </c>
      <c r="B478" s="66" t="str">
        <v>비교 반영</v>
      </c>
      <c r="C478" s="66" t="str">
        <v>화도읍 창현리</v>
      </c>
      <c r="D478" s="66" t="str">
        <v>다세대 매매</v>
      </c>
      <c r="E478" s="68">
        <v>5</v>
      </c>
      <c r="F478" s="68">
        <v>5</v>
      </c>
      <c r="G478" s="68">
        <v>0</v>
      </c>
      <c r="H478" s="68">
        <v>0</v>
      </c>
      <c r="I478" s="68">
        <f>G478+H478</f>
        <v>0</v>
      </c>
      <c r="J478" s="68">
        <f>SUM(F478:H478)</f>
        <v>5</v>
      </c>
      <c r="K478" s="68">
        <f>E478-J478</f>
        <v>0</v>
      </c>
      <c r="L478" s="69">
        <v>785000000</v>
      </c>
      <c r="M478" s="87">
        <v>335.02</v>
      </c>
      <c r="N478" s="69">
        <v>157000000</v>
      </c>
      <c r="O478" s="69">
        <v>7745929</v>
      </c>
      <c r="P478" s="79">
        <f>IF(I478=0,0,H478/I478)</f>
        <v>0</v>
      </c>
    </row>
    <row r="479">
      <c r="A479" s="66" t="str">
        <v>2025-09</v>
      </c>
      <c r="B479" s="66" t="str">
        <v>비교 반영</v>
      </c>
      <c r="C479" s="66" t="str">
        <v>화도읍 창현리</v>
      </c>
      <c r="D479" s="66" t="str">
        <v>다세대 전월세</v>
      </c>
      <c r="E479" s="68">
        <v>5</v>
      </c>
      <c r="F479" s="68">
        <v>0</v>
      </c>
      <c r="G479" s="68">
        <v>1</v>
      </c>
      <c r="H479" s="68">
        <v>4</v>
      </c>
      <c r="I479" s="68">
        <f>G479+H479</f>
        <v>5</v>
      </c>
      <c r="J479" s="68">
        <f>SUM(F479:H479)</f>
        <v>5</v>
      </c>
      <c r="K479" s="68">
        <f>E479-J479</f>
        <v>0</v>
      </c>
      <c r="L479" s="69">
        <v>187050000</v>
      </c>
      <c r="M479" s="87">
        <v>267.195</v>
      </c>
      <c r="N479" s="69">
        <v>37410000</v>
      </c>
      <c r="O479" s="69">
        <v>2314217</v>
      </c>
      <c r="P479" s="79">
        <f>IF(I479=0,0,H479/I479)</f>
        <v>0.8</v>
      </c>
    </row>
    <row r="480">
      <c r="A480" s="66" t="str">
        <v>2025-09</v>
      </c>
      <c r="B480" s="66" t="str">
        <v>비교 반영</v>
      </c>
      <c r="C480" s="66" t="str">
        <v>화도읍 창현리</v>
      </c>
      <c r="D480" s="66" t="str">
        <v>상가</v>
      </c>
      <c r="E480" s="68">
        <v>1</v>
      </c>
      <c r="F480" s="68">
        <v>1</v>
      </c>
      <c r="G480" s="68">
        <v>0</v>
      </c>
      <c r="H480" s="68">
        <v>0</v>
      </c>
      <c r="I480" s="68">
        <f>G480+H480</f>
        <v>0</v>
      </c>
      <c r="J480" s="68">
        <f>SUM(F480:H480)</f>
        <v>1</v>
      </c>
      <c r="K480" s="68">
        <f>E480-J480</f>
        <v>0</v>
      </c>
      <c r="L480" s="69">
        <v>60000000</v>
      </c>
      <c r="M480" s="87">
        <v>33</v>
      </c>
      <c r="N480" s="69">
        <v>60000000</v>
      </c>
      <c r="O480" s="69">
        <v>6010518</v>
      </c>
      <c r="P480" s="79">
        <f>IF(I480=0,0,H480/I480)</f>
        <v>0</v>
      </c>
    </row>
    <row r="481">
      <c r="A481" s="66" t="str">
        <v>2025-09</v>
      </c>
      <c r="B481" s="66" t="str">
        <v>비교 반영</v>
      </c>
      <c r="C481" s="66" t="str">
        <v>화도읍 창현리</v>
      </c>
      <c r="D481" s="66" t="str">
        <v>아파트 매매</v>
      </c>
      <c r="E481" s="68">
        <v>15</v>
      </c>
      <c r="F481" s="68">
        <v>15</v>
      </c>
      <c r="G481" s="68">
        <v>0</v>
      </c>
      <c r="H481" s="68">
        <v>0</v>
      </c>
      <c r="I481" s="68">
        <f>G481+H481</f>
        <v>0</v>
      </c>
      <c r="J481" s="68">
        <f>SUM(F481:H481)</f>
        <v>15</v>
      </c>
      <c r="K481" s="68">
        <f>E481-J481</f>
        <v>0</v>
      </c>
      <c r="L481" s="69">
        <v>4282000000</v>
      </c>
      <c r="M481" s="87">
        <v>1123.396</v>
      </c>
      <c r="N481" s="69">
        <v>285466667</v>
      </c>
      <c r="O481" s="69">
        <v>12600516</v>
      </c>
      <c r="P481" s="79">
        <f>IF(I481=0,0,H481/I481)</f>
        <v>0</v>
      </c>
    </row>
    <row r="482">
      <c r="A482" s="66" t="str">
        <v>2025-09</v>
      </c>
      <c r="B482" s="66" t="str">
        <v>비교 반영</v>
      </c>
      <c r="C482" s="66" t="str">
        <v>화도읍 창현리</v>
      </c>
      <c r="D482" s="66" t="str">
        <v>아파트 전월세</v>
      </c>
      <c r="E482" s="68">
        <v>28</v>
      </c>
      <c r="F482" s="68">
        <v>0</v>
      </c>
      <c r="G482" s="68">
        <v>18</v>
      </c>
      <c r="H482" s="68">
        <v>10</v>
      </c>
      <c r="I482" s="68">
        <f>G482+H482</f>
        <v>28</v>
      </c>
      <c r="J482" s="68">
        <f>SUM(F482:H482)</f>
        <v>28</v>
      </c>
      <c r="K482" s="68">
        <f>E482-J482</f>
        <v>0</v>
      </c>
      <c r="L482" s="69">
        <v>4445000000</v>
      </c>
      <c r="M482" s="87">
        <v>2066.831</v>
      </c>
      <c r="N482" s="69">
        <v>158750000</v>
      </c>
      <c r="O482" s="69">
        <v>7109538</v>
      </c>
      <c r="P482" s="79">
        <f>IF(I482=0,0,H482/I482)</f>
        <v>0.35714285714285715</v>
      </c>
    </row>
    <row r="483">
      <c r="A483" s="66" t="str">
        <v>2025-09</v>
      </c>
      <c r="B483" s="66" t="str">
        <v>비교 반영</v>
      </c>
      <c r="C483" s="66" t="str">
        <v>화도읍 창현리</v>
      </c>
      <c r="D483" s="66" t="str">
        <v>토지</v>
      </c>
      <c r="E483" s="68">
        <v>3</v>
      </c>
      <c r="F483" s="68">
        <v>3</v>
      </c>
      <c r="G483" s="68">
        <v>0</v>
      </c>
      <c r="H483" s="68">
        <v>0</v>
      </c>
      <c r="I483" s="68">
        <f>G483+H483</f>
        <v>0</v>
      </c>
      <c r="J483" s="68">
        <f>SUM(F483:H483)</f>
        <v>3</v>
      </c>
      <c r="K483" s="68">
        <f>E483-J483</f>
        <v>0</v>
      </c>
      <c r="L483" s="69">
        <v>60000000</v>
      </c>
      <c r="M483" s="87">
        <v>214.71</v>
      </c>
      <c r="N483" s="69">
        <v>20000000</v>
      </c>
      <c r="O483" s="69">
        <v>923791</v>
      </c>
      <c r="P483" s="79">
        <f>IF(I483=0,0,H483/I483)</f>
        <v>0</v>
      </c>
    </row>
    <row r="484">
      <c r="A484" s="66" t="str">
        <v>2025-10</v>
      </c>
      <c r="B484" s="66" t="str">
        <v>비교 반영</v>
      </c>
      <c r="C484" s="66" t="str">
        <v>금곡동</v>
      </c>
      <c r="D484" s="66" t="str">
        <v>다가구 매매</v>
      </c>
      <c r="E484" s="68">
        <v>1</v>
      </c>
      <c r="F484" s="68">
        <v>1</v>
      </c>
      <c r="G484" s="68">
        <v>0</v>
      </c>
      <c r="H484" s="68">
        <v>0</v>
      </c>
      <c r="I484" s="68">
        <f>G484+H484</f>
        <v>0</v>
      </c>
      <c r="J484" s="68">
        <f>SUM(F484:H484)</f>
        <v>1</v>
      </c>
      <c r="K484" s="68">
        <f>E484-J484</f>
        <v>0</v>
      </c>
      <c r="L484" s="69">
        <v>119000000</v>
      </c>
      <c r="M484" s="87">
        <v>44.8</v>
      </c>
      <c r="N484" s="69">
        <v>119000000</v>
      </c>
      <c r="O484" s="69">
        <v>8780991</v>
      </c>
      <c r="P484" s="79">
        <f>IF(I484=0,0,H484/I484)</f>
        <v>0</v>
      </c>
    </row>
    <row r="485">
      <c r="A485" s="66" t="str">
        <v>2025-10</v>
      </c>
      <c r="B485" s="66" t="str">
        <v>비교 반영</v>
      </c>
      <c r="C485" s="66" t="str">
        <v>금곡동</v>
      </c>
      <c r="D485" s="66" t="str">
        <v>다가구 전월세</v>
      </c>
      <c r="E485" s="68">
        <v>4</v>
      </c>
      <c r="F485" s="68">
        <v>0</v>
      </c>
      <c r="G485" s="68">
        <v>1</v>
      </c>
      <c r="H485" s="68">
        <v>3</v>
      </c>
      <c r="I485" s="68">
        <f>G485+H485</f>
        <v>4</v>
      </c>
      <c r="J485" s="68">
        <f>SUM(F485:H485)</f>
        <v>4</v>
      </c>
      <c r="K485" s="68">
        <f>E485-J485</f>
        <v>0</v>
      </c>
      <c r="L485" s="69">
        <v>87000000</v>
      </c>
      <c r="M485" s="87">
        <v>505.63</v>
      </c>
      <c r="N485" s="69">
        <v>21750000</v>
      </c>
      <c r="O485" s="69">
        <v>568802</v>
      </c>
      <c r="P485" s="79">
        <f>IF(I485=0,0,H485/I485)</f>
        <v>0.75</v>
      </c>
    </row>
    <row r="486">
      <c r="A486" s="66" t="str">
        <v>2025-10</v>
      </c>
      <c r="B486" s="66" t="str">
        <v>비교 반영</v>
      </c>
      <c r="C486" s="66" t="str">
        <v>금곡동</v>
      </c>
      <c r="D486" s="66" t="str">
        <v>다세대 매매</v>
      </c>
      <c r="E486" s="68">
        <v>7</v>
      </c>
      <c r="F486" s="68">
        <v>7</v>
      </c>
      <c r="G486" s="68">
        <v>0</v>
      </c>
      <c r="H486" s="68">
        <v>0</v>
      </c>
      <c r="I486" s="68">
        <f>G486+H486</f>
        <v>0</v>
      </c>
      <c r="J486" s="68">
        <f>SUM(F486:H486)</f>
        <v>7</v>
      </c>
      <c r="K486" s="68">
        <f>E486-J486</f>
        <v>0</v>
      </c>
      <c r="L486" s="69">
        <v>992000000</v>
      </c>
      <c r="M486" s="87">
        <v>326.25</v>
      </c>
      <c r="N486" s="69">
        <v>141714286</v>
      </c>
      <c r="O486" s="69">
        <v>10051613</v>
      </c>
      <c r="P486" s="79">
        <f>IF(I486=0,0,H486/I486)</f>
        <v>0</v>
      </c>
    </row>
    <row r="487">
      <c r="A487" s="66" t="str">
        <v>2025-10</v>
      </c>
      <c r="B487" s="66" t="str">
        <v>비교 반영</v>
      </c>
      <c r="C487" s="66" t="str">
        <v>금곡동</v>
      </c>
      <c r="D487" s="66" t="str">
        <v>다세대 전월세</v>
      </c>
      <c r="E487" s="68">
        <v>20</v>
      </c>
      <c r="F487" s="68">
        <v>0</v>
      </c>
      <c r="G487" s="68">
        <v>11</v>
      </c>
      <c r="H487" s="68">
        <v>9</v>
      </c>
      <c r="I487" s="68">
        <f>G487+H487</f>
        <v>20</v>
      </c>
      <c r="J487" s="68">
        <f>SUM(F487:H487)</f>
        <v>20</v>
      </c>
      <c r="K487" s="68">
        <f>E487-J487</f>
        <v>0</v>
      </c>
      <c r="L487" s="69">
        <v>1241770000</v>
      </c>
      <c r="M487" s="87">
        <v>1098.9</v>
      </c>
      <c r="N487" s="69">
        <v>62088500</v>
      </c>
      <c r="O487" s="69">
        <v>3735576</v>
      </c>
      <c r="P487" s="79">
        <f>IF(I487=0,0,H487/I487)</f>
        <v>0.45</v>
      </c>
    </row>
    <row r="488">
      <c r="A488" s="66" t="str">
        <v>2025-10</v>
      </c>
      <c r="B488" s="66" t="str">
        <v>비교 반영</v>
      </c>
      <c r="C488" s="66" t="str">
        <v>금곡동</v>
      </c>
      <c r="D488" s="66" t="str">
        <v>분양권</v>
      </c>
      <c r="E488" s="68">
        <v>1</v>
      </c>
      <c r="F488" s="68">
        <v>1</v>
      </c>
      <c r="G488" s="68">
        <v>0</v>
      </c>
      <c r="H488" s="68">
        <v>0</v>
      </c>
      <c r="I488" s="68">
        <f>G488+H488</f>
        <v>0</v>
      </c>
      <c r="J488" s="68">
        <f>SUM(F488:H488)</f>
        <v>1</v>
      </c>
      <c r="K488" s="68">
        <f>E488-J488</f>
        <v>0</v>
      </c>
      <c r="L488" s="69">
        <v>460000000</v>
      </c>
      <c r="M488" s="87">
        <v>59.964</v>
      </c>
      <c r="N488" s="69">
        <v>460000000</v>
      </c>
      <c r="O488" s="69">
        <v>25359567</v>
      </c>
      <c r="P488" s="79">
        <f>IF(I488=0,0,H488/I488)</f>
        <v>0</v>
      </c>
    </row>
    <row r="489">
      <c r="A489" s="66" t="str">
        <v>2025-10</v>
      </c>
      <c r="B489" s="66" t="str">
        <v>비교 반영</v>
      </c>
      <c r="C489" s="66" t="str">
        <v>금곡동</v>
      </c>
      <c r="D489" s="66" t="str">
        <v>상가</v>
      </c>
      <c r="E489" s="68">
        <v>2</v>
      </c>
      <c r="F489" s="68">
        <v>2</v>
      </c>
      <c r="G489" s="68">
        <v>0</v>
      </c>
      <c r="H489" s="68">
        <v>0</v>
      </c>
      <c r="I489" s="68">
        <f>G489+H489</f>
        <v>0</v>
      </c>
      <c r="J489" s="68">
        <f>SUM(F489:H489)</f>
        <v>2</v>
      </c>
      <c r="K489" s="68">
        <f>E489-J489</f>
        <v>0</v>
      </c>
      <c r="L489" s="69">
        <v>505000000</v>
      </c>
      <c r="M489" s="87">
        <v>214.49</v>
      </c>
      <c r="N489" s="69">
        <v>252500000</v>
      </c>
      <c r="O489" s="69">
        <v>7783213</v>
      </c>
      <c r="P489" s="79">
        <f>IF(I489=0,0,H489/I489)</f>
        <v>0</v>
      </c>
    </row>
    <row r="490">
      <c r="A490" s="66" t="str">
        <v>2025-10</v>
      </c>
      <c r="B490" s="66" t="str">
        <v>비교 반영</v>
      </c>
      <c r="C490" s="66" t="str">
        <v>금곡동</v>
      </c>
      <c r="D490" s="66" t="str">
        <v>아파트 매매</v>
      </c>
      <c r="E490" s="68">
        <v>15</v>
      </c>
      <c r="F490" s="68">
        <v>15</v>
      </c>
      <c r="G490" s="68">
        <v>0</v>
      </c>
      <c r="H490" s="68">
        <v>0</v>
      </c>
      <c r="I490" s="68">
        <f>G490+H490</f>
        <v>0</v>
      </c>
      <c r="J490" s="68">
        <f>SUM(F490:H490)</f>
        <v>15</v>
      </c>
      <c r="K490" s="68">
        <f>E490-J490</f>
        <v>0</v>
      </c>
      <c r="L490" s="69">
        <v>4420900000</v>
      </c>
      <c r="M490" s="87">
        <v>1017.036</v>
      </c>
      <c r="N490" s="69">
        <v>294726667</v>
      </c>
      <c r="O490" s="69">
        <v>14369742</v>
      </c>
      <c r="P490" s="79">
        <f>IF(I490=0,0,H490/I490)</f>
        <v>0</v>
      </c>
    </row>
    <row r="491">
      <c r="A491" s="66" t="str">
        <v>2025-10</v>
      </c>
      <c r="B491" s="66" t="str">
        <v>비교 반영</v>
      </c>
      <c r="C491" s="66" t="str">
        <v>금곡동</v>
      </c>
      <c r="D491" s="66" t="str">
        <v>아파트 전월세</v>
      </c>
      <c r="E491" s="68">
        <v>26</v>
      </c>
      <c r="F491" s="68">
        <v>0</v>
      </c>
      <c r="G491" s="68">
        <v>8</v>
      </c>
      <c r="H491" s="68">
        <v>18</v>
      </c>
      <c r="I491" s="68">
        <f>G491+H491</f>
        <v>26</v>
      </c>
      <c r="J491" s="68">
        <f>SUM(F491:H491)</f>
        <v>26</v>
      </c>
      <c r="K491" s="68">
        <f>E491-J491</f>
        <v>0</v>
      </c>
      <c r="L491" s="69">
        <v>2043810000</v>
      </c>
      <c r="M491" s="87">
        <v>1266.649</v>
      </c>
      <c r="N491" s="69">
        <v>78608077</v>
      </c>
      <c r="O491" s="69">
        <v>5334074</v>
      </c>
      <c r="P491" s="79">
        <f>IF(I491=0,0,H491/I491)</f>
        <v>0.6923076923076923</v>
      </c>
    </row>
    <row r="492">
      <c r="A492" s="66" t="str">
        <v>2025-10</v>
      </c>
      <c r="B492" s="66" t="str">
        <v>비교 반영</v>
      </c>
      <c r="C492" s="66" t="str">
        <v>금곡동</v>
      </c>
      <c r="D492" s="66" t="str">
        <v>토지</v>
      </c>
      <c r="E492" s="68">
        <v>1</v>
      </c>
      <c r="F492" s="68">
        <v>1</v>
      </c>
      <c r="G492" s="68">
        <v>0</v>
      </c>
      <c r="H492" s="68">
        <v>0</v>
      </c>
      <c r="I492" s="68">
        <f>G492+H492</f>
        <v>0</v>
      </c>
      <c r="J492" s="68">
        <f>SUM(F492:H492)</f>
        <v>1</v>
      </c>
      <c r="K492" s="68">
        <f>E492-J492</f>
        <v>0</v>
      </c>
      <c r="L492" s="69">
        <v>20140000</v>
      </c>
      <c r="M492" s="87">
        <v>175</v>
      </c>
      <c r="N492" s="69">
        <v>20140000</v>
      </c>
      <c r="O492" s="69">
        <v>380449</v>
      </c>
      <c r="P492" s="79">
        <f>IF(I492=0,0,H492/I492)</f>
        <v>0</v>
      </c>
    </row>
    <row r="493">
      <c r="A493" s="66" t="str">
        <v>2025-10</v>
      </c>
      <c r="B493" s="66" t="str">
        <v>비교 반영</v>
      </c>
      <c r="C493" s="66" t="str">
        <v>다산동</v>
      </c>
      <c r="D493" s="66" t="str">
        <v>공장창고</v>
      </c>
      <c r="E493" s="68">
        <v>4</v>
      </c>
      <c r="F493" s="68">
        <v>4</v>
      </c>
      <c r="G493" s="68">
        <v>0</v>
      </c>
      <c r="H493" s="68">
        <v>0</v>
      </c>
      <c r="I493" s="68">
        <f>G493+H493</f>
        <v>0</v>
      </c>
      <c r="J493" s="68">
        <f>SUM(F493:H493)</f>
        <v>4</v>
      </c>
      <c r="K493" s="68">
        <f>E493-J493</f>
        <v>0</v>
      </c>
      <c r="L493" s="69">
        <v>671000000</v>
      </c>
      <c r="M493" s="87">
        <v>172.66</v>
      </c>
      <c r="N493" s="69">
        <v>167750000</v>
      </c>
      <c r="O493" s="69">
        <v>12847108</v>
      </c>
      <c r="P493" s="79">
        <f>IF(I493=0,0,H493/I493)</f>
        <v>0</v>
      </c>
    </row>
    <row r="494">
      <c r="A494" s="66" t="str">
        <v>2025-10</v>
      </c>
      <c r="B494" s="66" t="str">
        <v>비교 반영</v>
      </c>
      <c r="C494" s="66" t="str">
        <v>다산동</v>
      </c>
      <c r="D494" s="66" t="str">
        <v>다가구 매매</v>
      </c>
      <c r="E494" s="68">
        <v>1</v>
      </c>
      <c r="F494" s="68">
        <v>1</v>
      </c>
      <c r="G494" s="68">
        <v>0</v>
      </c>
      <c r="H494" s="68">
        <v>0</v>
      </c>
      <c r="I494" s="68">
        <f>G494+H494</f>
        <v>0</v>
      </c>
      <c r="J494" s="68">
        <f>SUM(F494:H494)</f>
        <v>1</v>
      </c>
      <c r="K494" s="68">
        <f>E494-J494</f>
        <v>0</v>
      </c>
      <c r="L494" s="69">
        <v>500000000</v>
      </c>
      <c r="M494" s="87">
        <v>60.07</v>
      </c>
      <c r="N494" s="69">
        <v>500000000</v>
      </c>
      <c r="O494" s="69">
        <v>27516106</v>
      </c>
      <c r="P494" s="79">
        <f>IF(I494=0,0,H494/I494)</f>
        <v>0</v>
      </c>
    </row>
    <row r="495">
      <c r="A495" s="66" t="str">
        <v>2025-10</v>
      </c>
      <c r="B495" s="66" t="str">
        <v>비교 반영</v>
      </c>
      <c r="C495" s="66" t="str">
        <v>다산동</v>
      </c>
      <c r="D495" s="66" t="str">
        <v>다가구 전월세</v>
      </c>
      <c r="E495" s="68">
        <v>66</v>
      </c>
      <c r="F495" s="68">
        <v>0</v>
      </c>
      <c r="G495" s="68">
        <v>30</v>
      </c>
      <c r="H495" s="68">
        <v>36</v>
      </c>
      <c r="I495" s="68">
        <f>G495+H495</f>
        <v>66</v>
      </c>
      <c r="J495" s="68">
        <f>SUM(F495:H495)</f>
        <v>66</v>
      </c>
      <c r="K495" s="68">
        <f>E495-J495</f>
        <v>0</v>
      </c>
      <c r="L495" s="69">
        <v>10012180000</v>
      </c>
      <c r="M495" s="87">
        <v>3650.9</v>
      </c>
      <c r="N495" s="69">
        <v>151699697</v>
      </c>
      <c r="O495" s="69">
        <v>9065741</v>
      </c>
      <c r="P495" s="79">
        <f>IF(I495=0,0,H495/I495)</f>
        <v>0.5454545454545454</v>
      </c>
    </row>
    <row r="496">
      <c r="A496" s="66" t="str">
        <v>2025-10</v>
      </c>
      <c r="B496" s="66" t="str">
        <v>비교 반영</v>
      </c>
      <c r="C496" s="66" t="str">
        <v>다산동</v>
      </c>
      <c r="D496" s="66" t="str">
        <v>다세대 매매</v>
      </c>
      <c r="E496" s="68">
        <v>1</v>
      </c>
      <c r="F496" s="68">
        <v>1</v>
      </c>
      <c r="G496" s="68">
        <v>0</v>
      </c>
      <c r="H496" s="68">
        <v>0</v>
      </c>
      <c r="I496" s="68">
        <f>G496+H496</f>
        <v>0</v>
      </c>
      <c r="J496" s="68">
        <f>SUM(F496:H496)</f>
        <v>1</v>
      </c>
      <c r="K496" s="68">
        <f>E496-J496</f>
        <v>0</v>
      </c>
      <c r="L496" s="69">
        <v>520000000</v>
      </c>
      <c r="M496" s="87">
        <v>69.57</v>
      </c>
      <c r="N496" s="69">
        <v>520000000</v>
      </c>
      <c r="O496" s="69">
        <v>24709044</v>
      </c>
      <c r="P496" s="79">
        <f>IF(I496=0,0,H496/I496)</f>
        <v>0</v>
      </c>
    </row>
    <row r="497">
      <c r="A497" s="66" t="str">
        <v>2025-10</v>
      </c>
      <c r="B497" s="66" t="str">
        <v>비교 반영</v>
      </c>
      <c r="C497" s="66" t="str">
        <v>다산동</v>
      </c>
      <c r="D497" s="66" t="str">
        <v>다세대 전월세</v>
      </c>
      <c r="E497" s="68">
        <v>10</v>
      </c>
      <c r="F497" s="68">
        <v>0</v>
      </c>
      <c r="G497" s="68">
        <v>5</v>
      </c>
      <c r="H497" s="68">
        <v>5</v>
      </c>
      <c r="I497" s="68">
        <f>G497+H497</f>
        <v>10</v>
      </c>
      <c r="J497" s="68">
        <f>SUM(F497:H497)</f>
        <v>10</v>
      </c>
      <c r="K497" s="68">
        <f>E497-J497</f>
        <v>0</v>
      </c>
      <c r="L497" s="69">
        <v>648500000</v>
      </c>
      <c r="M497" s="87">
        <v>484.825</v>
      </c>
      <c r="N497" s="69">
        <v>64850000</v>
      </c>
      <c r="O497" s="69">
        <v>4421805</v>
      </c>
      <c r="P497" s="79">
        <f>IF(I497=0,0,H497/I497)</f>
        <v>0.5</v>
      </c>
    </row>
    <row r="498">
      <c r="A498" s="66" t="str">
        <v>2025-10</v>
      </c>
      <c r="B498" s="66" t="str">
        <v>비교 반영</v>
      </c>
      <c r="C498" s="66" t="str">
        <v>다산동</v>
      </c>
      <c r="D498" s="66" t="str">
        <v>상가</v>
      </c>
      <c r="E498" s="68">
        <v>2</v>
      </c>
      <c r="F498" s="68">
        <v>2</v>
      </c>
      <c r="G498" s="68">
        <v>0</v>
      </c>
      <c r="H498" s="68">
        <v>0</v>
      </c>
      <c r="I498" s="68">
        <f>G498+H498</f>
        <v>0</v>
      </c>
      <c r="J498" s="68">
        <f>SUM(F498:H498)</f>
        <v>2</v>
      </c>
      <c r="K498" s="68">
        <f>E498-J498</f>
        <v>0</v>
      </c>
      <c r="L498" s="69">
        <v>515000000</v>
      </c>
      <c r="M498" s="87">
        <v>145.96</v>
      </c>
      <c r="N498" s="69">
        <v>257500000</v>
      </c>
      <c r="O498" s="69">
        <v>11664013</v>
      </c>
      <c r="P498" s="79">
        <f>IF(I498=0,0,H498/I498)</f>
        <v>0</v>
      </c>
    </row>
    <row r="499">
      <c r="A499" s="66" t="str">
        <v>2025-10</v>
      </c>
      <c r="B499" s="66" t="str">
        <v>비교 반영</v>
      </c>
      <c r="C499" s="66" t="str">
        <v>다산동</v>
      </c>
      <c r="D499" s="66" t="str">
        <v>아파트 매매</v>
      </c>
      <c r="E499" s="68">
        <v>263</v>
      </c>
      <c r="F499" s="68">
        <v>263</v>
      </c>
      <c r="G499" s="68">
        <v>0</v>
      </c>
      <c r="H499" s="68">
        <v>0</v>
      </c>
      <c r="I499" s="68">
        <f>G499+H499</f>
        <v>0</v>
      </c>
      <c r="J499" s="68">
        <f>SUM(F499:H499)</f>
        <v>263</v>
      </c>
      <c r="K499" s="68">
        <f>E499-J499</f>
        <v>0</v>
      </c>
      <c r="L499" s="69">
        <v>217756000000</v>
      </c>
      <c r="M499" s="87">
        <v>22323.758</v>
      </c>
      <c r="N499" s="69">
        <v>827969582</v>
      </c>
      <c r="O499" s="69">
        <v>32246117</v>
      </c>
      <c r="P499" s="79">
        <f>IF(I499=0,0,H499/I499)</f>
        <v>0</v>
      </c>
    </row>
    <row r="500">
      <c r="A500" s="66" t="str">
        <v>2025-10</v>
      </c>
      <c r="B500" s="66" t="str">
        <v>비교 반영</v>
      </c>
      <c r="C500" s="66" t="str">
        <v>다산동</v>
      </c>
      <c r="D500" s="66" t="str">
        <v>아파트 전월세</v>
      </c>
      <c r="E500" s="68">
        <v>820</v>
      </c>
      <c r="F500" s="68">
        <v>0</v>
      </c>
      <c r="G500" s="68">
        <v>190</v>
      </c>
      <c r="H500" s="68">
        <v>630</v>
      </c>
      <c r="I500" s="68">
        <f>G500+H500</f>
        <v>820</v>
      </c>
      <c r="J500" s="68">
        <f>SUM(F500:H500)</f>
        <v>820</v>
      </c>
      <c r="K500" s="68">
        <f>E500-J500</f>
        <v>0</v>
      </c>
      <c r="L500" s="69">
        <v>128347500000</v>
      </c>
      <c r="M500" s="87">
        <v>43887.547</v>
      </c>
      <c r="N500" s="69">
        <v>156521341</v>
      </c>
      <c r="O500" s="69">
        <v>9667645</v>
      </c>
      <c r="P500" s="79">
        <f>IF(I500=0,0,H500/I500)</f>
        <v>0.7682926829268293</v>
      </c>
    </row>
    <row r="501">
      <c r="A501" s="66" t="str">
        <v>2025-10</v>
      </c>
      <c r="B501" s="66" t="str">
        <v>비교 반영</v>
      </c>
      <c r="C501" s="66" t="str">
        <v>다산동</v>
      </c>
      <c r="D501" s="66" t="str">
        <v>오피스텔 매매</v>
      </c>
      <c r="E501" s="68">
        <v>8</v>
      </c>
      <c r="F501" s="68">
        <v>8</v>
      </c>
      <c r="G501" s="68">
        <v>0</v>
      </c>
      <c r="H501" s="68">
        <v>0</v>
      </c>
      <c r="I501" s="68">
        <f>G501+H501</f>
        <v>0</v>
      </c>
      <c r="J501" s="68">
        <f>SUM(F501:H501)</f>
        <v>8</v>
      </c>
      <c r="K501" s="68">
        <f>E501-J501</f>
        <v>0</v>
      </c>
      <c r="L501" s="69">
        <v>2050000000</v>
      </c>
      <c r="M501" s="87">
        <v>318.682</v>
      </c>
      <c r="N501" s="69">
        <v>256250000</v>
      </c>
      <c r="O501" s="69">
        <v>21265271</v>
      </c>
      <c r="P501" s="79">
        <f>IF(I501=0,0,H501/I501)</f>
        <v>0</v>
      </c>
    </row>
    <row r="502">
      <c r="A502" s="66" t="str">
        <v>2025-10</v>
      </c>
      <c r="B502" s="66" t="str">
        <v>비교 반영</v>
      </c>
      <c r="C502" s="66" t="str">
        <v>다산동</v>
      </c>
      <c r="D502" s="66" t="str">
        <v>오피스텔 전월세</v>
      </c>
      <c r="E502" s="68">
        <v>146</v>
      </c>
      <c r="F502" s="68">
        <v>0</v>
      </c>
      <c r="G502" s="68">
        <v>65</v>
      </c>
      <c r="H502" s="68">
        <v>81</v>
      </c>
      <c r="I502" s="68">
        <f>G502+H502</f>
        <v>146</v>
      </c>
      <c r="J502" s="68">
        <f>SUM(F502:H502)</f>
        <v>146</v>
      </c>
      <c r="K502" s="68">
        <f>E502-J502</f>
        <v>0</v>
      </c>
      <c r="L502" s="69">
        <v>15577160000</v>
      </c>
      <c r="M502" s="87">
        <v>4832.59</v>
      </c>
      <c r="N502" s="69">
        <v>106692877</v>
      </c>
      <c r="O502" s="69">
        <v>10655723</v>
      </c>
      <c r="P502" s="79">
        <f>IF(I502=0,0,H502/I502)</f>
        <v>0.5547945205479452</v>
      </c>
    </row>
    <row r="503">
      <c r="A503" s="66" t="str">
        <v>2025-10</v>
      </c>
      <c r="B503" s="66" t="str">
        <v>비교 반영</v>
      </c>
      <c r="C503" s="66" t="str">
        <v>다산동</v>
      </c>
      <c r="D503" s="66" t="str">
        <v>토지</v>
      </c>
      <c r="E503" s="68">
        <v>2</v>
      </c>
      <c r="F503" s="68">
        <v>2</v>
      </c>
      <c r="G503" s="68">
        <v>0</v>
      </c>
      <c r="H503" s="68">
        <v>0</v>
      </c>
      <c r="I503" s="68">
        <f>G503+H503</f>
        <v>0</v>
      </c>
      <c r="J503" s="68">
        <f>SUM(F503:H503)</f>
        <v>2</v>
      </c>
      <c r="K503" s="68">
        <f>E503-J503</f>
        <v>0</v>
      </c>
      <c r="L503" s="69">
        <v>460000000</v>
      </c>
      <c r="M503" s="87">
        <v>424</v>
      </c>
      <c r="N503" s="69">
        <v>230000000</v>
      </c>
      <c r="O503" s="69">
        <v>3586465</v>
      </c>
      <c r="P503" s="79">
        <f>IF(I503=0,0,H503/I503)</f>
        <v>0</v>
      </c>
    </row>
    <row r="504">
      <c r="A504" s="66" t="str">
        <v>2025-10</v>
      </c>
      <c r="B504" s="66" t="str">
        <v>비교 반영</v>
      </c>
      <c r="C504" s="66" t="str">
        <v>별내동</v>
      </c>
      <c r="D504" s="66" t="str">
        <v>공장창고</v>
      </c>
      <c r="E504" s="68">
        <v>4</v>
      </c>
      <c r="F504" s="68">
        <v>4</v>
      </c>
      <c r="G504" s="68">
        <v>0</v>
      </c>
      <c r="H504" s="68">
        <v>0</v>
      </c>
      <c r="I504" s="68">
        <f>G504+H504</f>
        <v>0</v>
      </c>
      <c r="J504" s="68">
        <f>SUM(F504:H504)</f>
        <v>4</v>
      </c>
      <c r="K504" s="68">
        <f>E504-J504</f>
        <v>0</v>
      </c>
      <c r="L504" s="69">
        <v>840200000</v>
      </c>
      <c r="M504" s="87">
        <v>235.05</v>
      </c>
      <c r="N504" s="69">
        <v>210050000</v>
      </c>
      <c r="O504" s="69">
        <v>11816722</v>
      </c>
      <c r="P504" s="79">
        <f>IF(I504=0,0,H504/I504)</f>
        <v>0</v>
      </c>
    </row>
    <row r="505">
      <c r="A505" s="66" t="str">
        <v>2025-10</v>
      </c>
      <c r="B505" s="66" t="str">
        <v>비교 반영</v>
      </c>
      <c r="C505" s="66" t="str">
        <v>별내동</v>
      </c>
      <c r="D505" s="66" t="str">
        <v>다가구 전월세</v>
      </c>
      <c r="E505" s="68">
        <v>87</v>
      </c>
      <c r="F505" s="68">
        <v>0</v>
      </c>
      <c r="G505" s="68">
        <v>28</v>
      </c>
      <c r="H505" s="68">
        <v>59</v>
      </c>
      <c r="I505" s="68">
        <f>G505+H505</f>
        <v>87</v>
      </c>
      <c r="J505" s="68">
        <f>SUM(F505:H505)</f>
        <v>87</v>
      </c>
      <c r="K505" s="68">
        <f>E505-J505</f>
        <v>0</v>
      </c>
      <c r="L505" s="69">
        <v>10788760000</v>
      </c>
      <c r="M505" s="87">
        <v>5146.685</v>
      </c>
      <c r="N505" s="69">
        <v>124008736</v>
      </c>
      <c r="O505" s="69">
        <v>6929766</v>
      </c>
      <c r="P505" s="79">
        <f>IF(I505=0,0,H505/I505)</f>
        <v>0.6781609195402298</v>
      </c>
    </row>
    <row r="506">
      <c r="A506" s="66" t="str">
        <v>2025-10</v>
      </c>
      <c r="B506" s="66" t="str">
        <v>비교 반영</v>
      </c>
      <c r="C506" s="66" t="str">
        <v>별내동</v>
      </c>
      <c r="D506" s="66" t="str">
        <v>다세대 전월세</v>
      </c>
      <c r="E506" s="68">
        <v>1</v>
      </c>
      <c r="F506" s="68">
        <v>0</v>
      </c>
      <c r="G506" s="68">
        <v>1</v>
      </c>
      <c r="H506" s="68">
        <v>0</v>
      </c>
      <c r="I506" s="68">
        <f>G506+H506</f>
        <v>1</v>
      </c>
      <c r="J506" s="68">
        <f>SUM(F506:H506)</f>
        <v>1</v>
      </c>
      <c r="K506" s="68">
        <f>E506-J506</f>
        <v>0</v>
      </c>
      <c r="L506" s="69">
        <v>385500000</v>
      </c>
      <c r="M506" s="87">
        <v>84.88</v>
      </c>
      <c r="N506" s="69">
        <v>385500000</v>
      </c>
      <c r="O506" s="69">
        <v>15013903</v>
      </c>
      <c r="P506" s="79">
        <f>IF(I506=0,0,H506/I506)</f>
        <v>0</v>
      </c>
    </row>
    <row r="507">
      <c r="A507" s="66" t="str">
        <v>2025-10</v>
      </c>
      <c r="B507" s="66" t="str">
        <v>비교 반영</v>
      </c>
      <c r="C507" s="66" t="str">
        <v>별내동</v>
      </c>
      <c r="D507" s="66" t="str">
        <v>상가</v>
      </c>
      <c r="E507" s="68">
        <v>8</v>
      </c>
      <c r="F507" s="68">
        <v>8</v>
      </c>
      <c r="G507" s="68">
        <v>0</v>
      </c>
      <c r="H507" s="68">
        <v>0</v>
      </c>
      <c r="I507" s="68">
        <f>G507+H507</f>
        <v>0</v>
      </c>
      <c r="J507" s="68">
        <f>SUM(F507:H507)</f>
        <v>8</v>
      </c>
      <c r="K507" s="68">
        <f>E507-J507</f>
        <v>0</v>
      </c>
      <c r="L507" s="69">
        <v>4816350000</v>
      </c>
      <c r="M507" s="87">
        <v>711.67</v>
      </c>
      <c r="N507" s="69">
        <v>602043750</v>
      </c>
      <c r="O507" s="69">
        <v>22372473</v>
      </c>
      <c r="P507" s="79">
        <f>IF(I507=0,0,H507/I507)</f>
        <v>0</v>
      </c>
    </row>
    <row r="508">
      <c r="A508" s="66" t="str">
        <v>2025-10</v>
      </c>
      <c r="B508" s="66" t="str">
        <v>비교 반영</v>
      </c>
      <c r="C508" s="66" t="str">
        <v>별내동</v>
      </c>
      <c r="D508" s="66" t="str">
        <v>아파트 매매</v>
      </c>
      <c r="E508" s="68">
        <v>57</v>
      </c>
      <c r="F508" s="68">
        <v>57</v>
      </c>
      <c r="G508" s="68">
        <v>0</v>
      </c>
      <c r="H508" s="68">
        <v>0</v>
      </c>
      <c r="I508" s="68">
        <f>G508+H508</f>
        <v>0</v>
      </c>
      <c r="J508" s="68">
        <f>SUM(F508:H508)</f>
        <v>57</v>
      </c>
      <c r="K508" s="68">
        <f>E508-J508</f>
        <v>0</v>
      </c>
      <c r="L508" s="69">
        <v>42466500000</v>
      </c>
      <c r="M508" s="87">
        <v>5496.852</v>
      </c>
      <c r="N508" s="69">
        <v>745026316</v>
      </c>
      <c r="O508" s="69">
        <v>25539187</v>
      </c>
      <c r="P508" s="79">
        <f>IF(I508=0,0,H508/I508)</f>
        <v>0</v>
      </c>
    </row>
    <row r="509">
      <c r="A509" s="66" t="str">
        <v>2025-10</v>
      </c>
      <c r="B509" s="66" t="str">
        <v>비교 반영</v>
      </c>
      <c r="C509" s="66" t="str">
        <v>별내동</v>
      </c>
      <c r="D509" s="66" t="str">
        <v>아파트 전월세</v>
      </c>
      <c r="E509" s="68">
        <v>300</v>
      </c>
      <c r="F509" s="68">
        <v>0</v>
      </c>
      <c r="G509" s="68">
        <v>76</v>
      </c>
      <c r="H509" s="68">
        <v>224</v>
      </c>
      <c r="I509" s="68">
        <f>G509+H509</f>
        <v>300</v>
      </c>
      <c r="J509" s="68">
        <f>SUM(F509:H509)</f>
        <v>300</v>
      </c>
      <c r="K509" s="68">
        <f>E509-J509</f>
        <v>0</v>
      </c>
      <c r="L509" s="69">
        <v>51708330000</v>
      </c>
      <c r="M509" s="87">
        <v>17134.852</v>
      </c>
      <c r="N509" s="69">
        <v>172361100</v>
      </c>
      <c r="O509" s="69">
        <v>9975962</v>
      </c>
      <c r="P509" s="79">
        <f>IF(I509=0,0,H509/I509)</f>
        <v>0.7466666666666667</v>
      </c>
    </row>
    <row r="510">
      <c r="A510" s="66" t="str">
        <v>2025-10</v>
      </c>
      <c r="B510" s="66" t="str">
        <v>비교 반영</v>
      </c>
      <c r="C510" s="66" t="str">
        <v>별내동</v>
      </c>
      <c r="D510" s="66" t="str">
        <v>오피스텔 매매</v>
      </c>
      <c r="E510" s="68">
        <v>7</v>
      </c>
      <c r="F510" s="68">
        <v>7</v>
      </c>
      <c r="G510" s="68">
        <v>0</v>
      </c>
      <c r="H510" s="68">
        <v>0</v>
      </c>
      <c r="I510" s="68">
        <f>G510+H510</f>
        <v>0</v>
      </c>
      <c r="J510" s="68">
        <f>SUM(F510:H510)</f>
        <v>7</v>
      </c>
      <c r="K510" s="68">
        <f>E510-J510</f>
        <v>0</v>
      </c>
      <c r="L510" s="69">
        <v>632000000</v>
      </c>
      <c r="M510" s="87">
        <v>163.27</v>
      </c>
      <c r="N510" s="69">
        <v>90285714</v>
      </c>
      <c r="O510" s="69">
        <v>12796326</v>
      </c>
      <c r="P510" s="79">
        <f>IF(I510=0,0,H510/I510)</f>
        <v>0</v>
      </c>
    </row>
    <row r="511">
      <c r="A511" s="66" t="str">
        <v>2025-10</v>
      </c>
      <c r="B511" s="66" t="str">
        <v>비교 반영</v>
      </c>
      <c r="C511" s="66" t="str">
        <v>별내동</v>
      </c>
      <c r="D511" s="66" t="str">
        <v>오피스텔 전월세</v>
      </c>
      <c r="E511" s="68">
        <v>27</v>
      </c>
      <c r="F511" s="68">
        <v>0</v>
      </c>
      <c r="G511" s="68">
        <v>7</v>
      </c>
      <c r="H511" s="68">
        <v>20</v>
      </c>
      <c r="I511" s="68">
        <f>G511+H511</f>
        <v>27</v>
      </c>
      <c r="J511" s="68">
        <f>SUM(F511:H511)</f>
        <v>27</v>
      </c>
      <c r="K511" s="68">
        <f>E511-J511</f>
        <v>0</v>
      </c>
      <c r="L511" s="69">
        <v>2607000000</v>
      </c>
      <c r="M511" s="87">
        <v>898.75</v>
      </c>
      <c r="N511" s="69">
        <v>96555556</v>
      </c>
      <c r="O511" s="69">
        <v>9589075</v>
      </c>
      <c r="P511" s="79">
        <f>IF(I511=0,0,H511/I511)</f>
        <v>0.7407407407407407</v>
      </c>
    </row>
    <row r="512">
      <c r="A512" s="66" t="str">
        <v>2025-10</v>
      </c>
      <c r="B512" s="66" t="str">
        <v>비교 반영</v>
      </c>
      <c r="C512" s="66" t="str">
        <v>별내동</v>
      </c>
      <c r="D512" s="66" t="str">
        <v>토지</v>
      </c>
      <c r="E512" s="68">
        <v>3</v>
      </c>
      <c r="F512" s="68">
        <v>3</v>
      </c>
      <c r="G512" s="68">
        <v>0</v>
      </c>
      <c r="H512" s="68">
        <v>0</v>
      </c>
      <c r="I512" s="68">
        <f>G512+H512</f>
        <v>0</v>
      </c>
      <c r="J512" s="68">
        <f>SUM(F512:H512)</f>
        <v>3</v>
      </c>
      <c r="K512" s="68">
        <f>E512-J512</f>
        <v>0</v>
      </c>
      <c r="L512" s="69">
        <v>1062240000</v>
      </c>
      <c r="M512" s="87">
        <v>1354</v>
      </c>
      <c r="N512" s="69">
        <v>354080000</v>
      </c>
      <c r="O512" s="69">
        <v>2593454</v>
      </c>
      <c r="P512" s="79">
        <f>IF(I512=0,0,H512/I512)</f>
        <v>0</v>
      </c>
    </row>
    <row r="513">
      <c r="A513" s="66" t="str">
        <v>2025-10</v>
      </c>
      <c r="B513" s="66" t="str">
        <v>비교 반영</v>
      </c>
      <c r="C513" s="66" t="str">
        <v>별내면 광전리</v>
      </c>
      <c r="D513" s="66" t="str">
        <v>다가구 전월세</v>
      </c>
      <c r="E513" s="68">
        <v>1</v>
      </c>
      <c r="F513" s="68">
        <v>0</v>
      </c>
      <c r="G513" s="68">
        <v>1</v>
      </c>
      <c r="H513" s="68">
        <v>0</v>
      </c>
      <c r="I513" s="68">
        <f>G513+H513</f>
        <v>1</v>
      </c>
      <c r="J513" s="68">
        <f>SUM(F513:H513)</f>
        <v>1</v>
      </c>
      <c r="K513" s="68">
        <f>E513-J513</f>
        <v>0</v>
      </c>
      <c r="L513" s="69">
        <v>120000000</v>
      </c>
      <c r="M513" s="87">
        <v>115.44</v>
      </c>
      <c r="N513" s="69">
        <v>120000000</v>
      </c>
      <c r="O513" s="69">
        <v>3436367</v>
      </c>
      <c r="P513" s="79">
        <f>IF(I513=0,0,H513/I513)</f>
        <v>0</v>
      </c>
    </row>
    <row r="514">
      <c r="A514" s="66" t="str">
        <v>2025-10</v>
      </c>
      <c r="B514" s="66" t="str">
        <v>비교 반영</v>
      </c>
      <c r="C514" s="66" t="str">
        <v>별내면 광전리</v>
      </c>
      <c r="D514" s="66" t="str">
        <v>토지</v>
      </c>
      <c r="E514" s="68">
        <v>1</v>
      </c>
      <c r="F514" s="68">
        <v>1</v>
      </c>
      <c r="G514" s="68">
        <v>0</v>
      </c>
      <c r="H514" s="68">
        <v>0</v>
      </c>
      <c r="I514" s="68">
        <f>G514+H514</f>
        <v>0</v>
      </c>
      <c r="J514" s="68">
        <f>SUM(F514:H514)</f>
        <v>1</v>
      </c>
      <c r="K514" s="68">
        <f>E514-J514</f>
        <v>0</v>
      </c>
      <c r="L514" s="69">
        <v>220000000</v>
      </c>
      <c r="M514" s="87">
        <v>330</v>
      </c>
      <c r="N514" s="69">
        <v>220000000</v>
      </c>
      <c r="O514" s="69">
        <v>2203857</v>
      </c>
      <c r="P514" s="79">
        <f>IF(I514=0,0,H514/I514)</f>
        <v>0</v>
      </c>
    </row>
    <row r="515">
      <c r="A515" s="66" t="str">
        <v>2025-10</v>
      </c>
      <c r="B515" s="66" t="str">
        <v>비교 반영</v>
      </c>
      <c r="C515" s="66" t="str">
        <v>별내면 청학리</v>
      </c>
      <c r="D515" s="66" t="str">
        <v>다가구 매매</v>
      </c>
      <c r="E515" s="68">
        <v>1</v>
      </c>
      <c r="F515" s="68">
        <v>1</v>
      </c>
      <c r="G515" s="68">
        <v>0</v>
      </c>
      <c r="H515" s="68">
        <v>0</v>
      </c>
      <c r="I515" s="68">
        <f>G515+H515</f>
        <v>0</v>
      </c>
      <c r="J515" s="68">
        <f>SUM(F515:H515)</f>
        <v>1</v>
      </c>
      <c r="K515" s="68">
        <f>E515-J515</f>
        <v>0</v>
      </c>
      <c r="L515" s="69">
        <v>125000000</v>
      </c>
      <c r="M515" s="87">
        <v>56.7</v>
      </c>
      <c r="N515" s="69">
        <v>125000000</v>
      </c>
      <c r="O515" s="69">
        <v>7287886</v>
      </c>
      <c r="P515" s="79">
        <f>IF(I515=0,0,H515/I515)</f>
        <v>0</v>
      </c>
    </row>
    <row r="516">
      <c r="A516" s="66" t="str">
        <v>2025-10</v>
      </c>
      <c r="B516" s="66" t="str">
        <v>비교 반영</v>
      </c>
      <c r="C516" s="66" t="str">
        <v>별내면 청학리</v>
      </c>
      <c r="D516" s="66" t="str">
        <v>다가구 전월세</v>
      </c>
      <c r="E516" s="68">
        <v>6</v>
      </c>
      <c r="F516" s="68">
        <v>0</v>
      </c>
      <c r="G516" s="68">
        <v>1</v>
      </c>
      <c r="H516" s="68">
        <v>5</v>
      </c>
      <c r="I516" s="68">
        <f>G516+H516</f>
        <v>6</v>
      </c>
      <c r="J516" s="68">
        <f>SUM(F516:H516)</f>
        <v>6</v>
      </c>
      <c r="K516" s="68">
        <f>E516-J516</f>
        <v>0</v>
      </c>
      <c r="L516" s="69">
        <v>207120000</v>
      </c>
      <c r="M516" s="87">
        <v>178.89</v>
      </c>
      <c r="N516" s="69">
        <v>34520000</v>
      </c>
      <c r="O516" s="69">
        <v>3827459</v>
      </c>
      <c r="P516" s="79">
        <f>IF(I516=0,0,H516/I516)</f>
        <v>0.8333333333333334</v>
      </c>
    </row>
    <row r="517">
      <c r="A517" s="66" t="str">
        <v>2025-10</v>
      </c>
      <c r="B517" s="66" t="str">
        <v>비교 반영</v>
      </c>
      <c r="C517" s="66" t="str">
        <v>별내면 청학리</v>
      </c>
      <c r="D517" s="66" t="str">
        <v>다세대 전월세</v>
      </c>
      <c r="E517" s="68">
        <v>2</v>
      </c>
      <c r="F517" s="68">
        <v>0</v>
      </c>
      <c r="G517" s="68">
        <v>0</v>
      </c>
      <c r="H517" s="68">
        <v>2</v>
      </c>
      <c r="I517" s="68">
        <f>G517+H517</f>
        <v>2</v>
      </c>
      <c r="J517" s="68">
        <f>SUM(F517:H517)</f>
        <v>2</v>
      </c>
      <c r="K517" s="68">
        <f>E517-J517</f>
        <v>0</v>
      </c>
      <c r="L517" s="69">
        <v>40000000</v>
      </c>
      <c r="M517" s="87">
        <v>83.917</v>
      </c>
      <c r="N517" s="69">
        <v>20000000</v>
      </c>
      <c r="O517" s="69">
        <v>1575740</v>
      </c>
      <c r="P517" s="79">
        <f>IF(I517=0,0,H517/I517)</f>
        <v>1</v>
      </c>
    </row>
    <row r="518">
      <c r="A518" s="66" t="str">
        <v>2025-10</v>
      </c>
      <c r="B518" s="66" t="str">
        <v>비교 반영</v>
      </c>
      <c r="C518" s="66" t="str">
        <v>별내면 청학리</v>
      </c>
      <c r="D518" s="66" t="str">
        <v>상가</v>
      </c>
      <c r="E518" s="68">
        <v>2</v>
      </c>
      <c r="F518" s="68">
        <v>2</v>
      </c>
      <c r="G518" s="68">
        <v>0</v>
      </c>
      <c r="H518" s="68">
        <v>0</v>
      </c>
      <c r="I518" s="68">
        <f>G518+H518</f>
        <v>0</v>
      </c>
      <c r="J518" s="68">
        <f>SUM(F518:H518)</f>
        <v>2</v>
      </c>
      <c r="K518" s="68">
        <f>E518-J518</f>
        <v>0</v>
      </c>
      <c r="L518" s="69">
        <v>194000000</v>
      </c>
      <c r="M518" s="87">
        <v>67.5</v>
      </c>
      <c r="N518" s="69">
        <v>97000000</v>
      </c>
      <c r="O518" s="69">
        <v>9501071</v>
      </c>
      <c r="P518" s="79">
        <f>IF(I518=0,0,H518/I518)</f>
        <v>0</v>
      </c>
    </row>
    <row r="519">
      <c r="A519" s="66" t="str">
        <v>2025-10</v>
      </c>
      <c r="B519" s="66" t="str">
        <v>비교 반영</v>
      </c>
      <c r="C519" s="66" t="str">
        <v>별내면 청학리</v>
      </c>
      <c r="D519" s="66" t="str">
        <v>아파트 매매</v>
      </c>
      <c r="E519" s="68">
        <v>11</v>
      </c>
      <c r="F519" s="68">
        <v>11</v>
      </c>
      <c r="G519" s="68">
        <v>0</v>
      </c>
      <c r="H519" s="68">
        <v>0</v>
      </c>
      <c r="I519" s="68">
        <f>G519+H519</f>
        <v>0</v>
      </c>
      <c r="J519" s="68">
        <f>SUM(F519:H519)</f>
        <v>11</v>
      </c>
      <c r="K519" s="68">
        <f>E519-J519</f>
        <v>0</v>
      </c>
      <c r="L519" s="69">
        <v>2838000000</v>
      </c>
      <c r="M519" s="87">
        <v>816.08</v>
      </c>
      <c r="N519" s="69">
        <v>258000000</v>
      </c>
      <c r="O519" s="69">
        <v>11496199</v>
      </c>
      <c r="P519" s="79">
        <f>IF(I519=0,0,H519/I519)</f>
        <v>0</v>
      </c>
    </row>
    <row r="520">
      <c r="A520" s="66" t="str">
        <v>2025-10</v>
      </c>
      <c r="B520" s="66" t="str">
        <v>비교 반영</v>
      </c>
      <c r="C520" s="66" t="str">
        <v>별내면 청학리</v>
      </c>
      <c r="D520" s="66" t="str">
        <v>아파트 전월세</v>
      </c>
      <c r="E520" s="68">
        <v>18</v>
      </c>
      <c r="F520" s="68">
        <v>0</v>
      </c>
      <c r="G520" s="68">
        <v>9</v>
      </c>
      <c r="H520" s="68">
        <v>9</v>
      </c>
      <c r="I520" s="68">
        <f>G520+H520</f>
        <v>18</v>
      </c>
      <c r="J520" s="68">
        <f>SUM(F520:H520)</f>
        <v>18</v>
      </c>
      <c r="K520" s="68">
        <f>E520-J520</f>
        <v>0</v>
      </c>
      <c r="L520" s="69">
        <v>2088000000</v>
      </c>
      <c r="M520" s="87">
        <v>1375.28</v>
      </c>
      <c r="N520" s="69">
        <v>116000000</v>
      </c>
      <c r="O520" s="69">
        <v>5018963</v>
      </c>
      <c r="P520" s="79">
        <f>IF(I520=0,0,H520/I520)</f>
        <v>0.5</v>
      </c>
    </row>
    <row r="521">
      <c r="A521" s="66" t="str">
        <v>2025-10</v>
      </c>
      <c r="B521" s="66" t="str">
        <v>비교 반영</v>
      </c>
      <c r="C521" s="66" t="str">
        <v>별내면 청학리</v>
      </c>
      <c r="D521" s="66" t="str">
        <v>오피스텔 전월세</v>
      </c>
      <c r="E521" s="68">
        <v>2</v>
      </c>
      <c r="F521" s="68">
        <v>0</v>
      </c>
      <c r="G521" s="68">
        <v>0</v>
      </c>
      <c r="H521" s="68">
        <v>2</v>
      </c>
      <c r="I521" s="68">
        <f>G521+H521</f>
        <v>2</v>
      </c>
      <c r="J521" s="68">
        <f>SUM(F521:H521)</f>
        <v>2</v>
      </c>
      <c r="K521" s="68">
        <f>E521-J521</f>
        <v>0</v>
      </c>
      <c r="L521" s="69">
        <v>10000000</v>
      </c>
      <c r="M521" s="87">
        <v>50.76</v>
      </c>
      <c r="N521" s="69">
        <v>5000000</v>
      </c>
      <c r="O521" s="69">
        <v>651258</v>
      </c>
      <c r="P521" s="79">
        <f>IF(I521=0,0,H521/I521)</f>
        <v>1</v>
      </c>
    </row>
    <row r="522">
      <c r="A522" s="66" t="str">
        <v>2025-10</v>
      </c>
      <c r="B522" s="66" t="str">
        <v>비교 반영</v>
      </c>
      <c r="C522" s="66" t="str">
        <v>삼패동</v>
      </c>
      <c r="D522" s="66" t="str">
        <v>공장창고</v>
      </c>
      <c r="E522" s="68">
        <v>1</v>
      </c>
      <c r="F522" s="68">
        <v>1</v>
      </c>
      <c r="G522" s="68">
        <v>0</v>
      </c>
      <c r="H522" s="68">
        <v>0</v>
      </c>
      <c r="I522" s="68">
        <f>G522+H522</f>
        <v>0</v>
      </c>
      <c r="J522" s="68">
        <f>SUM(F522:H522)</f>
        <v>1</v>
      </c>
      <c r="K522" s="68">
        <f>E522-J522</f>
        <v>0</v>
      </c>
      <c r="L522" s="69">
        <v>663050000</v>
      </c>
      <c r="M522" s="87">
        <v>96.86</v>
      </c>
      <c r="N522" s="69">
        <v>663050000</v>
      </c>
      <c r="O522" s="69">
        <v>22629576</v>
      </c>
      <c r="P522" s="79">
        <f>IF(I522=0,0,H522/I522)</f>
        <v>0</v>
      </c>
    </row>
    <row r="523">
      <c r="A523" s="66" t="str">
        <v>2025-10</v>
      </c>
      <c r="B523" s="66" t="str">
        <v>비교 반영</v>
      </c>
      <c r="C523" s="66" t="str">
        <v>삼패동</v>
      </c>
      <c r="D523" s="66" t="str">
        <v>다가구 전월세</v>
      </c>
      <c r="E523" s="68">
        <v>1</v>
      </c>
      <c r="F523" s="68">
        <v>0</v>
      </c>
      <c r="G523" s="68">
        <v>0</v>
      </c>
      <c r="H523" s="68">
        <v>1</v>
      </c>
      <c r="I523" s="68">
        <f>G523+H523</f>
        <v>1</v>
      </c>
      <c r="J523" s="68">
        <f>SUM(F523:H523)</f>
        <v>1</v>
      </c>
      <c r="K523" s="68">
        <f>E523-J523</f>
        <v>0</v>
      </c>
      <c r="L523" s="69">
        <v>10000000</v>
      </c>
      <c r="M523" s="87">
        <v>33</v>
      </c>
      <c r="N523" s="69">
        <v>10000000</v>
      </c>
      <c r="O523" s="69">
        <v>1001753</v>
      </c>
      <c r="P523" s="79">
        <f>IF(I523=0,0,H523/I523)</f>
        <v>1</v>
      </c>
    </row>
    <row r="524">
      <c r="A524" s="66" t="str">
        <v>2025-10</v>
      </c>
      <c r="B524" s="66" t="str">
        <v>비교 반영</v>
      </c>
      <c r="C524" s="66" t="str">
        <v>삼패동</v>
      </c>
      <c r="D524" s="66" t="str">
        <v>상가</v>
      </c>
      <c r="E524" s="68">
        <v>4</v>
      </c>
      <c r="F524" s="68">
        <v>4</v>
      </c>
      <c r="G524" s="68">
        <v>0</v>
      </c>
      <c r="H524" s="68">
        <v>0</v>
      </c>
      <c r="I524" s="68">
        <f>G524+H524</f>
        <v>0</v>
      </c>
      <c r="J524" s="68">
        <f>SUM(F524:H524)</f>
        <v>4</v>
      </c>
      <c r="K524" s="68">
        <f>E524-J524</f>
        <v>0</v>
      </c>
      <c r="L524" s="69">
        <v>8348890000</v>
      </c>
      <c r="M524" s="87">
        <v>968.59</v>
      </c>
      <c r="N524" s="69">
        <v>2087222500</v>
      </c>
      <c r="O524" s="69">
        <v>28494652</v>
      </c>
      <c r="P524" s="79">
        <f>IF(I524=0,0,H524/I524)</f>
        <v>0</v>
      </c>
    </row>
    <row r="525">
      <c r="A525" s="66" t="str">
        <v>2025-10</v>
      </c>
      <c r="B525" s="66" t="str">
        <v>비교 반영</v>
      </c>
      <c r="C525" s="66" t="str">
        <v>삼패동</v>
      </c>
      <c r="D525" s="66" t="str">
        <v>토지</v>
      </c>
      <c r="E525" s="68">
        <v>7</v>
      </c>
      <c r="F525" s="68">
        <v>7</v>
      </c>
      <c r="G525" s="68">
        <v>0</v>
      </c>
      <c r="H525" s="68">
        <v>0</v>
      </c>
      <c r="I525" s="68">
        <f>G525+H525</f>
        <v>0</v>
      </c>
      <c r="J525" s="68">
        <f>SUM(F525:H525)</f>
        <v>7</v>
      </c>
      <c r="K525" s="68">
        <f>E525-J525</f>
        <v>0</v>
      </c>
      <c r="L525" s="69">
        <v>3769450000</v>
      </c>
      <c r="M525" s="87">
        <v>4566.5</v>
      </c>
      <c r="N525" s="69">
        <v>538492857</v>
      </c>
      <c r="O525" s="69">
        <v>2728784</v>
      </c>
      <c r="P525" s="79">
        <f>IF(I525=0,0,H525/I525)</f>
        <v>0</v>
      </c>
    </row>
    <row r="526">
      <c r="A526" s="66" t="str">
        <v>2025-10</v>
      </c>
      <c r="B526" s="66" t="str">
        <v>비교 반영</v>
      </c>
      <c r="C526" s="66" t="str">
        <v>수동면 내방리</v>
      </c>
      <c r="D526" s="66" t="str">
        <v>다세대 전월세</v>
      </c>
      <c r="E526" s="68">
        <v>1</v>
      </c>
      <c r="F526" s="68">
        <v>0</v>
      </c>
      <c r="G526" s="68">
        <v>0</v>
      </c>
      <c r="H526" s="68">
        <v>1</v>
      </c>
      <c r="I526" s="68">
        <f>G526+H526</f>
        <v>1</v>
      </c>
      <c r="J526" s="68">
        <f>SUM(F526:H526)</f>
        <v>1</v>
      </c>
      <c r="K526" s="68">
        <f>E526-J526</f>
        <v>0</v>
      </c>
      <c r="L526" s="69">
        <v>5000000</v>
      </c>
      <c r="M526" s="87">
        <v>85.19</v>
      </c>
      <c r="N526" s="69">
        <v>5000000</v>
      </c>
      <c r="O526" s="69">
        <v>194024</v>
      </c>
      <c r="P526" s="79">
        <f>IF(I526=0,0,H526/I526)</f>
        <v>1</v>
      </c>
    </row>
    <row r="527">
      <c r="A527" s="66" t="str">
        <v>2025-10</v>
      </c>
      <c r="B527" s="66" t="str">
        <v>비교 반영</v>
      </c>
      <c r="C527" s="66" t="str">
        <v>수동면 송천리</v>
      </c>
      <c r="D527" s="66" t="str">
        <v>다가구 전월세</v>
      </c>
      <c r="E527" s="68">
        <v>3</v>
      </c>
      <c r="F527" s="68">
        <v>0</v>
      </c>
      <c r="G527" s="68">
        <v>1</v>
      </c>
      <c r="H527" s="68">
        <v>2</v>
      </c>
      <c r="I527" s="68">
        <f>G527+H527</f>
        <v>3</v>
      </c>
      <c r="J527" s="68">
        <f>SUM(F527:H527)</f>
        <v>3</v>
      </c>
      <c r="K527" s="68">
        <f>E527-J527</f>
        <v>0</v>
      </c>
      <c r="L527" s="69">
        <v>365000000</v>
      </c>
      <c r="M527" s="87">
        <v>336.905</v>
      </c>
      <c r="N527" s="69">
        <v>121666667</v>
      </c>
      <c r="O527" s="69">
        <v>3581459</v>
      </c>
      <c r="P527" s="79">
        <f>IF(I527=0,0,H527/I527)</f>
        <v>0.6666666666666666</v>
      </c>
    </row>
    <row r="528">
      <c r="A528" s="66" t="str">
        <v>2025-10</v>
      </c>
      <c r="B528" s="66" t="str">
        <v>비교 반영</v>
      </c>
      <c r="C528" s="66" t="str">
        <v>수동면 송천리</v>
      </c>
      <c r="D528" s="66" t="str">
        <v>토지</v>
      </c>
      <c r="E528" s="68">
        <v>5</v>
      </c>
      <c r="F528" s="68">
        <v>5</v>
      </c>
      <c r="G528" s="68">
        <v>0</v>
      </c>
      <c r="H528" s="68">
        <v>0</v>
      </c>
      <c r="I528" s="68">
        <f>G528+H528</f>
        <v>0</v>
      </c>
      <c r="J528" s="68">
        <f>SUM(F528:H528)</f>
        <v>5</v>
      </c>
      <c r="K528" s="68">
        <f>E528-J528</f>
        <v>0</v>
      </c>
      <c r="L528" s="69">
        <v>1100000000</v>
      </c>
      <c r="M528" s="87">
        <v>1326</v>
      </c>
      <c r="N528" s="69">
        <v>220000000</v>
      </c>
      <c r="O528" s="69">
        <v>2742356</v>
      </c>
      <c r="P528" s="79">
        <f>IF(I528=0,0,H528/I528)</f>
        <v>0</v>
      </c>
    </row>
    <row r="529">
      <c r="A529" s="66" t="str">
        <v>2025-10</v>
      </c>
      <c r="B529" s="66" t="str">
        <v>비교 반영</v>
      </c>
      <c r="C529" s="66" t="str">
        <v>수동면 수산리</v>
      </c>
      <c r="D529" s="66" t="str">
        <v>토지</v>
      </c>
      <c r="E529" s="68">
        <v>4</v>
      </c>
      <c r="F529" s="68">
        <v>4</v>
      </c>
      <c r="G529" s="68">
        <v>0</v>
      </c>
      <c r="H529" s="68">
        <v>0</v>
      </c>
      <c r="I529" s="68">
        <f>G529+H529</f>
        <v>0</v>
      </c>
      <c r="J529" s="68">
        <f>SUM(F529:H529)</f>
        <v>4</v>
      </c>
      <c r="K529" s="68">
        <f>E529-J529</f>
        <v>0</v>
      </c>
      <c r="L529" s="69">
        <v>121000000</v>
      </c>
      <c r="M529" s="87">
        <v>1672.5</v>
      </c>
      <c r="N529" s="69">
        <v>30250000</v>
      </c>
      <c r="O529" s="69">
        <v>239163</v>
      </c>
      <c r="P529" s="79">
        <f>IF(I529=0,0,H529/I529)</f>
        <v>0</v>
      </c>
    </row>
    <row r="530">
      <c r="A530" s="66" t="str">
        <v>2025-10</v>
      </c>
      <c r="B530" s="66" t="str">
        <v>비교 반영</v>
      </c>
      <c r="C530" s="66" t="str">
        <v>수동면 외방리</v>
      </c>
      <c r="D530" s="66" t="str">
        <v>토지</v>
      </c>
      <c r="E530" s="68">
        <v>2</v>
      </c>
      <c r="F530" s="68">
        <v>2</v>
      </c>
      <c r="G530" s="68">
        <v>0</v>
      </c>
      <c r="H530" s="68">
        <v>0</v>
      </c>
      <c r="I530" s="68">
        <f>G530+H530</f>
        <v>0</v>
      </c>
      <c r="J530" s="68">
        <f>SUM(F530:H530)</f>
        <v>2</v>
      </c>
      <c r="K530" s="68">
        <f>E530-J530</f>
        <v>0</v>
      </c>
      <c r="L530" s="69">
        <v>31000000</v>
      </c>
      <c r="M530" s="87">
        <v>3676</v>
      </c>
      <c r="N530" s="69">
        <v>15500000</v>
      </c>
      <c r="O530" s="69">
        <v>27878</v>
      </c>
      <c r="P530" s="79">
        <f>IF(I530=0,0,H530/I530)</f>
        <v>0</v>
      </c>
    </row>
    <row r="531">
      <c r="A531" s="66" t="str">
        <v>2025-10</v>
      </c>
      <c r="B531" s="66" t="str">
        <v>비교 반영</v>
      </c>
      <c r="C531" s="66" t="str">
        <v>수동면 운수리</v>
      </c>
      <c r="D531" s="66" t="str">
        <v>다가구 전월세</v>
      </c>
      <c r="E531" s="68">
        <v>2</v>
      </c>
      <c r="F531" s="68">
        <v>0</v>
      </c>
      <c r="G531" s="68">
        <v>1</v>
      </c>
      <c r="H531" s="68">
        <v>1</v>
      </c>
      <c r="I531" s="68">
        <f>G531+H531</f>
        <v>2</v>
      </c>
      <c r="J531" s="68">
        <f>SUM(F531:H531)</f>
        <v>2</v>
      </c>
      <c r="K531" s="68">
        <f>E531-J531</f>
        <v>0</v>
      </c>
      <c r="L531" s="69">
        <v>210000000</v>
      </c>
      <c r="M531" s="87">
        <v>166.86</v>
      </c>
      <c r="N531" s="69">
        <v>105000000</v>
      </c>
      <c r="O531" s="69">
        <v>4160463</v>
      </c>
      <c r="P531" s="79">
        <f>IF(I531=0,0,H531/I531)</f>
        <v>0.5</v>
      </c>
    </row>
    <row r="532">
      <c r="A532" s="66" t="str">
        <v>2025-10</v>
      </c>
      <c r="B532" s="66" t="str">
        <v>비교 반영</v>
      </c>
      <c r="C532" s="66" t="str">
        <v>수동면 운수리</v>
      </c>
      <c r="D532" s="66" t="str">
        <v>다세대 매매</v>
      </c>
      <c r="E532" s="68">
        <v>1</v>
      </c>
      <c r="F532" s="68">
        <v>1</v>
      </c>
      <c r="G532" s="68">
        <v>0</v>
      </c>
      <c r="H532" s="68">
        <v>0</v>
      </c>
      <c r="I532" s="68">
        <f>G532+H532</f>
        <v>0</v>
      </c>
      <c r="J532" s="68">
        <f>SUM(F532:H532)</f>
        <v>1</v>
      </c>
      <c r="K532" s="68">
        <f>E532-J532</f>
        <v>0</v>
      </c>
      <c r="L532" s="69">
        <v>63000000</v>
      </c>
      <c r="M532" s="87">
        <v>77.58</v>
      </c>
      <c r="N532" s="69">
        <v>63000000</v>
      </c>
      <c r="O532" s="69">
        <v>2684512</v>
      </c>
      <c r="P532" s="79">
        <f>IF(I532=0,0,H532/I532)</f>
        <v>0</v>
      </c>
    </row>
    <row r="533">
      <c r="A533" s="66" t="str">
        <v>2025-10</v>
      </c>
      <c r="B533" s="66" t="str">
        <v>비교 반영</v>
      </c>
      <c r="C533" s="66" t="str">
        <v>수동면 운수리</v>
      </c>
      <c r="D533" s="66" t="str">
        <v>다세대 전월세</v>
      </c>
      <c r="E533" s="68">
        <v>1</v>
      </c>
      <c r="F533" s="68">
        <v>0</v>
      </c>
      <c r="G533" s="68">
        <v>0</v>
      </c>
      <c r="H533" s="68">
        <v>1</v>
      </c>
      <c r="I533" s="68">
        <f>G533+H533</f>
        <v>1</v>
      </c>
      <c r="J533" s="68">
        <f>SUM(F533:H533)</f>
        <v>1</v>
      </c>
      <c r="K533" s="68">
        <f>E533-J533</f>
        <v>0</v>
      </c>
      <c r="L533" s="69">
        <v>10000000</v>
      </c>
      <c r="M533" s="87">
        <v>45.54</v>
      </c>
      <c r="N533" s="69">
        <v>10000000</v>
      </c>
      <c r="O533" s="69">
        <v>725908</v>
      </c>
      <c r="P533" s="79">
        <f>IF(I533=0,0,H533/I533)</f>
        <v>1</v>
      </c>
    </row>
    <row r="534">
      <c r="A534" s="66" t="str">
        <v>2025-10</v>
      </c>
      <c r="B534" s="66" t="str">
        <v>비교 반영</v>
      </c>
      <c r="C534" s="66" t="str">
        <v>수동면 운수리</v>
      </c>
      <c r="D534" s="66" t="str">
        <v>토지</v>
      </c>
      <c r="E534" s="68">
        <v>1</v>
      </c>
      <c r="F534" s="68">
        <v>1</v>
      </c>
      <c r="G534" s="68">
        <v>0</v>
      </c>
      <c r="H534" s="68">
        <v>0</v>
      </c>
      <c r="I534" s="68">
        <f>G534+H534</f>
        <v>0</v>
      </c>
      <c r="J534" s="68">
        <f>SUM(F534:H534)</f>
        <v>1</v>
      </c>
      <c r="K534" s="68">
        <f>E534-J534</f>
        <v>0</v>
      </c>
      <c r="L534" s="69">
        <v>24500000</v>
      </c>
      <c r="M534" s="87">
        <v>15.49</v>
      </c>
      <c r="N534" s="69">
        <v>24500000</v>
      </c>
      <c r="O534" s="69">
        <v>5228646</v>
      </c>
      <c r="P534" s="79">
        <f>IF(I534=0,0,H534/I534)</f>
        <v>0</v>
      </c>
    </row>
    <row r="535">
      <c r="A535" s="66" t="str">
        <v>2025-10</v>
      </c>
      <c r="B535" s="66" t="str">
        <v>비교 반영</v>
      </c>
      <c r="C535" s="66" t="str">
        <v>수동면 입석리</v>
      </c>
      <c r="D535" s="66" t="str">
        <v>다가구 전월세</v>
      </c>
      <c r="E535" s="68">
        <v>2</v>
      </c>
      <c r="F535" s="68">
        <v>0</v>
      </c>
      <c r="G535" s="68">
        <v>1</v>
      </c>
      <c r="H535" s="68">
        <v>1</v>
      </c>
      <c r="I535" s="68">
        <f>G535+H535</f>
        <v>2</v>
      </c>
      <c r="J535" s="68">
        <f>SUM(F535:H535)</f>
        <v>2</v>
      </c>
      <c r="K535" s="68">
        <f>E535-J535</f>
        <v>0</v>
      </c>
      <c r="L535" s="69">
        <v>403000000</v>
      </c>
      <c r="M535" s="87">
        <v>173.21</v>
      </c>
      <c r="N535" s="69">
        <v>201500000</v>
      </c>
      <c r="O535" s="69">
        <v>7691423</v>
      </c>
      <c r="P535" s="79">
        <f>IF(I535=0,0,H535/I535)</f>
        <v>0.5</v>
      </c>
    </row>
    <row r="536">
      <c r="A536" s="66" t="str">
        <v>2025-10</v>
      </c>
      <c r="B536" s="66" t="str">
        <v>비교 반영</v>
      </c>
      <c r="C536" s="66" t="str">
        <v>수동면 입석리</v>
      </c>
      <c r="D536" s="66" t="str">
        <v>토지</v>
      </c>
      <c r="E536" s="68">
        <v>1</v>
      </c>
      <c r="F536" s="68">
        <v>1</v>
      </c>
      <c r="G536" s="68">
        <v>0</v>
      </c>
      <c r="H536" s="68">
        <v>0</v>
      </c>
      <c r="I536" s="68">
        <f>G536+H536</f>
        <v>0</v>
      </c>
      <c r="J536" s="68">
        <f>SUM(F536:H536)</f>
        <v>1</v>
      </c>
      <c r="K536" s="68">
        <f>E536-J536</f>
        <v>0</v>
      </c>
      <c r="L536" s="69">
        <v>30000000</v>
      </c>
      <c r="M536" s="87">
        <v>83</v>
      </c>
      <c r="N536" s="69">
        <v>30000000</v>
      </c>
      <c r="O536" s="69">
        <v>1194862</v>
      </c>
      <c r="P536" s="79">
        <f>IF(I536=0,0,H536/I536)</f>
        <v>0</v>
      </c>
    </row>
    <row r="537">
      <c r="A537" s="66" t="str">
        <v>2025-10</v>
      </c>
      <c r="B537" s="66" t="str">
        <v>비교 반영</v>
      </c>
      <c r="C537" s="66" t="str">
        <v>수동면 지둔리</v>
      </c>
      <c r="D537" s="66" t="str">
        <v>토지</v>
      </c>
      <c r="E537" s="68">
        <v>3</v>
      </c>
      <c r="F537" s="68">
        <v>3</v>
      </c>
      <c r="G537" s="68">
        <v>0</v>
      </c>
      <c r="H537" s="68">
        <v>0</v>
      </c>
      <c r="I537" s="68">
        <f>G537+H537</f>
        <v>0</v>
      </c>
      <c r="J537" s="68">
        <f>SUM(F537:H537)</f>
        <v>3</v>
      </c>
      <c r="K537" s="68">
        <f>E537-J537</f>
        <v>0</v>
      </c>
      <c r="L537" s="69">
        <v>224430000</v>
      </c>
      <c r="M537" s="87">
        <v>2189.83</v>
      </c>
      <c r="N537" s="69">
        <v>74810000</v>
      </c>
      <c r="O537" s="69">
        <v>338801</v>
      </c>
      <c r="P537" s="79">
        <f>IF(I537=0,0,H537/I537)</f>
        <v>0</v>
      </c>
    </row>
    <row r="538">
      <c r="A538" s="66" t="str">
        <v>2025-10</v>
      </c>
      <c r="B538" s="66" t="str">
        <v>비교 반영</v>
      </c>
      <c r="C538" s="66" t="str">
        <v>오남읍 양지리</v>
      </c>
      <c r="D538" s="66" t="str">
        <v>다가구 전월세</v>
      </c>
      <c r="E538" s="68">
        <v>9</v>
      </c>
      <c r="F538" s="68">
        <v>0</v>
      </c>
      <c r="G538" s="68">
        <v>2</v>
      </c>
      <c r="H538" s="68">
        <v>7</v>
      </c>
      <c r="I538" s="68">
        <f>G538+H538</f>
        <v>9</v>
      </c>
      <c r="J538" s="68">
        <f>SUM(F538:H538)</f>
        <v>9</v>
      </c>
      <c r="K538" s="68">
        <f>E538-J538</f>
        <v>0</v>
      </c>
      <c r="L538" s="69">
        <v>205000000</v>
      </c>
      <c r="M538" s="87">
        <v>291.17</v>
      </c>
      <c r="N538" s="69">
        <v>22777778</v>
      </c>
      <c r="O538" s="69">
        <v>2327458</v>
      </c>
      <c r="P538" s="79">
        <f>IF(I538=0,0,H538/I538)</f>
        <v>0.7777777777777778</v>
      </c>
    </row>
    <row r="539">
      <c r="A539" s="66" t="str">
        <v>2025-10</v>
      </c>
      <c r="B539" s="66" t="str">
        <v>비교 반영</v>
      </c>
      <c r="C539" s="66" t="str">
        <v>오남읍 양지리</v>
      </c>
      <c r="D539" s="66" t="str">
        <v>다세대 매매</v>
      </c>
      <c r="E539" s="68">
        <v>1</v>
      </c>
      <c r="F539" s="68">
        <v>1</v>
      </c>
      <c r="G539" s="68">
        <v>0</v>
      </c>
      <c r="H539" s="68">
        <v>0</v>
      </c>
      <c r="I539" s="68">
        <f>G539+H539</f>
        <v>0</v>
      </c>
      <c r="J539" s="68">
        <f>SUM(F539:H539)</f>
        <v>1</v>
      </c>
      <c r="K539" s="68">
        <f>E539-J539</f>
        <v>0</v>
      </c>
      <c r="L539" s="69">
        <v>230000000</v>
      </c>
      <c r="M539" s="87">
        <v>54.01</v>
      </c>
      <c r="N539" s="69">
        <v>230000000</v>
      </c>
      <c r="O539" s="69">
        <v>14077588</v>
      </c>
      <c r="P539" s="79">
        <f>IF(I539=0,0,H539/I539)</f>
        <v>0</v>
      </c>
    </row>
    <row r="540">
      <c r="A540" s="66" t="str">
        <v>2025-10</v>
      </c>
      <c r="B540" s="66" t="str">
        <v>비교 반영</v>
      </c>
      <c r="C540" s="66" t="str">
        <v>오남읍 양지리</v>
      </c>
      <c r="D540" s="66" t="str">
        <v>다세대 전월세</v>
      </c>
      <c r="E540" s="68">
        <v>13</v>
      </c>
      <c r="F540" s="68">
        <v>0</v>
      </c>
      <c r="G540" s="68">
        <v>9</v>
      </c>
      <c r="H540" s="68">
        <v>4</v>
      </c>
      <c r="I540" s="68">
        <f>G540+H540</f>
        <v>13</v>
      </c>
      <c r="J540" s="68">
        <f>SUM(F540:H540)</f>
        <v>13</v>
      </c>
      <c r="K540" s="68">
        <f>E540-J540</f>
        <v>0</v>
      </c>
      <c r="L540" s="69">
        <v>1356300000</v>
      </c>
      <c r="M540" s="87">
        <v>700.78</v>
      </c>
      <c r="N540" s="69">
        <v>104330769</v>
      </c>
      <c r="O540" s="69">
        <v>6398065</v>
      </c>
      <c r="P540" s="79">
        <f>IF(I540=0,0,H540/I540)</f>
        <v>0.3076923076923077</v>
      </c>
    </row>
    <row r="541">
      <c r="A541" s="66" t="str">
        <v>2025-10</v>
      </c>
      <c r="B541" s="66" t="str">
        <v>비교 반영</v>
      </c>
      <c r="C541" s="66" t="str">
        <v>오남읍 양지리</v>
      </c>
      <c r="D541" s="66" t="str">
        <v>상가</v>
      </c>
      <c r="E541" s="68">
        <v>1</v>
      </c>
      <c r="F541" s="68">
        <v>1</v>
      </c>
      <c r="G541" s="68">
        <v>0</v>
      </c>
      <c r="H541" s="68">
        <v>0</v>
      </c>
      <c r="I541" s="68">
        <f>G541+H541</f>
        <v>0</v>
      </c>
      <c r="J541" s="68">
        <f>SUM(F541:H541)</f>
        <v>1</v>
      </c>
      <c r="K541" s="68">
        <f>E541-J541</f>
        <v>0</v>
      </c>
      <c r="L541" s="69">
        <v>1320000000</v>
      </c>
      <c r="M541" s="87">
        <v>238.22</v>
      </c>
      <c r="N541" s="69">
        <v>1320000000</v>
      </c>
      <c r="O541" s="69">
        <v>18317674</v>
      </c>
      <c r="P541" s="79">
        <f>IF(I541=0,0,H541/I541)</f>
        <v>0</v>
      </c>
    </row>
    <row r="542">
      <c r="A542" s="66" t="str">
        <v>2025-10</v>
      </c>
      <c r="B542" s="66" t="str">
        <v>비교 반영</v>
      </c>
      <c r="C542" s="66" t="str">
        <v>오남읍 양지리</v>
      </c>
      <c r="D542" s="66" t="str">
        <v>아파트 매매</v>
      </c>
      <c r="E542" s="68">
        <v>16</v>
      </c>
      <c r="F542" s="68">
        <v>16</v>
      </c>
      <c r="G542" s="68">
        <v>0</v>
      </c>
      <c r="H542" s="68">
        <v>0</v>
      </c>
      <c r="I542" s="68">
        <f>G542+H542</f>
        <v>0</v>
      </c>
      <c r="J542" s="68">
        <f>SUM(F542:H542)</f>
        <v>16</v>
      </c>
      <c r="K542" s="68">
        <f>E542-J542</f>
        <v>0</v>
      </c>
      <c r="L542" s="69">
        <v>5026500000</v>
      </c>
      <c r="M542" s="87">
        <v>1247.694</v>
      </c>
      <c r="N542" s="69">
        <v>314156250</v>
      </c>
      <c r="O542" s="69">
        <v>13317791</v>
      </c>
      <c r="P542" s="79">
        <f>IF(I542=0,0,H542/I542)</f>
        <v>0</v>
      </c>
    </row>
    <row r="543">
      <c r="A543" s="66" t="str">
        <v>2025-10</v>
      </c>
      <c r="B543" s="66" t="str">
        <v>비교 반영</v>
      </c>
      <c r="C543" s="66" t="str">
        <v>오남읍 양지리</v>
      </c>
      <c r="D543" s="66" t="str">
        <v>아파트 전월세</v>
      </c>
      <c r="E543" s="68">
        <v>24</v>
      </c>
      <c r="F543" s="68">
        <v>0</v>
      </c>
      <c r="G543" s="68">
        <v>12</v>
      </c>
      <c r="H543" s="68">
        <v>12</v>
      </c>
      <c r="I543" s="68">
        <f>G543+H543</f>
        <v>24</v>
      </c>
      <c r="J543" s="68">
        <f>SUM(F543:H543)</f>
        <v>24</v>
      </c>
      <c r="K543" s="68">
        <f>E543-J543</f>
        <v>0</v>
      </c>
      <c r="L543" s="69">
        <v>2905000000</v>
      </c>
      <c r="M543" s="87">
        <v>1732.745</v>
      </c>
      <c r="N543" s="69">
        <v>121041667</v>
      </c>
      <c r="O543" s="69">
        <v>5542250</v>
      </c>
      <c r="P543" s="79">
        <f>IF(I543=0,0,H543/I543)</f>
        <v>0.5</v>
      </c>
    </row>
    <row r="544">
      <c r="A544" s="66" t="str">
        <v>2025-10</v>
      </c>
      <c r="B544" s="66" t="str">
        <v>비교 반영</v>
      </c>
      <c r="C544" s="66" t="str">
        <v>오남읍 양지리</v>
      </c>
      <c r="D544" s="66" t="str">
        <v>토지</v>
      </c>
      <c r="E544" s="68">
        <v>7</v>
      </c>
      <c r="F544" s="68">
        <v>7</v>
      </c>
      <c r="G544" s="68">
        <v>0</v>
      </c>
      <c r="H544" s="68">
        <v>0</v>
      </c>
      <c r="I544" s="68">
        <f>G544+H544</f>
        <v>0</v>
      </c>
      <c r="J544" s="68">
        <f>SUM(F544:H544)</f>
        <v>7</v>
      </c>
      <c r="K544" s="68">
        <f>E544-J544</f>
        <v>0</v>
      </c>
      <c r="L544" s="69">
        <v>701960000</v>
      </c>
      <c r="M544" s="87">
        <v>1461.74</v>
      </c>
      <c r="N544" s="69">
        <v>100280000</v>
      </c>
      <c r="O544" s="69">
        <v>1587511</v>
      </c>
      <c r="P544" s="79">
        <f>IF(I544=0,0,H544/I544)</f>
        <v>0</v>
      </c>
    </row>
    <row r="545">
      <c r="A545" s="66" t="str">
        <v>2025-10</v>
      </c>
      <c r="B545" s="66" t="str">
        <v>비교 반영</v>
      </c>
      <c r="C545" s="66" t="str">
        <v>오남읍 오남리</v>
      </c>
      <c r="D545" s="66" t="str">
        <v>다가구 전월세</v>
      </c>
      <c r="E545" s="68">
        <v>7</v>
      </c>
      <c r="F545" s="68">
        <v>0</v>
      </c>
      <c r="G545" s="68">
        <v>2</v>
      </c>
      <c r="H545" s="68">
        <v>5</v>
      </c>
      <c r="I545" s="68">
        <f>G545+H545</f>
        <v>7</v>
      </c>
      <c r="J545" s="68">
        <f>SUM(F545:H545)</f>
        <v>7</v>
      </c>
      <c r="K545" s="68">
        <f>E545-J545</f>
        <v>0</v>
      </c>
      <c r="L545" s="69">
        <v>590300000</v>
      </c>
      <c r="M545" s="87">
        <v>443.99</v>
      </c>
      <c r="N545" s="69">
        <v>84328571</v>
      </c>
      <c r="O545" s="69">
        <v>4395155</v>
      </c>
      <c r="P545" s="79">
        <f>IF(I545=0,0,H545/I545)</f>
        <v>0.7142857142857143</v>
      </c>
    </row>
    <row r="546">
      <c r="A546" s="66" t="str">
        <v>2025-10</v>
      </c>
      <c r="B546" s="66" t="str">
        <v>비교 반영</v>
      </c>
      <c r="C546" s="66" t="str">
        <v>오남읍 오남리</v>
      </c>
      <c r="D546" s="66" t="str">
        <v>다세대 매매</v>
      </c>
      <c r="E546" s="68">
        <v>1</v>
      </c>
      <c r="F546" s="68">
        <v>1</v>
      </c>
      <c r="G546" s="68">
        <v>0</v>
      </c>
      <c r="H546" s="68">
        <v>0</v>
      </c>
      <c r="I546" s="68">
        <f>G546+H546</f>
        <v>0</v>
      </c>
      <c r="J546" s="68">
        <f>SUM(F546:H546)</f>
        <v>1</v>
      </c>
      <c r="K546" s="68">
        <f>E546-J546</f>
        <v>0</v>
      </c>
      <c r="L546" s="69">
        <v>165000000</v>
      </c>
      <c r="M546" s="87">
        <v>57.97</v>
      </c>
      <c r="N546" s="69">
        <v>165000000</v>
      </c>
      <c r="O546" s="69">
        <v>9409255</v>
      </c>
      <c r="P546" s="79">
        <f>IF(I546=0,0,H546/I546)</f>
        <v>0</v>
      </c>
    </row>
    <row r="547">
      <c r="A547" s="66" t="str">
        <v>2025-10</v>
      </c>
      <c r="B547" s="66" t="str">
        <v>비교 반영</v>
      </c>
      <c r="C547" s="66" t="str">
        <v>오남읍 오남리</v>
      </c>
      <c r="D547" s="66" t="str">
        <v>다세대 전월세</v>
      </c>
      <c r="E547" s="68">
        <v>8</v>
      </c>
      <c r="F547" s="68">
        <v>0</v>
      </c>
      <c r="G547" s="68">
        <v>7</v>
      </c>
      <c r="H547" s="68">
        <v>1</v>
      </c>
      <c r="I547" s="68">
        <f>G547+H547</f>
        <v>8</v>
      </c>
      <c r="J547" s="68">
        <f>SUM(F547:H547)</f>
        <v>8</v>
      </c>
      <c r="K547" s="68">
        <f>E547-J547</f>
        <v>0</v>
      </c>
      <c r="L547" s="69">
        <v>1325890000</v>
      </c>
      <c r="M547" s="87">
        <v>515.87</v>
      </c>
      <c r="N547" s="69">
        <v>165736250</v>
      </c>
      <c r="O547" s="69">
        <v>8496535</v>
      </c>
      <c r="P547" s="79">
        <f>IF(I547=0,0,H547/I547)</f>
        <v>0.125</v>
      </c>
    </row>
    <row r="548">
      <c r="A548" s="66" t="str">
        <v>2025-10</v>
      </c>
      <c r="B548" s="66" t="str">
        <v>비교 반영</v>
      </c>
      <c r="C548" s="66" t="str">
        <v>오남읍 오남리</v>
      </c>
      <c r="D548" s="66" t="str">
        <v>아파트 매매</v>
      </c>
      <c r="E548" s="68">
        <v>24</v>
      </c>
      <c r="F548" s="68">
        <v>24</v>
      </c>
      <c r="G548" s="68">
        <v>0</v>
      </c>
      <c r="H548" s="68">
        <v>0</v>
      </c>
      <c r="I548" s="68">
        <f>G548+H548</f>
        <v>0</v>
      </c>
      <c r="J548" s="68">
        <f>SUM(F548:H548)</f>
        <v>24</v>
      </c>
      <c r="K548" s="68">
        <f>E548-J548</f>
        <v>0</v>
      </c>
      <c r="L548" s="69">
        <v>5071000000</v>
      </c>
      <c r="M548" s="87">
        <v>1572.011</v>
      </c>
      <c r="N548" s="69">
        <v>211291667</v>
      </c>
      <c r="O548" s="69">
        <v>10663816</v>
      </c>
      <c r="P548" s="79">
        <f>IF(I548=0,0,H548/I548)</f>
        <v>0</v>
      </c>
    </row>
    <row r="549">
      <c r="A549" s="66" t="str">
        <v>2025-10</v>
      </c>
      <c r="B549" s="66" t="str">
        <v>비교 반영</v>
      </c>
      <c r="C549" s="66" t="str">
        <v>오남읍 오남리</v>
      </c>
      <c r="D549" s="66" t="str">
        <v>아파트 전월세</v>
      </c>
      <c r="E549" s="68">
        <v>78</v>
      </c>
      <c r="F549" s="68">
        <v>0</v>
      </c>
      <c r="G549" s="68">
        <v>45</v>
      </c>
      <c r="H549" s="68">
        <v>33</v>
      </c>
      <c r="I549" s="68">
        <f>G549+H549</f>
        <v>78</v>
      </c>
      <c r="J549" s="68">
        <f>SUM(F549:H549)</f>
        <v>78</v>
      </c>
      <c r="K549" s="68">
        <f>E549-J549</f>
        <v>0</v>
      </c>
      <c r="L549" s="69">
        <v>9032300000</v>
      </c>
      <c r="M549" s="87">
        <v>5023.805</v>
      </c>
      <c r="N549" s="69">
        <v>115798718</v>
      </c>
      <c r="O549" s="69">
        <v>5943471</v>
      </c>
      <c r="P549" s="79">
        <f>IF(I549=0,0,H549/I549)</f>
        <v>0.4230769230769231</v>
      </c>
    </row>
    <row r="550">
      <c r="A550" s="66" t="str">
        <v>2025-10</v>
      </c>
      <c r="B550" s="66" t="str">
        <v>비교 반영</v>
      </c>
      <c r="C550" s="66" t="str">
        <v>오남읍 오남리</v>
      </c>
      <c r="D550" s="66" t="str">
        <v>오피스텔 전월세</v>
      </c>
      <c r="E550" s="68">
        <v>1</v>
      </c>
      <c r="F550" s="68">
        <v>0</v>
      </c>
      <c r="G550" s="68">
        <v>1</v>
      </c>
      <c r="H550" s="68">
        <v>0</v>
      </c>
      <c r="I550" s="68">
        <f>G550+H550</f>
        <v>1</v>
      </c>
      <c r="J550" s="68">
        <f>SUM(F550:H550)</f>
        <v>1</v>
      </c>
      <c r="K550" s="68">
        <f>E550-J550</f>
        <v>0</v>
      </c>
      <c r="L550" s="69">
        <v>90000000</v>
      </c>
      <c r="M550" s="87">
        <v>31.25</v>
      </c>
      <c r="N550" s="69">
        <v>90000000</v>
      </c>
      <c r="O550" s="69">
        <v>9520661</v>
      </c>
      <c r="P550" s="79">
        <f>IF(I550=0,0,H550/I550)</f>
        <v>0</v>
      </c>
    </row>
    <row r="551">
      <c r="A551" s="66" t="str">
        <v>2025-10</v>
      </c>
      <c r="B551" s="66" t="str">
        <v>비교 반영</v>
      </c>
      <c r="C551" s="66" t="str">
        <v>오남읍 오남리</v>
      </c>
      <c r="D551" s="66" t="str">
        <v>토지</v>
      </c>
      <c r="E551" s="68">
        <v>1</v>
      </c>
      <c r="F551" s="68">
        <v>1</v>
      </c>
      <c r="G551" s="68">
        <v>0</v>
      </c>
      <c r="H551" s="68">
        <v>0</v>
      </c>
      <c r="I551" s="68">
        <f>G551+H551</f>
        <v>0</v>
      </c>
      <c r="J551" s="68">
        <f>SUM(F551:H551)</f>
        <v>1</v>
      </c>
      <c r="K551" s="68">
        <f>E551-J551</f>
        <v>0</v>
      </c>
      <c r="L551" s="69">
        <v>7000000</v>
      </c>
      <c r="M551" s="87">
        <v>15</v>
      </c>
      <c r="N551" s="69">
        <v>7000000</v>
      </c>
      <c r="O551" s="69">
        <v>1542700</v>
      </c>
      <c r="P551" s="79">
        <f>IF(I551=0,0,H551/I551)</f>
        <v>0</v>
      </c>
    </row>
    <row r="552">
      <c r="A552" s="66" t="str">
        <v>2025-10</v>
      </c>
      <c r="B552" s="66" t="str">
        <v>비교 반영</v>
      </c>
      <c r="C552" s="66" t="str">
        <v>오남읍 팔현리</v>
      </c>
      <c r="D552" s="66" t="str">
        <v>토지</v>
      </c>
      <c r="E552" s="68">
        <v>3</v>
      </c>
      <c r="F552" s="68">
        <v>3</v>
      </c>
      <c r="G552" s="68">
        <v>0</v>
      </c>
      <c r="H552" s="68">
        <v>0</v>
      </c>
      <c r="I552" s="68">
        <f>G552+H552</f>
        <v>0</v>
      </c>
      <c r="J552" s="68">
        <f>SUM(F552:H552)</f>
        <v>3</v>
      </c>
      <c r="K552" s="68">
        <f>E552-J552</f>
        <v>0</v>
      </c>
      <c r="L552" s="69">
        <v>100000000</v>
      </c>
      <c r="M552" s="87">
        <v>1407.67</v>
      </c>
      <c r="N552" s="69">
        <v>33333333</v>
      </c>
      <c r="O552" s="69">
        <v>234841</v>
      </c>
      <c r="P552" s="79">
        <f>IF(I552=0,0,H552/I552)</f>
        <v>0</v>
      </c>
    </row>
    <row r="553">
      <c r="A553" s="66" t="str">
        <v>2025-10</v>
      </c>
      <c r="B553" s="66" t="str">
        <v>비교 반영</v>
      </c>
      <c r="C553" s="66" t="str">
        <v>와부읍 덕소리</v>
      </c>
      <c r="D553" s="66" t="str">
        <v>다가구 전월세</v>
      </c>
      <c r="E553" s="68">
        <v>2</v>
      </c>
      <c r="F553" s="68">
        <v>0</v>
      </c>
      <c r="G553" s="68">
        <v>1</v>
      </c>
      <c r="H553" s="68">
        <v>1</v>
      </c>
      <c r="I553" s="68">
        <f>G553+H553</f>
        <v>2</v>
      </c>
      <c r="J553" s="68">
        <f>SUM(F553:H553)</f>
        <v>2</v>
      </c>
      <c r="K553" s="68">
        <f>E553-J553</f>
        <v>0</v>
      </c>
      <c r="L553" s="69">
        <v>65000000</v>
      </c>
      <c r="M553" s="87">
        <v>93.55</v>
      </c>
      <c r="N553" s="69">
        <v>32500000</v>
      </c>
      <c r="O553" s="69">
        <v>2296911</v>
      </c>
      <c r="P553" s="79">
        <f>IF(I553=0,0,H553/I553)</f>
        <v>0.5</v>
      </c>
    </row>
    <row r="554">
      <c r="A554" s="66" t="str">
        <v>2025-10</v>
      </c>
      <c r="B554" s="66" t="str">
        <v>비교 반영</v>
      </c>
      <c r="C554" s="66" t="str">
        <v>와부읍 덕소리</v>
      </c>
      <c r="D554" s="66" t="str">
        <v>다세대 매매</v>
      </c>
      <c r="E554" s="68">
        <v>1</v>
      </c>
      <c r="F554" s="68">
        <v>1</v>
      </c>
      <c r="G554" s="68">
        <v>0</v>
      </c>
      <c r="H554" s="68">
        <v>0</v>
      </c>
      <c r="I554" s="68">
        <f>G554+H554</f>
        <v>0</v>
      </c>
      <c r="J554" s="68">
        <f>SUM(F554:H554)</f>
        <v>1</v>
      </c>
      <c r="K554" s="68">
        <f>E554-J554</f>
        <v>0</v>
      </c>
      <c r="L554" s="69">
        <v>199000000</v>
      </c>
      <c r="M554" s="87">
        <v>33.74</v>
      </c>
      <c r="N554" s="69">
        <v>199000000</v>
      </c>
      <c r="O554" s="69">
        <v>19497665</v>
      </c>
      <c r="P554" s="79">
        <f>IF(I554=0,0,H554/I554)</f>
        <v>0</v>
      </c>
    </row>
    <row r="555">
      <c r="A555" s="66" t="str">
        <v>2025-10</v>
      </c>
      <c r="B555" s="66" t="str">
        <v>비교 반영</v>
      </c>
      <c r="C555" s="66" t="str">
        <v>와부읍 덕소리</v>
      </c>
      <c r="D555" s="66" t="str">
        <v>다세대 전월세</v>
      </c>
      <c r="E555" s="68">
        <v>11</v>
      </c>
      <c r="F555" s="68">
        <v>0</v>
      </c>
      <c r="G555" s="68">
        <v>5</v>
      </c>
      <c r="H555" s="68">
        <v>6</v>
      </c>
      <c r="I555" s="68">
        <f>G555+H555</f>
        <v>11</v>
      </c>
      <c r="J555" s="68">
        <f>SUM(F555:H555)</f>
        <v>11</v>
      </c>
      <c r="K555" s="68">
        <f>E555-J555</f>
        <v>0</v>
      </c>
      <c r="L555" s="69">
        <v>506000000</v>
      </c>
      <c r="M555" s="87">
        <v>499.52</v>
      </c>
      <c r="N555" s="69">
        <v>46000000</v>
      </c>
      <c r="O555" s="69">
        <v>3348669</v>
      </c>
      <c r="P555" s="79">
        <f>IF(I555=0,0,H555/I555)</f>
        <v>0.5454545454545454</v>
      </c>
    </row>
    <row r="556">
      <c r="A556" s="66" t="str">
        <v>2025-10</v>
      </c>
      <c r="B556" s="66" t="str">
        <v>비교 반영</v>
      </c>
      <c r="C556" s="66" t="str">
        <v>와부읍 덕소리</v>
      </c>
      <c r="D556" s="66" t="str">
        <v>분양권</v>
      </c>
      <c r="E556" s="68">
        <v>3</v>
      </c>
      <c r="F556" s="68">
        <v>3</v>
      </c>
      <c r="G556" s="68">
        <v>0</v>
      </c>
      <c r="H556" s="68">
        <v>0</v>
      </c>
      <c r="I556" s="68">
        <f>G556+H556</f>
        <v>0</v>
      </c>
      <c r="J556" s="68">
        <f>SUM(F556:H556)</f>
        <v>3</v>
      </c>
      <c r="K556" s="68">
        <f>E556-J556</f>
        <v>0</v>
      </c>
      <c r="L556" s="69">
        <v>1783650000</v>
      </c>
      <c r="M556" s="87">
        <v>204.588</v>
      </c>
      <c r="N556" s="69">
        <v>594550000</v>
      </c>
      <c r="O556" s="69">
        <v>28820671</v>
      </c>
      <c r="P556" s="79">
        <f>IF(I556=0,0,H556/I556)</f>
        <v>0</v>
      </c>
    </row>
    <row r="557">
      <c r="A557" s="66" t="str">
        <v>2025-10</v>
      </c>
      <c r="B557" s="66" t="str">
        <v>비교 반영</v>
      </c>
      <c r="C557" s="66" t="str">
        <v>와부읍 덕소리</v>
      </c>
      <c r="D557" s="66" t="str">
        <v>상가</v>
      </c>
      <c r="E557" s="68">
        <v>4</v>
      </c>
      <c r="F557" s="68">
        <v>4</v>
      </c>
      <c r="G557" s="68">
        <v>0</v>
      </c>
      <c r="H557" s="68">
        <v>0</v>
      </c>
      <c r="I557" s="68">
        <f>G557+H557</f>
        <v>0</v>
      </c>
      <c r="J557" s="68">
        <f>SUM(F557:H557)</f>
        <v>4</v>
      </c>
      <c r="K557" s="68">
        <f>E557-J557</f>
        <v>0</v>
      </c>
      <c r="L557" s="69">
        <v>723000000</v>
      </c>
      <c r="M557" s="87">
        <v>66.7</v>
      </c>
      <c r="N557" s="69">
        <v>180750000</v>
      </c>
      <c r="O557" s="69">
        <v>35833322</v>
      </c>
      <c r="P557" s="79">
        <f>IF(I557=0,0,H557/I557)</f>
        <v>0</v>
      </c>
    </row>
    <row r="558">
      <c r="A558" s="66" t="str">
        <v>2025-10</v>
      </c>
      <c r="B558" s="66" t="str">
        <v>비교 반영</v>
      </c>
      <c r="C558" s="66" t="str">
        <v>와부읍 덕소리</v>
      </c>
      <c r="D558" s="66" t="str">
        <v>아파트 매매</v>
      </c>
      <c r="E558" s="68">
        <v>42</v>
      </c>
      <c r="F558" s="68">
        <v>42</v>
      </c>
      <c r="G558" s="68">
        <v>0</v>
      </c>
      <c r="H558" s="68">
        <v>0</v>
      </c>
      <c r="I558" s="68">
        <f>G558+H558</f>
        <v>0</v>
      </c>
      <c r="J558" s="68">
        <f>SUM(F558:H558)</f>
        <v>42</v>
      </c>
      <c r="K558" s="68">
        <f>E558-J558</f>
        <v>0</v>
      </c>
      <c r="L558" s="69">
        <v>20804000000</v>
      </c>
      <c r="M558" s="87">
        <v>3432.695</v>
      </c>
      <c r="N558" s="69">
        <v>495333333</v>
      </c>
      <c r="O558" s="69">
        <v>20034854</v>
      </c>
      <c r="P558" s="79">
        <f>IF(I558=0,0,H558/I558)</f>
        <v>0</v>
      </c>
    </row>
    <row r="559">
      <c r="A559" s="66" t="str">
        <v>2025-10</v>
      </c>
      <c r="B559" s="66" t="str">
        <v>비교 반영</v>
      </c>
      <c r="C559" s="66" t="str">
        <v>와부읍 덕소리</v>
      </c>
      <c r="D559" s="66" t="str">
        <v>아파트 전월세</v>
      </c>
      <c r="E559" s="68">
        <v>91</v>
      </c>
      <c r="F559" s="68">
        <v>0</v>
      </c>
      <c r="G559" s="68">
        <v>61</v>
      </c>
      <c r="H559" s="68">
        <v>30</v>
      </c>
      <c r="I559" s="68">
        <f>G559+H559</f>
        <v>91</v>
      </c>
      <c r="J559" s="68">
        <f>SUM(F559:H559)</f>
        <v>91</v>
      </c>
      <c r="K559" s="68">
        <f>E559-J559</f>
        <v>0</v>
      </c>
      <c r="L559" s="69">
        <v>24450480000</v>
      </c>
      <c r="M559" s="87">
        <v>6963.452</v>
      </c>
      <c r="N559" s="69">
        <v>268686593</v>
      </c>
      <c r="O559" s="69">
        <v>11607466</v>
      </c>
      <c r="P559" s="79">
        <f>IF(I559=0,0,H559/I559)</f>
        <v>0.32967032967032966</v>
      </c>
    </row>
    <row r="560">
      <c r="A560" s="66" t="str">
        <v>2025-10</v>
      </c>
      <c r="B560" s="66" t="str">
        <v>비교 반영</v>
      </c>
      <c r="C560" s="66" t="str">
        <v>와부읍 덕소리</v>
      </c>
      <c r="D560" s="66" t="str">
        <v>오피스텔 전월세</v>
      </c>
      <c r="E560" s="68">
        <v>4</v>
      </c>
      <c r="F560" s="68">
        <v>0</v>
      </c>
      <c r="G560" s="68">
        <v>1</v>
      </c>
      <c r="H560" s="68">
        <v>3</v>
      </c>
      <c r="I560" s="68">
        <f>G560+H560</f>
        <v>4</v>
      </c>
      <c r="J560" s="68">
        <f>SUM(F560:H560)</f>
        <v>4</v>
      </c>
      <c r="K560" s="68">
        <f>E560-J560</f>
        <v>0</v>
      </c>
      <c r="L560" s="69">
        <v>180000000</v>
      </c>
      <c r="M560" s="87">
        <v>116.6</v>
      </c>
      <c r="N560" s="69">
        <v>45000000</v>
      </c>
      <c r="O560" s="69">
        <v>5103270</v>
      </c>
      <c r="P560" s="79">
        <f>IF(I560=0,0,H560/I560)</f>
        <v>0.75</v>
      </c>
    </row>
    <row r="561">
      <c r="A561" s="66" t="str">
        <v>2025-10</v>
      </c>
      <c r="B561" s="66" t="str">
        <v>비교 반영</v>
      </c>
      <c r="C561" s="66" t="str">
        <v>와부읍 덕소리</v>
      </c>
      <c r="D561" s="66" t="str">
        <v>토지</v>
      </c>
      <c r="E561" s="68">
        <v>5</v>
      </c>
      <c r="F561" s="68">
        <v>5</v>
      </c>
      <c r="G561" s="68">
        <v>0</v>
      </c>
      <c r="H561" s="68">
        <v>0</v>
      </c>
      <c r="I561" s="68">
        <f>G561+H561</f>
        <v>0</v>
      </c>
      <c r="J561" s="68">
        <f>SUM(F561:H561)</f>
        <v>5</v>
      </c>
      <c r="K561" s="68">
        <f>E561-J561</f>
        <v>0</v>
      </c>
      <c r="L561" s="69">
        <v>198600000</v>
      </c>
      <c r="M561" s="87">
        <v>757.3</v>
      </c>
      <c r="N561" s="69">
        <v>39720000</v>
      </c>
      <c r="O561" s="69">
        <v>866934</v>
      </c>
      <c r="P561" s="79">
        <f>IF(I561=0,0,H561/I561)</f>
        <v>0</v>
      </c>
    </row>
    <row r="562">
      <c r="A562" s="66" t="str">
        <v>2025-10</v>
      </c>
      <c r="B562" s="66" t="str">
        <v>비교 반영</v>
      </c>
      <c r="C562" s="66" t="str">
        <v>와부읍 도곡리</v>
      </c>
      <c r="D562" s="66" t="str">
        <v>다가구 전월세</v>
      </c>
      <c r="E562" s="68">
        <v>5</v>
      </c>
      <c r="F562" s="68">
        <v>0</v>
      </c>
      <c r="G562" s="68">
        <v>1</v>
      </c>
      <c r="H562" s="68">
        <v>4</v>
      </c>
      <c r="I562" s="68">
        <f>G562+H562</f>
        <v>5</v>
      </c>
      <c r="J562" s="68">
        <f>SUM(F562:H562)</f>
        <v>5</v>
      </c>
      <c r="K562" s="68">
        <f>E562-J562</f>
        <v>0</v>
      </c>
      <c r="L562" s="69">
        <v>360000000</v>
      </c>
      <c r="M562" s="87">
        <v>253.7</v>
      </c>
      <c r="N562" s="69">
        <v>72000000</v>
      </c>
      <c r="O562" s="69">
        <v>4690905</v>
      </c>
      <c r="P562" s="79">
        <f>IF(I562=0,0,H562/I562)</f>
        <v>0.8</v>
      </c>
    </row>
    <row r="563">
      <c r="A563" s="66" t="str">
        <v>2025-10</v>
      </c>
      <c r="B563" s="66" t="str">
        <v>비교 반영</v>
      </c>
      <c r="C563" s="66" t="str">
        <v>와부읍 도곡리</v>
      </c>
      <c r="D563" s="66" t="str">
        <v>다세대 전월세</v>
      </c>
      <c r="E563" s="68">
        <v>1</v>
      </c>
      <c r="F563" s="68">
        <v>0</v>
      </c>
      <c r="G563" s="68">
        <v>1</v>
      </c>
      <c r="H563" s="68">
        <v>0</v>
      </c>
      <c r="I563" s="68">
        <f>G563+H563</f>
        <v>1</v>
      </c>
      <c r="J563" s="68">
        <f>SUM(F563:H563)</f>
        <v>1</v>
      </c>
      <c r="K563" s="68">
        <f>E563-J563</f>
        <v>0</v>
      </c>
      <c r="L563" s="69">
        <v>100000000</v>
      </c>
      <c r="M563" s="87">
        <v>55.24</v>
      </c>
      <c r="N563" s="69">
        <v>100000000</v>
      </c>
      <c r="O563" s="69">
        <v>5984404</v>
      </c>
      <c r="P563" s="79">
        <f>IF(I563=0,0,H563/I563)</f>
        <v>0</v>
      </c>
    </row>
    <row r="564">
      <c r="A564" s="66" t="str">
        <v>2025-10</v>
      </c>
      <c r="B564" s="66" t="str">
        <v>비교 반영</v>
      </c>
      <c r="C564" s="66" t="str">
        <v>와부읍 도곡리</v>
      </c>
      <c r="D564" s="66" t="str">
        <v>분양권</v>
      </c>
      <c r="E564" s="68">
        <v>1</v>
      </c>
      <c r="F564" s="68">
        <v>1</v>
      </c>
      <c r="G564" s="68">
        <v>0</v>
      </c>
      <c r="H564" s="68">
        <v>0</v>
      </c>
      <c r="I564" s="68">
        <f>G564+H564</f>
        <v>0</v>
      </c>
      <c r="J564" s="68">
        <f>SUM(F564:H564)</f>
        <v>1</v>
      </c>
      <c r="K564" s="68">
        <f>E564-J564</f>
        <v>0</v>
      </c>
      <c r="L564" s="69">
        <v>600000000</v>
      </c>
      <c r="M564" s="87">
        <v>75.918</v>
      </c>
      <c r="N564" s="69">
        <v>600000000</v>
      </c>
      <c r="O564" s="69">
        <v>26126492</v>
      </c>
      <c r="P564" s="79">
        <f>IF(I564=0,0,H564/I564)</f>
        <v>0</v>
      </c>
    </row>
    <row r="565">
      <c r="A565" s="66" t="str">
        <v>2025-10</v>
      </c>
      <c r="B565" s="66" t="str">
        <v>비교 반영</v>
      </c>
      <c r="C565" s="66" t="str">
        <v>와부읍 도곡리</v>
      </c>
      <c r="D565" s="66" t="str">
        <v>상가</v>
      </c>
      <c r="E565" s="68">
        <v>1</v>
      </c>
      <c r="F565" s="68">
        <v>1</v>
      </c>
      <c r="G565" s="68">
        <v>0</v>
      </c>
      <c r="H565" s="68">
        <v>0</v>
      </c>
      <c r="I565" s="68">
        <f>G565+H565</f>
        <v>0</v>
      </c>
      <c r="J565" s="68">
        <f>SUM(F565:H565)</f>
        <v>1</v>
      </c>
      <c r="K565" s="68">
        <f>E565-J565</f>
        <v>0</v>
      </c>
      <c r="L565" s="69">
        <v>280000000</v>
      </c>
      <c r="M565" s="87">
        <v>53.17</v>
      </c>
      <c r="N565" s="69">
        <v>280000000</v>
      </c>
      <c r="O565" s="69">
        <v>17408685</v>
      </c>
      <c r="P565" s="79">
        <f>IF(I565=0,0,H565/I565)</f>
        <v>0</v>
      </c>
    </row>
    <row r="566">
      <c r="A566" s="66" t="str">
        <v>2025-10</v>
      </c>
      <c r="B566" s="66" t="str">
        <v>비교 반영</v>
      </c>
      <c r="C566" s="66" t="str">
        <v>와부읍 도곡리</v>
      </c>
      <c r="D566" s="66" t="str">
        <v>아파트 매매</v>
      </c>
      <c r="E566" s="68">
        <v>37</v>
      </c>
      <c r="F566" s="68">
        <v>37</v>
      </c>
      <c r="G566" s="68">
        <v>0</v>
      </c>
      <c r="H566" s="68">
        <v>0</v>
      </c>
      <c r="I566" s="68">
        <f>G566+H566</f>
        <v>0</v>
      </c>
      <c r="J566" s="68">
        <f>SUM(F566:H566)</f>
        <v>37</v>
      </c>
      <c r="K566" s="68">
        <f>E566-J566</f>
        <v>0</v>
      </c>
      <c r="L566" s="69">
        <v>16988000000</v>
      </c>
      <c r="M566" s="87">
        <v>2994.476</v>
      </c>
      <c r="N566" s="69">
        <v>459135135</v>
      </c>
      <c r="O566" s="69">
        <v>18754091</v>
      </c>
      <c r="P566" s="79">
        <f>IF(I566=0,0,H566/I566)</f>
        <v>0</v>
      </c>
    </row>
    <row r="567">
      <c r="A567" s="66" t="str">
        <v>2025-10</v>
      </c>
      <c r="B567" s="66" t="str">
        <v>비교 반영</v>
      </c>
      <c r="C567" s="66" t="str">
        <v>와부읍 도곡리</v>
      </c>
      <c r="D567" s="66" t="str">
        <v>아파트 전월세</v>
      </c>
      <c r="E567" s="68">
        <v>40</v>
      </c>
      <c r="F567" s="68">
        <v>0</v>
      </c>
      <c r="G567" s="68">
        <v>28</v>
      </c>
      <c r="H567" s="68">
        <v>12</v>
      </c>
      <c r="I567" s="68">
        <f>G567+H567</f>
        <v>40</v>
      </c>
      <c r="J567" s="68">
        <f>SUM(F567:H567)</f>
        <v>40</v>
      </c>
      <c r="K567" s="68">
        <f>E567-J567</f>
        <v>0</v>
      </c>
      <c r="L567" s="69">
        <v>11276500000</v>
      </c>
      <c r="M567" s="87">
        <v>3684.859</v>
      </c>
      <c r="N567" s="69">
        <v>281912500</v>
      </c>
      <c r="O567" s="69">
        <v>10116448</v>
      </c>
      <c r="P567" s="79">
        <f>IF(I567=0,0,H567/I567)</f>
        <v>0.3</v>
      </c>
    </row>
    <row r="568">
      <c r="A568" s="66" t="str">
        <v>2025-10</v>
      </c>
      <c r="B568" s="66" t="str">
        <v>비교 반영</v>
      </c>
      <c r="C568" s="66" t="str">
        <v>와부읍 도곡리</v>
      </c>
      <c r="D568" s="66" t="str">
        <v>오피스텔 매매</v>
      </c>
      <c r="E568" s="68">
        <v>1</v>
      </c>
      <c r="F568" s="68">
        <v>1</v>
      </c>
      <c r="G568" s="68">
        <v>0</v>
      </c>
      <c r="H568" s="68">
        <v>0</v>
      </c>
      <c r="I568" s="68">
        <f>G568+H568</f>
        <v>0</v>
      </c>
      <c r="J568" s="68">
        <f>SUM(F568:H568)</f>
        <v>1</v>
      </c>
      <c r="K568" s="68">
        <f>E568-J568</f>
        <v>0</v>
      </c>
      <c r="L568" s="69">
        <v>220000000</v>
      </c>
      <c r="M568" s="87">
        <v>54.75</v>
      </c>
      <c r="N568" s="69">
        <v>220000000</v>
      </c>
      <c r="O568" s="69">
        <v>13283520</v>
      </c>
      <c r="P568" s="79">
        <f>IF(I568=0,0,H568/I568)</f>
        <v>0</v>
      </c>
    </row>
    <row r="569">
      <c r="A569" s="66" t="str">
        <v>2025-10</v>
      </c>
      <c r="B569" s="66" t="str">
        <v>비교 반영</v>
      </c>
      <c r="C569" s="66" t="str">
        <v>와부읍 도곡리</v>
      </c>
      <c r="D569" s="66" t="str">
        <v>오피스텔 전월세</v>
      </c>
      <c r="E569" s="68">
        <v>1</v>
      </c>
      <c r="F569" s="68">
        <v>0</v>
      </c>
      <c r="G569" s="68">
        <v>1</v>
      </c>
      <c r="H569" s="68">
        <v>0</v>
      </c>
      <c r="I569" s="68">
        <f>G569+H569</f>
        <v>1</v>
      </c>
      <c r="J569" s="68">
        <f>SUM(F569:H569)</f>
        <v>1</v>
      </c>
      <c r="K569" s="68">
        <f>E569-J569</f>
        <v>0</v>
      </c>
      <c r="L569" s="69">
        <v>192880000</v>
      </c>
      <c r="M569" s="87">
        <v>65.37</v>
      </c>
      <c r="N569" s="69">
        <v>192880000</v>
      </c>
      <c r="O569" s="69">
        <v>9754013</v>
      </c>
      <c r="P569" s="79">
        <f>IF(I569=0,0,H569/I569)</f>
        <v>0</v>
      </c>
    </row>
    <row r="570">
      <c r="A570" s="66" t="str">
        <v>2025-10</v>
      </c>
      <c r="B570" s="66" t="str">
        <v>비교 반영</v>
      </c>
      <c r="C570" s="66" t="str">
        <v>와부읍 도곡리</v>
      </c>
      <c r="D570" s="66" t="str">
        <v>토지</v>
      </c>
      <c r="E570" s="68">
        <v>5</v>
      </c>
      <c r="F570" s="68">
        <v>5</v>
      </c>
      <c r="G570" s="68">
        <v>0</v>
      </c>
      <c r="H570" s="68">
        <v>0</v>
      </c>
      <c r="I570" s="68">
        <f>G570+H570</f>
        <v>0</v>
      </c>
      <c r="J570" s="68">
        <f>SUM(F570:H570)</f>
        <v>5</v>
      </c>
      <c r="K570" s="68">
        <f>E570-J570</f>
        <v>0</v>
      </c>
      <c r="L570" s="69">
        <v>533700000</v>
      </c>
      <c r="M570" s="87">
        <v>951</v>
      </c>
      <c r="N570" s="69">
        <v>106740000</v>
      </c>
      <c r="O570" s="69">
        <v>1855202</v>
      </c>
      <c r="P570" s="79">
        <f>IF(I570=0,0,H570/I570)</f>
        <v>0</v>
      </c>
    </row>
    <row r="571">
      <c r="A571" s="66" t="str">
        <v>2025-10</v>
      </c>
      <c r="B571" s="66" t="str">
        <v>비교 반영</v>
      </c>
      <c r="C571" s="66" t="str">
        <v>와부읍 월문리</v>
      </c>
      <c r="D571" s="66" t="str">
        <v>다가구 매매</v>
      </c>
      <c r="E571" s="68">
        <v>2</v>
      </c>
      <c r="F571" s="68">
        <v>2</v>
      </c>
      <c r="G571" s="68">
        <v>0</v>
      </c>
      <c r="H571" s="68">
        <v>0</v>
      </c>
      <c r="I571" s="68">
        <f>G571+H571</f>
        <v>0</v>
      </c>
      <c r="J571" s="68">
        <f>SUM(F571:H571)</f>
        <v>2</v>
      </c>
      <c r="K571" s="68">
        <f>E571-J571</f>
        <v>0</v>
      </c>
      <c r="L571" s="69">
        <v>2470000000</v>
      </c>
      <c r="M571" s="87">
        <v>832.7</v>
      </c>
      <c r="N571" s="69">
        <v>1235000000</v>
      </c>
      <c r="O571" s="69">
        <v>9805799</v>
      </c>
      <c r="P571" s="79">
        <f>IF(I571=0,0,H571/I571)</f>
        <v>0</v>
      </c>
    </row>
    <row r="572">
      <c r="A572" s="66" t="str">
        <v>2025-10</v>
      </c>
      <c r="B572" s="66" t="str">
        <v>비교 반영</v>
      </c>
      <c r="C572" s="66" t="str">
        <v>와부읍 월문리</v>
      </c>
      <c r="D572" s="66" t="str">
        <v>다가구 전월세</v>
      </c>
      <c r="E572" s="68">
        <v>2</v>
      </c>
      <c r="F572" s="68">
        <v>0</v>
      </c>
      <c r="G572" s="68">
        <v>2</v>
      </c>
      <c r="H572" s="68">
        <v>0</v>
      </c>
      <c r="I572" s="68">
        <f>G572+H572</f>
        <v>2</v>
      </c>
      <c r="J572" s="68">
        <f>SUM(F572:H572)</f>
        <v>2</v>
      </c>
      <c r="K572" s="68">
        <f>E572-J572</f>
        <v>0</v>
      </c>
      <c r="L572" s="69">
        <v>299800000</v>
      </c>
      <c r="M572" s="87">
        <v>115.43</v>
      </c>
      <c r="N572" s="69">
        <v>149900000</v>
      </c>
      <c r="O572" s="69">
        <v>8585934</v>
      </c>
      <c r="P572" s="79">
        <f>IF(I572=0,0,H572/I572)</f>
        <v>0</v>
      </c>
    </row>
    <row r="573">
      <c r="A573" s="66" t="str">
        <v>2025-10</v>
      </c>
      <c r="B573" s="66" t="str">
        <v>비교 반영</v>
      </c>
      <c r="C573" s="66" t="str">
        <v>와부읍 월문리</v>
      </c>
      <c r="D573" s="66" t="str">
        <v>토지</v>
      </c>
      <c r="E573" s="68">
        <v>11</v>
      </c>
      <c r="F573" s="68">
        <v>11</v>
      </c>
      <c r="G573" s="68">
        <v>0</v>
      </c>
      <c r="H573" s="68">
        <v>0</v>
      </c>
      <c r="I573" s="68">
        <f>G573+H573</f>
        <v>0</v>
      </c>
      <c r="J573" s="68">
        <f>SUM(F573:H573)</f>
        <v>11</v>
      </c>
      <c r="K573" s="68">
        <f>E573-J573</f>
        <v>0</v>
      </c>
      <c r="L573" s="69">
        <v>1862730000</v>
      </c>
      <c r="M573" s="87">
        <v>2219.8</v>
      </c>
      <c r="N573" s="69">
        <v>169339091</v>
      </c>
      <c r="O573" s="69">
        <v>2774027</v>
      </c>
      <c r="P573" s="79">
        <f>IF(I573=0,0,H573/I573)</f>
        <v>0</v>
      </c>
    </row>
    <row r="574">
      <c r="A574" s="66" t="str">
        <v>2025-10</v>
      </c>
      <c r="B574" s="66" t="str">
        <v>비교 반영</v>
      </c>
      <c r="C574" s="66" t="str">
        <v>와부읍 율석리</v>
      </c>
      <c r="D574" s="66" t="str">
        <v>다가구 전월세</v>
      </c>
      <c r="E574" s="68">
        <v>1</v>
      </c>
      <c r="F574" s="68">
        <v>0</v>
      </c>
      <c r="G574" s="68">
        <v>0</v>
      </c>
      <c r="H574" s="68">
        <v>1</v>
      </c>
      <c r="I574" s="68">
        <f>G574+H574</f>
        <v>1</v>
      </c>
      <c r="J574" s="68">
        <f>SUM(F574:H574)</f>
        <v>1</v>
      </c>
      <c r="K574" s="68">
        <f>E574-J574</f>
        <v>0</v>
      </c>
      <c r="L574" s="69">
        <v>10000000</v>
      </c>
      <c r="M574" s="87">
        <v>33</v>
      </c>
      <c r="N574" s="69">
        <v>10000000</v>
      </c>
      <c r="O574" s="69">
        <v>1001753</v>
      </c>
      <c r="P574" s="79">
        <f>IF(I574=0,0,H574/I574)</f>
        <v>1</v>
      </c>
    </row>
    <row r="575">
      <c r="A575" s="66" t="str">
        <v>2025-10</v>
      </c>
      <c r="B575" s="66" t="str">
        <v>비교 반영</v>
      </c>
      <c r="C575" s="66" t="str">
        <v>와부읍 팔당리</v>
      </c>
      <c r="D575" s="66" t="str">
        <v>다가구 전월세</v>
      </c>
      <c r="E575" s="68">
        <v>2</v>
      </c>
      <c r="F575" s="68">
        <v>0</v>
      </c>
      <c r="G575" s="68">
        <v>0</v>
      </c>
      <c r="H575" s="68">
        <v>2</v>
      </c>
      <c r="I575" s="68">
        <f>G575+H575</f>
        <v>2</v>
      </c>
      <c r="J575" s="68">
        <f>SUM(F575:H575)</f>
        <v>2</v>
      </c>
      <c r="K575" s="68">
        <f>E575-J575</f>
        <v>0</v>
      </c>
      <c r="L575" s="69">
        <v>15000000</v>
      </c>
      <c r="M575" s="87">
        <v>89</v>
      </c>
      <c r="N575" s="69">
        <v>7500000</v>
      </c>
      <c r="O575" s="69">
        <v>557155</v>
      </c>
      <c r="P575" s="79">
        <f>IF(I575=0,0,H575/I575)</f>
        <v>1</v>
      </c>
    </row>
    <row r="576">
      <c r="A576" s="66" t="str">
        <v>2025-10</v>
      </c>
      <c r="B576" s="66" t="str">
        <v>비교 반영</v>
      </c>
      <c r="C576" s="66" t="str">
        <v>와부읍 팔당리</v>
      </c>
      <c r="D576" s="66" t="str">
        <v>토지</v>
      </c>
      <c r="E576" s="68">
        <v>2</v>
      </c>
      <c r="F576" s="68">
        <v>2</v>
      </c>
      <c r="G576" s="68">
        <v>0</v>
      </c>
      <c r="H576" s="68">
        <v>0</v>
      </c>
      <c r="I576" s="68">
        <f>G576+H576</f>
        <v>0</v>
      </c>
      <c r="J576" s="68">
        <f>SUM(F576:H576)</f>
        <v>2</v>
      </c>
      <c r="K576" s="68">
        <f>E576-J576</f>
        <v>0</v>
      </c>
      <c r="L576" s="69">
        <v>153600000</v>
      </c>
      <c r="M576" s="87">
        <v>1003</v>
      </c>
      <c r="N576" s="69">
        <v>76800000</v>
      </c>
      <c r="O576" s="69">
        <v>506250</v>
      </c>
      <c r="P576" s="79">
        <f>IF(I576=0,0,H576/I576)</f>
        <v>0</v>
      </c>
    </row>
    <row r="577">
      <c r="A577" s="66" t="str">
        <v>2025-10</v>
      </c>
      <c r="B577" s="66" t="str">
        <v>비교 반영</v>
      </c>
      <c r="C577" s="66" t="str">
        <v>이패동</v>
      </c>
      <c r="D577" s="66" t="str">
        <v>토지</v>
      </c>
      <c r="E577" s="68">
        <v>11</v>
      </c>
      <c r="F577" s="68">
        <v>11</v>
      </c>
      <c r="G577" s="68">
        <v>0</v>
      </c>
      <c r="H577" s="68">
        <v>0</v>
      </c>
      <c r="I577" s="68">
        <f>G577+H577</f>
        <v>0</v>
      </c>
      <c r="J577" s="68">
        <f>SUM(F577:H577)</f>
        <v>11</v>
      </c>
      <c r="K577" s="68">
        <f>E577-J577</f>
        <v>0</v>
      </c>
      <c r="L577" s="69">
        <v>450610000</v>
      </c>
      <c r="M577" s="87">
        <v>1558.6</v>
      </c>
      <c r="N577" s="69">
        <v>40964545</v>
      </c>
      <c r="O577" s="69">
        <v>955742</v>
      </c>
      <c r="P577" s="79">
        <f>IF(I577=0,0,H577/I577)</f>
        <v>0</v>
      </c>
    </row>
    <row r="578">
      <c r="A578" s="66" t="str">
        <v>2025-10</v>
      </c>
      <c r="B578" s="66" t="str">
        <v>비교 반영</v>
      </c>
      <c r="C578" s="66" t="str">
        <v>일패동</v>
      </c>
      <c r="D578" s="66" t="str">
        <v>다가구 전월세</v>
      </c>
      <c r="E578" s="68">
        <v>2</v>
      </c>
      <c r="F578" s="68">
        <v>0</v>
      </c>
      <c r="G578" s="68">
        <v>0</v>
      </c>
      <c r="H578" s="68">
        <v>2</v>
      </c>
      <c r="I578" s="68">
        <f>G578+H578</f>
        <v>2</v>
      </c>
      <c r="J578" s="68">
        <f>SUM(F578:H578)</f>
        <v>2</v>
      </c>
      <c r="K578" s="68">
        <f>E578-J578</f>
        <v>0</v>
      </c>
      <c r="L578" s="69">
        <v>15000000</v>
      </c>
      <c r="M578" s="87">
        <v>62.255</v>
      </c>
      <c r="N578" s="69">
        <v>7500000</v>
      </c>
      <c r="O578" s="69">
        <v>796511</v>
      </c>
      <c r="P578" s="79">
        <f>IF(I578=0,0,H578/I578)</f>
        <v>1</v>
      </c>
    </row>
    <row r="579">
      <c r="A579" s="66" t="str">
        <v>2025-10</v>
      </c>
      <c r="B579" s="66" t="str">
        <v>비교 반영</v>
      </c>
      <c r="C579" s="66" t="str">
        <v>일패동</v>
      </c>
      <c r="D579" s="66" t="str">
        <v>토지</v>
      </c>
      <c r="E579" s="68">
        <v>3</v>
      </c>
      <c r="F579" s="68">
        <v>3</v>
      </c>
      <c r="G579" s="68">
        <v>0</v>
      </c>
      <c r="H579" s="68">
        <v>0</v>
      </c>
      <c r="I579" s="68">
        <f>G579+H579</f>
        <v>0</v>
      </c>
      <c r="J579" s="68">
        <f>SUM(F579:H579)</f>
        <v>3</v>
      </c>
      <c r="K579" s="68">
        <f>E579-J579</f>
        <v>0</v>
      </c>
      <c r="L579" s="69">
        <v>858000000</v>
      </c>
      <c r="M579" s="87">
        <v>814</v>
      </c>
      <c r="N579" s="69">
        <v>286000000</v>
      </c>
      <c r="O579" s="69">
        <v>3484476</v>
      </c>
      <c r="P579" s="79">
        <f>IF(I579=0,0,H579/I579)</f>
        <v>0</v>
      </c>
    </row>
    <row r="580">
      <c r="A580" s="66" t="str">
        <v>2025-10</v>
      </c>
      <c r="B580" s="66" t="str">
        <v>비교 반영</v>
      </c>
      <c r="C580" s="66" t="str">
        <v>조안면 삼봉리</v>
      </c>
      <c r="D580" s="66" t="str">
        <v>다가구 매매</v>
      </c>
      <c r="E580" s="68">
        <v>2</v>
      </c>
      <c r="F580" s="68">
        <v>2</v>
      </c>
      <c r="G580" s="68">
        <v>0</v>
      </c>
      <c r="H580" s="68">
        <v>0</v>
      </c>
      <c r="I580" s="68">
        <f>G580+H580</f>
        <v>0</v>
      </c>
      <c r="J580" s="68">
        <f>SUM(F580:H580)</f>
        <v>2</v>
      </c>
      <c r="K580" s="68">
        <f>E580-J580</f>
        <v>0</v>
      </c>
      <c r="L580" s="69">
        <v>1200000000</v>
      </c>
      <c r="M580" s="87">
        <v>276.74</v>
      </c>
      <c r="N580" s="69">
        <v>600000000</v>
      </c>
      <c r="O580" s="69">
        <v>14334545</v>
      </c>
      <c r="P580" s="79">
        <f>IF(I580=0,0,H580/I580)</f>
        <v>0</v>
      </c>
    </row>
    <row r="581">
      <c r="A581" s="66" t="str">
        <v>2025-10</v>
      </c>
      <c r="B581" s="66" t="str">
        <v>비교 반영</v>
      </c>
      <c r="C581" s="66" t="str">
        <v>조안면 삼봉리</v>
      </c>
      <c r="D581" s="66" t="str">
        <v>다가구 전월세</v>
      </c>
      <c r="E581" s="68">
        <v>3</v>
      </c>
      <c r="F581" s="68">
        <v>0</v>
      </c>
      <c r="G581" s="68">
        <v>2</v>
      </c>
      <c r="H581" s="68">
        <v>1</v>
      </c>
      <c r="I581" s="68">
        <f>G581+H581</f>
        <v>3</v>
      </c>
      <c r="J581" s="68">
        <f>SUM(F581:H581)</f>
        <v>3</v>
      </c>
      <c r="K581" s="68">
        <f>E581-J581</f>
        <v>0</v>
      </c>
      <c r="L581" s="69">
        <v>470000000</v>
      </c>
      <c r="M581" s="87">
        <v>266.37</v>
      </c>
      <c r="N581" s="69">
        <v>156666667</v>
      </c>
      <c r="O581" s="69">
        <v>5832935</v>
      </c>
      <c r="P581" s="79">
        <f>IF(I581=0,0,H581/I581)</f>
        <v>0.3333333333333333</v>
      </c>
    </row>
    <row r="582">
      <c r="A582" s="66" t="str">
        <v>2025-10</v>
      </c>
      <c r="B582" s="66" t="str">
        <v>비교 반영</v>
      </c>
      <c r="C582" s="66" t="str">
        <v>조안면 삼봉리</v>
      </c>
      <c r="D582" s="66" t="str">
        <v>토지</v>
      </c>
      <c r="E582" s="68">
        <v>5</v>
      </c>
      <c r="F582" s="68">
        <v>5</v>
      </c>
      <c r="G582" s="68">
        <v>0</v>
      </c>
      <c r="H582" s="68">
        <v>0</v>
      </c>
      <c r="I582" s="68">
        <f>G582+H582</f>
        <v>0</v>
      </c>
      <c r="J582" s="68">
        <f>SUM(F582:H582)</f>
        <v>5</v>
      </c>
      <c r="K582" s="68">
        <f>E582-J582</f>
        <v>0</v>
      </c>
      <c r="L582" s="69">
        <v>1100000000</v>
      </c>
      <c r="M582" s="87">
        <v>4510</v>
      </c>
      <c r="N582" s="69">
        <v>220000000</v>
      </c>
      <c r="O582" s="69">
        <v>806289</v>
      </c>
      <c r="P582" s="79">
        <f>IF(I582=0,0,H582/I582)</f>
        <v>0</v>
      </c>
    </row>
    <row r="583">
      <c r="A583" s="66" t="str">
        <v>2025-10</v>
      </c>
      <c r="B583" s="66" t="str">
        <v>비교 반영</v>
      </c>
      <c r="C583" s="66" t="str">
        <v>조안면 송촌리</v>
      </c>
      <c r="D583" s="66" t="str">
        <v>다가구 전월세</v>
      </c>
      <c r="E583" s="68">
        <v>2</v>
      </c>
      <c r="F583" s="68">
        <v>0</v>
      </c>
      <c r="G583" s="68">
        <v>1</v>
      </c>
      <c r="H583" s="68">
        <v>1</v>
      </c>
      <c r="I583" s="68">
        <f>G583+H583</f>
        <v>2</v>
      </c>
      <c r="J583" s="68">
        <f>SUM(F583:H583)</f>
        <v>2</v>
      </c>
      <c r="K583" s="68">
        <f>E583-J583</f>
        <v>0</v>
      </c>
      <c r="L583" s="69">
        <v>190000000</v>
      </c>
      <c r="M583" s="87">
        <v>142.8</v>
      </c>
      <c r="N583" s="69">
        <v>95000000</v>
      </c>
      <c r="O583" s="69">
        <v>4398453</v>
      </c>
      <c r="P583" s="79">
        <f>IF(I583=0,0,H583/I583)</f>
        <v>0.5</v>
      </c>
    </row>
    <row r="584">
      <c r="A584" s="66" t="str">
        <v>2025-10</v>
      </c>
      <c r="B584" s="66" t="str">
        <v>비교 반영</v>
      </c>
      <c r="C584" s="66" t="str">
        <v>조안면 송촌리</v>
      </c>
      <c r="D584" s="66" t="str">
        <v>토지</v>
      </c>
      <c r="E584" s="68">
        <v>3</v>
      </c>
      <c r="F584" s="68">
        <v>3</v>
      </c>
      <c r="G584" s="68">
        <v>0</v>
      </c>
      <c r="H584" s="68">
        <v>0</v>
      </c>
      <c r="I584" s="68">
        <f>G584+H584</f>
        <v>0</v>
      </c>
      <c r="J584" s="68">
        <f>SUM(F584:H584)</f>
        <v>3</v>
      </c>
      <c r="K584" s="68">
        <f>E584-J584</f>
        <v>0</v>
      </c>
      <c r="L584" s="69">
        <v>152800000</v>
      </c>
      <c r="M584" s="87">
        <v>566</v>
      </c>
      <c r="N584" s="69">
        <v>50933333</v>
      </c>
      <c r="O584" s="69">
        <v>892445</v>
      </c>
      <c r="P584" s="79">
        <f>IF(I584=0,0,H584/I584)</f>
        <v>0</v>
      </c>
    </row>
    <row r="585">
      <c r="A585" s="66" t="str">
        <v>2025-10</v>
      </c>
      <c r="B585" s="66" t="str">
        <v>비교 반영</v>
      </c>
      <c r="C585" s="66" t="str">
        <v>조안면 시우리</v>
      </c>
      <c r="D585" s="66" t="str">
        <v>다가구 매매</v>
      </c>
      <c r="E585" s="68">
        <v>1</v>
      </c>
      <c r="F585" s="68">
        <v>1</v>
      </c>
      <c r="G585" s="68">
        <v>0</v>
      </c>
      <c r="H585" s="68">
        <v>0</v>
      </c>
      <c r="I585" s="68">
        <f>G585+H585</f>
        <v>0</v>
      </c>
      <c r="J585" s="68">
        <f>SUM(F585:H585)</f>
        <v>1</v>
      </c>
      <c r="K585" s="68">
        <f>E585-J585</f>
        <v>0</v>
      </c>
      <c r="L585" s="69">
        <v>435000000</v>
      </c>
      <c r="M585" s="87">
        <v>138.48</v>
      </c>
      <c r="N585" s="69">
        <v>435000000</v>
      </c>
      <c r="O585" s="69">
        <v>10384290</v>
      </c>
      <c r="P585" s="79">
        <f>IF(I585=0,0,H585/I585)</f>
        <v>0</v>
      </c>
    </row>
    <row r="586">
      <c r="A586" s="66" t="str">
        <v>2025-10</v>
      </c>
      <c r="B586" s="66" t="str">
        <v>비교 반영</v>
      </c>
      <c r="C586" s="66" t="str">
        <v>조안면 시우리</v>
      </c>
      <c r="D586" s="66" t="str">
        <v>다가구 전월세</v>
      </c>
      <c r="E586" s="68">
        <v>1</v>
      </c>
      <c r="F586" s="68">
        <v>0</v>
      </c>
      <c r="G586" s="68">
        <v>0</v>
      </c>
      <c r="H586" s="68">
        <v>1</v>
      </c>
      <c r="I586" s="68">
        <f>G586+H586</f>
        <v>1</v>
      </c>
      <c r="J586" s="68">
        <f>SUM(F586:H586)</f>
        <v>1</v>
      </c>
      <c r="K586" s="68">
        <f>E586-J586</f>
        <v>0</v>
      </c>
      <c r="L586" s="69">
        <v>30000000</v>
      </c>
      <c r="M586" s="87">
        <v>85.79</v>
      </c>
      <c r="N586" s="69">
        <v>30000000</v>
      </c>
      <c r="O586" s="69">
        <v>1156004</v>
      </c>
      <c r="P586" s="79">
        <f>IF(I586=0,0,H586/I586)</f>
        <v>1</v>
      </c>
    </row>
    <row r="587">
      <c r="A587" s="66" t="str">
        <v>2025-10</v>
      </c>
      <c r="B587" s="66" t="str">
        <v>비교 반영</v>
      </c>
      <c r="C587" s="66" t="str">
        <v>조안면 시우리</v>
      </c>
      <c r="D587" s="66" t="str">
        <v>토지</v>
      </c>
      <c r="E587" s="68">
        <v>6</v>
      </c>
      <c r="F587" s="68">
        <v>6</v>
      </c>
      <c r="G587" s="68">
        <v>0</v>
      </c>
      <c r="H587" s="68">
        <v>0</v>
      </c>
      <c r="I587" s="68">
        <f>G587+H587</f>
        <v>0</v>
      </c>
      <c r="J587" s="68">
        <f>SUM(F587:H587)</f>
        <v>6</v>
      </c>
      <c r="K587" s="68">
        <f>E587-J587</f>
        <v>0</v>
      </c>
      <c r="L587" s="69">
        <v>1960000000</v>
      </c>
      <c r="M587" s="87">
        <v>5566.25</v>
      </c>
      <c r="N587" s="69">
        <v>326666667</v>
      </c>
      <c r="O587" s="69">
        <v>1164040</v>
      </c>
      <c r="P587" s="79">
        <f>IF(I587=0,0,H587/I587)</f>
        <v>0</v>
      </c>
    </row>
    <row r="588">
      <c r="A588" s="66" t="str">
        <v>2025-10</v>
      </c>
      <c r="B588" s="66" t="str">
        <v>비교 반영</v>
      </c>
      <c r="C588" s="66" t="str">
        <v>조안면 조안리</v>
      </c>
      <c r="D588" s="66" t="str">
        <v>토지</v>
      </c>
      <c r="E588" s="68">
        <v>4</v>
      </c>
      <c r="F588" s="68">
        <v>4</v>
      </c>
      <c r="G588" s="68">
        <v>0</v>
      </c>
      <c r="H588" s="68">
        <v>0</v>
      </c>
      <c r="I588" s="68">
        <f>G588+H588</f>
        <v>0</v>
      </c>
      <c r="J588" s="68">
        <f>SUM(F588:H588)</f>
        <v>4</v>
      </c>
      <c r="K588" s="68">
        <f>E588-J588</f>
        <v>0</v>
      </c>
      <c r="L588" s="69">
        <v>344800000</v>
      </c>
      <c r="M588" s="87">
        <v>565.6</v>
      </c>
      <c r="N588" s="69">
        <v>86200000</v>
      </c>
      <c r="O588" s="69">
        <v>2015266</v>
      </c>
      <c r="P588" s="79">
        <f>IF(I588=0,0,H588/I588)</f>
        <v>0</v>
      </c>
    </row>
    <row r="589">
      <c r="A589" s="66" t="str">
        <v>2025-10</v>
      </c>
      <c r="B589" s="66" t="str">
        <v>비교 반영</v>
      </c>
      <c r="C589" s="66" t="str">
        <v>진건읍 배양리</v>
      </c>
      <c r="D589" s="66" t="str">
        <v>공장창고</v>
      </c>
      <c r="E589" s="68">
        <v>1</v>
      </c>
      <c r="F589" s="68">
        <v>1</v>
      </c>
      <c r="G589" s="68">
        <v>0</v>
      </c>
      <c r="H589" s="68">
        <v>0</v>
      </c>
      <c r="I589" s="68">
        <f>G589+H589</f>
        <v>0</v>
      </c>
      <c r="J589" s="68">
        <f>SUM(F589:H589)</f>
        <v>1</v>
      </c>
      <c r="K589" s="68">
        <f>E589-J589</f>
        <v>0</v>
      </c>
      <c r="L589" s="69">
        <v>3850000000</v>
      </c>
      <c r="M589" s="87">
        <v>990</v>
      </c>
      <c r="N589" s="69">
        <v>3850000000</v>
      </c>
      <c r="O589" s="69">
        <v>12855831</v>
      </c>
      <c r="P589" s="79">
        <f>IF(I589=0,0,H589/I589)</f>
        <v>0</v>
      </c>
    </row>
    <row r="590">
      <c r="A590" s="66" t="str">
        <v>2025-10</v>
      </c>
      <c r="B590" s="66" t="str">
        <v>비교 반영</v>
      </c>
      <c r="C590" s="66" t="str">
        <v>진건읍 배양리</v>
      </c>
      <c r="D590" s="66" t="str">
        <v>다가구 매매</v>
      </c>
      <c r="E590" s="68">
        <v>1</v>
      </c>
      <c r="F590" s="68">
        <v>1</v>
      </c>
      <c r="G590" s="68">
        <v>0</v>
      </c>
      <c r="H590" s="68">
        <v>0</v>
      </c>
      <c r="I590" s="68">
        <f>G590+H590</f>
        <v>0</v>
      </c>
      <c r="J590" s="68">
        <f>SUM(F590:H590)</f>
        <v>1</v>
      </c>
      <c r="K590" s="68">
        <f>E590-J590</f>
        <v>0</v>
      </c>
      <c r="L590" s="69">
        <v>1633000000</v>
      </c>
      <c r="M590" s="87">
        <v>317.75</v>
      </c>
      <c r="N590" s="69">
        <v>1633000000</v>
      </c>
      <c r="O590" s="69">
        <v>16989290</v>
      </c>
      <c r="P590" s="79">
        <f>IF(I590=0,0,H590/I590)</f>
        <v>0</v>
      </c>
    </row>
    <row r="591">
      <c r="A591" s="66" t="str">
        <v>2025-10</v>
      </c>
      <c r="B591" s="66" t="str">
        <v>비교 반영</v>
      </c>
      <c r="C591" s="66" t="str">
        <v>진건읍 배양리</v>
      </c>
      <c r="D591" s="66" t="str">
        <v>토지</v>
      </c>
      <c r="E591" s="68">
        <v>2</v>
      </c>
      <c r="F591" s="68">
        <v>2</v>
      </c>
      <c r="G591" s="68">
        <v>0</v>
      </c>
      <c r="H591" s="68">
        <v>0</v>
      </c>
      <c r="I591" s="68">
        <f>G591+H591</f>
        <v>0</v>
      </c>
      <c r="J591" s="68">
        <f>SUM(F591:H591)</f>
        <v>2</v>
      </c>
      <c r="K591" s="68">
        <f>E591-J591</f>
        <v>0</v>
      </c>
      <c r="L591" s="69">
        <v>950000000</v>
      </c>
      <c r="M591" s="87">
        <v>768</v>
      </c>
      <c r="N591" s="69">
        <v>475000000</v>
      </c>
      <c r="O591" s="69">
        <v>4089187</v>
      </c>
      <c r="P591" s="79">
        <f>IF(I591=0,0,H591/I591)</f>
        <v>0</v>
      </c>
    </row>
    <row r="592">
      <c r="A592" s="66" t="str">
        <v>2025-10</v>
      </c>
      <c r="B592" s="66" t="str">
        <v>비교 반영</v>
      </c>
      <c r="C592" s="66" t="str">
        <v>진건읍 사능리</v>
      </c>
      <c r="D592" s="66" t="str">
        <v>다가구 전월세</v>
      </c>
      <c r="E592" s="68">
        <v>1</v>
      </c>
      <c r="F592" s="68">
        <v>0</v>
      </c>
      <c r="G592" s="68">
        <v>0</v>
      </c>
      <c r="H592" s="68">
        <v>1</v>
      </c>
      <c r="I592" s="68">
        <f>G592+H592</f>
        <v>1</v>
      </c>
      <c r="J592" s="68">
        <f>SUM(F592:H592)</f>
        <v>1</v>
      </c>
      <c r="K592" s="68">
        <f>E592-J592</f>
        <v>0</v>
      </c>
      <c r="L592" s="69">
        <v>5000000</v>
      </c>
      <c r="M592" s="87">
        <v>30</v>
      </c>
      <c r="N592" s="69">
        <v>5000000</v>
      </c>
      <c r="O592" s="69">
        <v>550964</v>
      </c>
      <c r="P592" s="79">
        <f>IF(I592=0,0,H592/I592)</f>
        <v>1</v>
      </c>
    </row>
    <row r="593">
      <c r="A593" s="66" t="str">
        <v>2025-10</v>
      </c>
      <c r="B593" s="66" t="str">
        <v>비교 반영</v>
      </c>
      <c r="C593" s="66" t="str">
        <v>진건읍 사능리</v>
      </c>
      <c r="D593" s="66" t="str">
        <v>다세대 전월세</v>
      </c>
      <c r="E593" s="68">
        <v>1</v>
      </c>
      <c r="F593" s="68">
        <v>0</v>
      </c>
      <c r="G593" s="68">
        <v>0</v>
      </c>
      <c r="H593" s="68">
        <v>1</v>
      </c>
      <c r="I593" s="68">
        <f>G593+H593</f>
        <v>1</v>
      </c>
      <c r="J593" s="68">
        <f>SUM(F593:H593)</f>
        <v>1</v>
      </c>
      <c r="K593" s="68">
        <f>E593-J593</f>
        <v>0</v>
      </c>
      <c r="L593" s="69">
        <v>5000000</v>
      </c>
      <c r="M593" s="87">
        <v>34.5</v>
      </c>
      <c r="N593" s="69">
        <v>5000000</v>
      </c>
      <c r="O593" s="69">
        <v>479099</v>
      </c>
      <c r="P593" s="79">
        <f>IF(I593=0,0,H593/I593)</f>
        <v>1</v>
      </c>
    </row>
    <row r="594">
      <c r="A594" s="66" t="str">
        <v>2025-10</v>
      </c>
      <c r="B594" s="66" t="str">
        <v>비교 반영</v>
      </c>
      <c r="C594" s="66" t="str">
        <v>진건읍 사능리</v>
      </c>
      <c r="D594" s="66" t="str">
        <v>아파트 전월세</v>
      </c>
      <c r="E594" s="68">
        <v>3</v>
      </c>
      <c r="F594" s="68">
        <v>0</v>
      </c>
      <c r="G594" s="68">
        <v>1</v>
      </c>
      <c r="H594" s="68">
        <v>2</v>
      </c>
      <c r="I594" s="68">
        <f>G594+H594</f>
        <v>3</v>
      </c>
      <c r="J594" s="68">
        <f>SUM(F594:H594)</f>
        <v>3</v>
      </c>
      <c r="K594" s="68">
        <f>E594-J594</f>
        <v>0</v>
      </c>
      <c r="L594" s="69">
        <v>186000000</v>
      </c>
      <c r="M594" s="87">
        <v>152.05</v>
      </c>
      <c r="N594" s="69">
        <v>62000000</v>
      </c>
      <c r="O594" s="69">
        <v>4043907</v>
      </c>
      <c r="P594" s="79">
        <f>IF(I594=0,0,H594/I594)</f>
        <v>0.6666666666666666</v>
      </c>
    </row>
    <row r="595">
      <c r="A595" s="66" t="str">
        <v>2025-10</v>
      </c>
      <c r="B595" s="66" t="str">
        <v>비교 반영</v>
      </c>
      <c r="C595" s="66" t="str">
        <v>진건읍 사능리</v>
      </c>
      <c r="D595" s="66" t="str">
        <v>토지</v>
      </c>
      <c r="E595" s="68">
        <v>4</v>
      </c>
      <c r="F595" s="68">
        <v>4</v>
      </c>
      <c r="G595" s="68">
        <v>0</v>
      </c>
      <c r="H595" s="68">
        <v>0</v>
      </c>
      <c r="I595" s="68">
        <f>G595+H595</f>
        <v>0</v>
      </c>
      <c r="J595" s="68">
        <f>SUM(F595:H595)</f>
        <v>4</v>
      </c>
      <c r="K595" s="68">
        <f>E595-J595</f>
        <v>0</v>
      </c>
      <c r="L595" s="69">
        <v>1865950000</v>
      </c>
      <c r="M595" s="87">
        <v>6173</v>
      </c>
      <c r="N595" s="69">
        <v>466487500</v>
      </c>
      <c r="O595" s="69">
        <v>999260</v>
      </c>
      <c r="P595" s="79">
        <f>IF(I595=0,0,H595/I595)</f>
        <v>0</v>
      </c>
    </row>
    <row r="596">
      <c r="A596" s="66" t="str">
        <v>2025-10</v>
      </c>
      <c r="B596" s="66" t="str">
        <v>비교 반영</v>
      </c>
      <c r="C596" s="66" t="str">
        <v>진건읍 송능리</v>
      </c>
      <c r="D596" s="66" t="str">
        <v>공장창고</v>
      </c>
      <c r="E596" s="68">
        <v>1</v>
      </c>
      <c r="F596" s="68">
        <v>1</v>
      </c>
      <c r="G596" s="68">
        <v>0</v>
      </c>
      <c r="H596" s="68">
        <v>0</v>
      </c>
      <c r="I596" s="68">
        <f>G596+H596</f>
        <v>0</v>
      </c>
      <c r="J596" s="68">
        <f>SUM(F596:H596)</f>
        <v>1</v>
      </c>
      <c r="K596" s="68">
        <f>E596-J596</f>
        <v>0</v>
      </c>
      <c r="L596" s="69">
        <v>4985000000</v>
      </c>
      <c r="M596" s="87">
        <v>935</v>
      </c>
      <c r="N596" s="69">
        <v>4985000000</v>
      </c>
      <c r="O596" s="69">
        <v>17624961</v>
      </c>
      <c r="P596" s="79">
        <f>IF(I596=0,0,H596/I596)</f>
        <v>0</v>
      </c>
    </row>
    <row r="597">
      <c r="A597" s="66" t="str">
        <v>2025-10</v>
      </c>
      <c r="B597" s="66" t="str">
        <v>비교 반영</v>
      </c>
      <c r="C597" s="66" t="str">
        <v>진건읍 송능리</v>
      </c>
      <c r="D597" s="66" t="str">
        <v>다가구 전월세</v>
      </c>
      <c r="E597" s="68">
        <v>1</v>
      </c>
      <c r="F597" s="68">
        <v>0</v>
      </c>
      <c r="G597" s="68">
        <v>1</v>
      </c>
      <c r="H597" s="68">
        <v>0</v>
      </c>
      <c r="I597" s="68">
        <f>G597+H597</f>
        <v>1</v>
      </c>
      <c r="J597" s="68">
        <f>SUM(F597:H597)</f>
        <v>1</v>
      </c>
      <c r="K597" s="68">
        <f>E597-J597</f>
        <v>0</v>
      </c>
      <c r="L597" s="69">
        <v>100000000</v>
      </c>
      <c r="M597" s="87">
        <v>98.64</v>
      </c>
      <c r="N597" s="69">
        <v>100000000</v>
      </c>
      <c r="O597" s="69">
        <v>3351364</v>
      </c>
      <c r="P597" s="79">
        <f>IF(I597=0,0,H597/I597)</f>
        <v>0</v>
      </c>
    </row>
    <row r="598">
      <c r="A598" s="66" t="str">
        <v>2025-10</v>
      </c>
      <c r="B598" s="66" t="str">
        <v>비교 반영</v>
      </c>
      <c r="C598" s="66" t="str">
        <v>진건읍 송능리</v>
      </c>
      <c r="D598" s="66" t="str">
        <v>다세대 매매</v>
      </c>
      <c r="E598" s="68">
        <v>1</v>
      </c>
      <c r="F598" s="68">
        <v>1</v>
      </c>
      <c r="G598" s="68">
        <v>0</v>
      </c>
      <c r="H598" s="68">
        <v>0</v>
      </c>
      <c r="I598" s="68">
        <f>G598+H598</f>
        <v>0</v>
      </c>
      <c r="J598" s="68">
        <f>SUM(F598:H598)</f>
        <v>1</v>
      </c>
      <c r="K598" s="68">
        <f>E598-J598</f>
        <v>0</v>
      </c>
      <c r="L598" s="69">
        <v>80000000</v>
      </c>
      <c r="M598" s="87">
        <v>49.59</v>
      </c>
      <c r="N598" s="69">
        <v>80000000</v>
      </c>
      <c r="O598" s="69">
        <v>5332986</v>
      </c>
      <c r="P598" s="79">
        <f>IF(I598=0,0,H598/I598)</f>
        <v>0</v>
      </c>
    </row>
    <row r="599">
      <c r="A599" s="66" t="str">
        <v>2025-10</v>
      </c>
      <c r="B599" s="66" t="str">
        <v>비교 반영</v>
      </c>
      <c r="C599" s="66" t="str">
        <v>진건읍 송능리</v>
      </c>
      <c r="D599" s="66" t="str">
        <v>다세대 전월세</v>
      </c>
      <c r="E599" s="68">
        <v>1</v>
      </c>
      <c r="F599" s="68">
        <v>0</v>
      </c>
      <c r="G599" s="68">
        <v>1</v>
      </c>
      <c r="H599" s="68">
        <v>0</v>
      </c>
      <c r="I599" s="68">
        <f>G599+H599</f>
        <v>1</v>
      </c>
      <c r="J599" s="68">
        <f>SUM(F599:H599)</f>
        <v>1</v>
      </c>
      <c r="K599" s="68">
        <f>E599-J599</f>
        <v>0</v>
      </c>
      <c r="L599" s="69">
        <v>80000000</v>
      </c>
      <c r="M599" s="87">
        <v>51.48</v>
      </c>
      <c r="N599" s="69">
        <v>80000000</v>
      </c>
      <c r="O599" s="69">
        <v>5137195</v>
      </c>
      <c r="P599" s="79">
        <f>IF(I599=0,0,H599/I599)</f>
        <v>0</v>
      </c>
    </row>
    <row r="600">
      <c r="A600" s="66" t="str">
        <v>2025-10</v>
      </c>
      <c r="B600" s="66" t="str">
        <v>비교 반영</v>
      </c>
      <c r="C600" s="66" t="str">
        <v>진건읍 신월리</v>
      </c>
      <c r="D600" s="66" t="str">
        <v>아파트 전월세</v>
      </c>
      <c r="E600" s="68">
        <v>1</v>
      </c>
      <c r="F600" s="68">
        <v>0</v>
      </c>
      <c r="G600" s="68">
        <v>1</v>
      </c>
      <c r="H600" s="68">
        <v>0</v>
      </c>
      <c r="I600" s="68">
        <f>G600+H600</f>
        <v>1</v>
      </c>
      <c r="J600" s="68">
        <f>SUM(F600:H600)</f>
        <v>1</v>
      </c>
      <c r="K600" s="68">
        <f>E600-J600</f>
        <v>0</v>
      </c>
      <c r="L600" s="69">
        <v>190000000</v>
      </c>
      <c r="M600" s="87">
        <v>59.4</v>
      </c>
      <c r="N600" s="69">
        <v>190000000</v>
      </c>
      <c r="O600" s="69">
        <v>10574060</v>
      </c>
      <c r="P600" s="79">
        <f>IF(I600=0,0,H600/I600)</f>
        <v>0</v>
      </c>
    </row>
    <row r="601">
      <c r="A601" s="66" t="str">
        <v>2025-10</v>
      </c>
      <c r="B601" s="66" t="str">
        <v>비교 반영</v>
      </c>
      <c r="C601" s="66" t="str">
        <v>진건읍 용정리</v>
      </c>
      <c r="D601" s="66" t="str">
        <v>다가구 전월세</v>
      </c>
      <c r="E601" s="68">
        <v>9</v>
      </c>
      <c r="F601" s="68">
        <v>0</v>
      </c>
      <c r="G601" s="68">
        <v>0</v>
      </c>
      <c r="H601" s="68">
        <v>9</v>
      </c>
      <c r="I601" s="68">
        <f>G601+H601</f>
        <v>9</v>
      </c>
      <c r="J601" s="68">
        <f>SUM(F601:H601)</f>
        <v>9</v>
      </c>
      <c r="K601" s="68">
        <f>E601-J601</f>
        <v>0</v>
      </c>
      <c r="L601" s="69">
        <v>56000000</v>
      </c>
      <c r="M601" s="87">
        <v>377.01</v>
      </c>
      <c r="N601" s="69">
        <v>6222222</v>
      </c>
      <c r="O601" s="69">
        <v>491032</v>
      </c>
      <c r="P601" s="79">
        <f>IF(I601=0,0,H601/I601)</f>
        <v>1</v>
      </c>
    </row>
    <row r="602">
      <c r="A602" s="66" t="str">
        <v>2025-10</v>
      </c>
      <c r="B602" s="66" t="str">
        <v>비교 반영</v>
      </c>
      <c r="C602" s="66" t="str">
        <v>진건읍 용정리</v>
      </c>
      <c r="D602" s="66" t="str">
        <v>다세대 전월세</v>
      </c>
      <c r="E602" s="68">
        <v>4</v>
      </c>
      <c r="F602" s="68">
        <v>0</v>
      </c>
      <c r="G602" s="68">
        <v>2</v>
      </c>
      <c r="H602" s="68">
        <v>2</v>
      </c>
      <c r="I602" s="68">
        <f>G602+H602</f>
        <v>4</v>
      </c>
      <c r="J602" s="68">
        <f>SUM(F602:H602)</f>
        <v>4</v>
      </c>
      <c r="K602" s="68">
        <f>E602-J602</f>
        <v>0</v>
      </c>
      <c r="L602" s="69">
        <v>150000000</v>
      </c>
      <c r="M602" s="87">
        <v>145.395</v>
      </c>
      <c r="N602" s="69">
        <v>37500000</v>
      </c>
      <c r="O602" s="69">
        <v>3410487</v>
      </c>
      <c r="P602" s="79">
        <f>IF(I602=0,0,H602/I602)</f>
        <v>0.5</v>
      </c>
    </row>
    <row r="603">
      <c r="A603" s="66" t="str">
        <v>2025-10</v>
      </c>
      <c r="B603" s="66" t="str">
        <v>비교 반영</v>
      </c>
      <c r="C603" s="66" t="str">
        <v>진건읍 용정리</v>
      </c>
      <c r="D603" s="66" t="str">
        <v>상가</v>
      </c>
      <c r="E603" s="68">
        <v>1</v>
      </c>
      <c r="F603" s="68">
        <v>1</v>
      </c>
      <c r="G603" s="68">
        <v>0</v>
      </c>
      <c r="H603" s="68">
        <v>0</v>
      </c>
      <c r="I603" s="68">
        <f>G603+H603</f>
        <v>0</v>
      </c>
      <c r="J603" s="68">
        <f>SUM(F603:H603)</f>
        <v>1</v>
      </c>
      <c r="K603" s="68">
        <f>E603-J603</f>
        <v>0</v>
      </c>
      <c r="L603" s="69">
        <v>1536820000</v>
      </c>
      <c r="M603" s="87">
        <v>278.98</v>
      </c>
      <c r="N603" s="69">
        <v>1536820000</v>
      </c>
      <c r="O603" s="69">
        <v>18210612</v>
      </c>
      <c r="P603" s="79">
        <f>IF(I603=0,0,H603/I603)</f>
        <v>0</v>
      </c>
    </row>
    <row r="604">
      <c r="A604" s="66" t="str">
        <v>2025-10</v>
      </c>
      <c r="B604" s="66" t="str">
        <v>비교 반영</v>
      </c>
      <c r="C604" s="66" t="str">
        <v>진건읍 용정리</v>
      </c>
      <c r="D604" s="66" t="str">
        <v>아파트 매매</v>
      </c>
      <c r="E604" s="68">
        <v>11</v>
      </c>
      <c r="F604" s="68">
        <v>11</v>
      </c>
      <c r="G604" s="68">
        <v>0</v>
      </c>
      <c r="H604" s="68">
        <v>0</v>
      </c>
      <c r="I604" s="68">
        <f>G604+H604</f>
        <v>0</v>
      </c>
      <c r="J604" s="68">
        <f>SUM(F604:H604)</f>
        <v>11</v>
      </c>
      <c r="K604" s="68">
        <f>E604-J604</f>
        <v>0</v>
      </c>
      <c r="L604" s="69">
        <v>2841500000</v>
      </c>
      <c r="M604" s="87">
        <v>898.87</v>
      </c>
      <c r="N604" s="69">
        <v>258318182</v>
      </c>
      <c r="O604" s="69">
        <v>10450219</v>
      </c>
      <c r="P604" s="79">
        <f>IF(I604=0,0,H604/I604)</f>
        <v>0</v>
      </c>
    </row>
    <row r="605">
      <c r="A605" s="66" t="str">
        <v>2025-10</v>
      </c>
      <c r="B605" s="66" t="str">
        <v>비교 반영</v>
      </c>
      <c r="C605" s="66" t="str">
        <v>진건읍 용정리</v>
      </c>
      <c r="D605" s="66" t="str">
        <v>아파트 전월세</v>
      </c>
      <c r="E605" s="68">
        <v>18</v>
      </c>
      <c r="F605" s="68">
        <v>0</v>
      </c>
      <c r="G605" s="68">
        <v>12</v>
      </c>
      <c r="H605" s="68">
        <v>6</v>
      </c>
      <c r="I605" s="68">
        <f>G605+H605</f>
        <v>18</v>
      </c>
      <c r="J605" s="68">
        <f>SUM(F605:H605)</f>
        <v>18</v>
      </c>
      <c r="K605" s="68">
        <f>E605-J605</f>
        <v>0</v>
      </c>
      <c r="L605" s="69">
        <v>2575000000</v>
      </c>
      <c r="M605" s="87">
        <v>1265.675</v>
      </c>
      <c r="N605" s="69">
        <v>143055556</v>
      </c>
      <c r="O605" s="69">
        <v>6725578</v>
      </c>
      <c r="P605" s="79">
        <f>IF(I605=0,0,H605/I605)</f>
        <v>0.3333333333333333</v>
      </c>
    </row>
    <row r="606">
      <c r="A606" s="66" t="str">
        <v>2025-10</v>
      </c>
      <c r="B606" s="66" t="str">
        <v>비교 반영</v>
      </c>
      <c r="C606" s="66" t="str">
        <v>진건읍 용정리</v>
      </c>
      <c r="D606" s="66" t="str">
        <v>오피스텔 전월세</v>
      </c>
      <c r="E606" s="68">
        <v>1</v>
      </c>
      <c r="F606" s="68">
        <v>0</v>
      </c>
      <c r="G606" s="68">
        <v>0</v>
      </c>
      <c r="H606" s="68">
        <v>1</v>
      </c>
      <c r="I606" s="68">
        <f>G606+H606</f>
        <v>1</v>
      </c>
      <c r="J606" s="68">
        <f>SUM(F606:H606)</f>
        <v>1</v>
      </c>
      <c r="K606" s="68">
        <f>E606-J606</f>
        <v>0</v>
      </c>
      <c r="L606" s="69">
        <v>10000000</v>
      </c>
      <c r="M606" s="87">
        <v>25.89</v>
      </c>
      <c r="N606" s="69">
        <v>10000000</v>
      </c>
      <c r="O606" s="69">
        <v>1276858</v>
      </c>
      <c r="P606" s="79">
        <f>IF(I606=0,0,H606/I606)</f>
        <v>1</v>
      </c>
    </row>
    <row r="607">
      <c r="A607" s="66" t="str">
        <v>2025-10</v>
      </c>
      <c r="B607" s="66" t="str">
        <v>비교 반영</v>
      </c>
      <c r="C607" s="66" t="str">
        <v>진건읍 용정리</v>
      </c>
      <c r="D607" s="66" t="str">
        <v>토지</v>
      </c>
      <c r="E607" s="68">
        <v>3</v>
      </c>
      <c r="F607" s="68">
        <v>3</v>
      </c>
      <c r="G607" s="68">
        <v>0</v>
      </c>
      <c r="H607" s="68">
        <v>0</v>
      </c>
      <c r="I607" s="68">
        <f>G607+H607</f>
        <v>0</v>
      </c>
      <c r="J607" s="68">
        <f>SUM(F607:H607)</f>
        <v>3</v>
      </c>
      <c r="K607" s="68">
        <f>E607-J607</f>
        <v>0</v>
      </c>
      <c r="L607" s="69">
        <v>458180000</v>
      </c>
      <c r="M607" s="87">
        <v>540</v>
      </c>
      <c r="N607" s="69">
        <v>152726667</v>
      </c>
      <c r="O607" s="69">
        <v>2804897</v>
      </c>
      <c r="P607" s="79">
        <f>IF(I607=0,0,H607/I607)</f>
        <v>0</v>
      </c>
    </row>
    <row r="608">
      <c r="A608" s="66" t="str">
        <v>2025-10</v>
      </c>
      <c r="B608" s="66" t="str">
        <v>비교 반영</v>
      </c>
      <c r="C608" s="66" t="str">
        <v>진건읍 진관리</v>
      </c>
      <c r="D608" s="66" t="str">
        <v>공장창고</v>
      </c>
      <c r="E608" s="68">
        <v>1</v>
      </c>
      <c r="F608" s="68">
        <v>1</v>
      </c>
      <c r="G608" s="68">
        <v>0</v>
      </c>
      <c r="H608" s="68">
        <v>0</v>
      </c>
      <c r="I608" s="68">
        <f>G608+H608</f>
        <v>0</v>
      </c>
      <c r="J608" s="68">
        <f>SUM(F608:H608)</f>
        <v>1</v>
      </c>
      <c r="K608" s="68">
        <f>E608-J608</f>
        <v>0</v>
      </c>
      <c r="L608" s="69">
        <v>6800000000</v>
      </c>
      <c r="M608" s="87">
        <v>2564.88</v>
      </c>
      <c r="N608" s="69">
        <v>6800000000</v>
      </c>
      <c r="O608" s="69">
        <v>8764284</v>
      </c>
      <c r="P608" s="79">
        <f>IF(I608=0,0,H608/I608)</f>
        <v>0</v>
      </c>
    </row>
    <row r="609">
      <c r="A609" s="66" t="str">
        <v>2025-10</v>
      </c>
      <c r="B609" s="66" t="str">
        <v>비교 반영</v>
      </c>
      <c r="C609" s="66" t="str">
        <v>진건읍 진관리</v>
      </c>
      <c r="D609" s="66" t="str">
        <v>다가구 전월세</v>
      </c>
      <c r="E609" s="68">
        <v>1</v>
      </c>
      <c r="F609" s="68">
        <v>0</v>
      </c>
      <c r="G609" s="68">
        <v>1</v>
      </c>
      <c r="H609" s="68">
        <v>0</v>
      </c>
      <c r="I609" s="68">
        <f>G609+H609</f>
        <v>1</v>
      </c>
      <c r="J609" s="68">
        <f>SUM(F609:H609)</f>
        <v>1</v>
      </c>
      <c r="K609" s="68">
        <f>E609-J609</f>
        <v>0</v>
      </c>
      <c r="L609" s="69">
        <v>30000000</v>
      </c>
      <c r="M609" s="87">
        <v>23</v>
      </c>
      <c r="N609" s="69">
        <v>30000000</v>
      </c>
      <c r="O609" s="69">
        <v>4311893</v>
      </c>
      <c r="P609" s="79">
        <f>IF(I609=0,0,H609/I609)</f>
        <v>0</v>
      </c>
    </row>
    <row r="610">
      <c r="A610" s="66" t="str">
        <v>2025-10</v>
      </c>
      <c r="B610" s="66" t="str">
        <v>비교 반영</v>
      </c>
      <c r="C610" s="66" t="str">
        <v>진건읍 진관리</v>
      </c>
      <c r="D610" s="66" t="str">
        <v>아파트 전월세</v>
      </c>
      <c r="E610" s="68">
        <v>1</v>
      </c>
      <c r="F610" s="68">
        <v>0</v>
      </c>
      <c r="G610" s="68">
        <v>1</v>
      </c>
      <c r="H610" s="68">
        <v>0</v>
      </c>
      <c r="I610" s="68">
        <f>G610+H610</f>
        <v>1</v>
      </c>
      <c r="J610" s="68">
        <f>SUM(F610:H610)</f>
        <v>1</v>
      </c>
      <c r="K610" s="68">
        <f>E610-J610</f>
        <v>0</v>
      </c>
      <c r="L610" s="69">
        <v>260000000</v>
      </c>
      <c r="M610" s="87">
        <v>60</v>
      </c>
      <c r="N610" s="69">
        <v>260000000</v>
      </c>
      <c r="O610" s="69">
        <v>14325068</v>
      </c>
      <c r="P610" s="79">
        <f>IF(I610=0,0,H610/I610)</f>
        <v>0</v>
      </c>
    </row>
    <row r="611">
      <c r="A611" s="66" t="str">
        <v>2025-10</v>
      </c>
      <c r="B611" s="66" t="str">
        <v>비교 반영</v>
      </c>
      <c r="C611" s="66" t="str">
        <v>진접읍 금곡리</v>
      </c>
      <c r="D611" s="66" t="str">
        <v>다가구 전월세</v>
      </c>
      <c r="E611" s="68">
        <v>28</v>
      </c>
      <c r="F611" s="68">
        <v>0</v>
      </c>
      <c r="G611" s="68">
        <v>3</v>
      </c>
      <c r="H611" s="68">
        <v>25</v>
      </c>
      <c r="I611" s="68">
        <f>G611+H611</f>
        <v>28</v>
      </c>
      <c r="J611" s="68">
        <f>SUM(F611:H611)</f>
        <v>28</v>
      </c>
      <c r="K611" s="68">
        <f>E611-J611</f>
        <v>0</v>
      </c>
      <c r="L611" s="69">
        <v>574000000</v>
      </c>
      <c r="M611" s="87">
        <v>1223.56</v>
      </c>
      <c r="N611" s="69">
        <v>20500000</v>
      </c>
      <c r="O611" s="69">
        <v>1550819</v>
      </c>
      <c r="P611" s="79">
        <f>IF(I611=0,0,H611/I611)</f>
        <v>0.8928571428571429</v>
      </c>
    </row>
    <row r="612">
      <c r="A612" s="66" t="str">
        <v>2025-10</v>
      </c>
      <c r="B612" s="66" t="str">
        <v>비교 반영</v>
      </c>
      <c r="C612" s="66" t="str">
        <v>진접읍 금곡리</v>
      </c>
      <c r="D612" s="66" t="str">
        <v>다세대 매매</v>
      </c>
      <c r="E612" s="68">
        <v>2</v>
      </c>
      <c r="F612" s="68">
        <v>2</v>
      </c>
      <c r="G612" s="68">
        <v>0</v>
      </c>
      <c r="H612" s="68">
        <v>0</v>
      </c>
      <c r="I612" s="68">
        <f>G612+H612</f>
        <v>0</v>
      </c>
      <c r="J612" s="68">
        <f>SUM(F612:H612)</f>
        <v>2</v>
      </c>
      <c r="K612" s="68">
        <f>E612-J612</f>
        <v>0</v>
      </c>
      <c r="L612" s="69">
        <v>390000000</v>
      </c>
      <c r="M612" s="87">
        <v>108.25</v>
      </c>
      <c r="N612" s="69">
        <v>195000000</v>
      </c>
      <c r="O612" s="69">
        <v>11909988</v>
      </c>
      <c r="P612" s="79">
        <f>IF(I612=0,0,H612/I612)</f>
        <v>0</v>
      </c>
    </row>
    <row r="613">
      <c r="A613" s="66" t="str">
        <v>2025-10</v>
      </c>
      <c r="B613" s="66" t="str">
        <v>비교 반영</v>
      </c>
      <c r="C613" s="66" t="str">
        <v>진접읍 금곡리</v>
      </c>
      <c r="D613" s="66" t="str">
        <v>다세대 전월세</v>
      </c>
      <c r="E613" s="68">
        <v>6</v>
      </c>
      <c r="F613" s="68">
        <v>0</v>
      </c>
      <c r="G613" s="68">
        <v>2</v>
      </c>
      <c r="H613" s="68">
        <v>4</v>
      </c>
      <c r="I613" s="68">
        <f>G613+H613</f>
        <v>6</v>
      </c>
      <c r="J613" s="68">
        <f>SUM(F613:H613)</f>
        <v>6</v>
      </c>
      <c r="K613" s="68">
        <f>E613-J613</f>
        <v>0</v>
      </c>
      <c r="L613" s="69">
        <v>1342060000</v>
      </c>
      <c r="M613" s="87">
        <v>500.318</v>
      </c>
      <c r="N613" s="69">
        <v>223676667</v>
      </c>
      <c r="O613" s="69">
        <v>8867484</v>
      </c>
      <c r="P613" s="79">
        <f>IF(I613=0,0,H613/I613)</f>
        <v>0.6666666666666666</v>
      </c>
    </row>
    <row r="614">
      <c r="A614" s="66" t="str">
        <v>2025-10</v>
      </c>
      <c r="B614" s="66" t="str">
        <v>비교 반영</v>
      </c>
      <c r="C614" s="66" t="str">
        <v>진접읍 금곡리</v>
      </c>
      <c r="D614" s="66" t="str">
        <v>상가</v>
      </c>
      <c r="E614" s="68">
        <v>5</v>
      </c>
      <c r="F614" s="68">
        <v>5</v>
      </c>
      <c r="G614" s="68">
        <v>0</v>
      </c>
      <c r="H614" s="68">
        <v>0</v>
      </c>
      <c r="I614" s="68">
        <f>G614+H614</f>
        <v>0</v>
      </c>
      <c r="J614" s="68">
        <f>SUM(F614:H614)</f>
        <v>5</v>
      </c>
      <c r="K614" s="68">
        <f>E614-J614</f>
        <v>0</v>
      </c>
      <c r="L614" s="69">
        <v>4212060000</v>
      </c>
      <c r="M614" s="87">
        <v>1693.57</v>
      </c>
      <c r="N614" s="69">
        <v>842412000</v>
      </c>
      <c r="O614" s="69">
        <v>8221783</v>
      </c>
      <c r="P614" s="79">
        <f>IF(I614=0,0,H614/I614)</f>
        <v>0</v>
      </c>
    </row>
    <row r="615">
      <c r="A615" s="66" t="str">
        <v>2025-10</v>
      </c>
      <c r="B615" s="66" t="str">
        <v>비교 반영</v>
      </c>
      <c r="C615" s="66" t="str">
        <v>진접읍 금곡리</v>
      </c>
      <c r="D615" s="66" t="str">
        <v>아파트 매매</v>
      </c>
      <c r="E615" s="68">
        <v>35</v>
      </c>
      <c r="F615" s="68">
        <v>35</v>
      </c>
      <c r="G615" s="68">
        <v>0</v>
      </c>
      <c r="H615" s="68">
        <v>0</v>
      </c>
      <c r="I615" s="68">
        <f>G615+H615</f>
        <v>0</v>
      </c>
      <c r="J615" s="68">
        <f>SUM(F615:H615)</f>
        <v>35</v>
      </c>
      <c r="K615" s="68">
        <f>E615-J615</f>
        <v>0</v>
      </c>
      <c r="L615" s="69">
        <v>16470500000</v>
      </c>
      <c r="M615" s="87">
        <v>3229.734</v>
      </c>
      <c r="N615" s="69">
        <v>470585714</v>
      </c>
      <c r="O615" s="69">
        <v>16858333</v>
      </c>
      <c r="P615" s="79">
        <f>IF(I615=0,0,H615/I615)</f>
        <v>0</v>
      </c>
    </row>
    <row r="616">
      <c r="A616" s="66" t="str">
        <v>2025-10</v>
      </c>
      <c r="B616" s="66" t="str">
        <v>비교 반영</v>
      </c>
      <c r="C616" s="66" t="str">
        <v>진접읍 금곡리</v>
      </c>
      <c r="D616" s="66" t="str">
        <v>아파트 전월세</v>
      </c>
      <c r="E616" s="68">
        <v>77</v>
      </c>
      <c r="F616" s="68">
        <v>0</v>
      </c>
      <c r="G616" s="68">
        <v>32</v>
      </c>
      <c r="H616" s="68">
        <v>45</v>
      </c>
      <c r="I616" s="68">
        <f>G616+H616</f>
        <v>77</v>
      </c>
      <c r="J616" s="68">
        <f>SUM(F616:H616)</f>
        <v>77</v>
      </c>
      <c r="K616" s="68">
        <f>E616-J616</f>
        <v>0</v>
      </c>
      <c r="L616" s="69">
        <v>13094410000</v>
      </c>
      <c r="M616" s="87">
        <v>6023.355</v>
      </c>
      <c r="N616" s="69">
        <v>170057273</v>
      </c>
      <c r="O616" s="69">
        <v>7186577</v>
      </c>
      <c r="P616" s="79">
        <f>IF(I616=0,0,H616/I616)</f>
        <v>0.5844155844155844</v>
      </c>
    </row>
    <row r="617">
      <c r="A617" s="66" t="str">
        <v>2025-10</v>
      </c>
      <c r="B617" s="66" t="str">
        <v>비교 반영</v>
      </c>
      <c r="C617" s="66" t="str">
        <v>진접읍 금곡리</v>
      </c>
      <c r="D617" s="66" t="str">
        <v>토지</v>
      </c>
      <c r="E617" s="68">
        <v>17</v>
      </c>
      <c r="F617" s="68">
        <v>17</v>
      </c>
      <c r="G617" s="68">
        <v>0</v>
      </c>
      <c r="H617" s="68">
        <v>0</v>
      </c>
      <c r="I617" s="68">
        <f>G617+H617</f>
        <v>0</v>
      </c>
      <c r="J617" s="68">
        <f>SUM(F617:H617)</f>
        <v>17</v>
      </c>
      <c r="K617" s="68">
        <f>E617-J617</f>
        <v>0</v>
      </c>
      <c r="L617" s="69">
        <v>5363190000</v>
      </c>
      <c r="M617" s="87">
        <v>3466.14</v>
      </c>
      <c r="N617" s="69">
        <v>315481765</v>
      </c>
      <c r="O617" s="69">
        <v>5115071</v>
      </c>
      <c r="P617" s="79">
        <f>IF(I617=0,0,H617/I617)</f>
        <v>0</v>
      </c>
    </row>
    <row r="618">
      <c r="A618" s="66" t="str">
        <v>2025-10</v>
      </c>
      <c r="B618" s="66" t="str">
        <v>비교 반영</v>
      </c>
      <c r="C618" s="66" t="str">
        <v>진접읍 내각리</v>
      </c>
      <c r="D618" s="66" t="str">
        <v>다가구 전월세</v>
      </c>
      <c r="E618" s="68">
        <v>9</v>
      </c>
      <c r="F618" s="68">
        <v>0</v>
      </c>
      <c r="G618" s="68">
        <v>3</v>
      </c>
      <c r="H618" s="68">
        <v>6</v>
      </c>
      <c r="I618" s="68">
        <f>G618+H618</f>
        <v>9</v>
      </c>
      <c r="J618" s="68">
        <f>SUM(F618:H618)</f>
        <v>9</v>
      </c>
      <c r="K618" s="68">
        <f>E618-J618</f>
        <v>0</v>
      </c>
      <c r="L618" s="69">
        <v>345400000</v>
      </c>
      <c r="M618" s="87">
        <v>447.07</v>
      </c>
      <c r="N618" s="69">
        <v>38377778</v>
      </c>
      <c r="O618" s="69">
        <v>2554003</v>
      </c>
      <c r="P618" s="79">
        <f>IF(I618=0,0,H618/I618)</f>
        <v>0.6666666666666666</v>
      </c>
    </row>
    <row r="619">
      <c r="A619" s="66" t="str">
        <v>2025-10</v>
      </c>
      <c r="B619" s="66" t="str">
        <v>비교 반영</v>
      </c>
      <c r="C619" s="66" t="str">
        <v>진접읍 내각리</v>
      </c>
      <c r="D619" s="66" t="str">
        <v>다세대 매매</v>
      </c>
      <c r="E619" s="68">
        <v>4</v>
      </c>
      <c r="F619" s="68">
        <v>4</v>
      </c>
      <c r="G619" s="68">
        <v>0</v>
      </c>
      <c r="H619" s="68">
        <v>0</v>
      </c>
      <c r="I619" s="68">
        <f>G619+H619</f>
        <v>0</v>
      </c>
      <c r="J619" s="68">
        <f>SUM(F619:H619)</f>
        <v>4</v>
      </c>
      <c r="K619" s="68">
        <f>E619-J619</f>
        <v>0</v>
      </c>
      <c r="L619" s="69">
        <v>533000000</v>
      </c>
      <c r="M619" s="87">
        <v>234.32</v>
      </c>
      <c r="N619" s="69">
        <v>133250000</v>
      </c>
      <c r="O619" s="69">
        <v>7519560</v>
      </c>
      <c r="P619" s="79">
        <f>IF(I619=0,0,H619/I619)</f>
        <v>0</v>
      </c>
    </row>
    <row r="620">
      <c r="A620" s="66" t="str">
        <v>2025-10</v>
      </c>
      <c r="B620" s="66" t="str">
        <v>비교 반영</v>
      </c>
      <c r="C620" s="66" t="str">
        <v>진접읍 내각리</v>
      </c>
      <c r="D620" s="66" t="str">
        <v>다세대 전월세</v>
      </c>
      <c r="E620" s="68">
        <v>4</v>
      </c>
      <c r="F620" s="68">
        <v>0</v>
      </c>
      <c r="G620" s="68">
        <v>2</v>
      </c>
      <c r="H620" s="68">
        <v>2</v>
      </c>
      <c r="I620" s="68">
        <f>G620+H620</f>
        <v>4</v>
      </c>
      <c r="J620" s="68">
        <f>SUM(F620:H620)</f>
        <v>4</v>
      </c>
      <c r="K620" s="68">
        <f>E620-J620</f>
        <v>0</v>
      </c>
      <c r="L620" s="69">
        <v>190000000</v>
      </c>
      <c r="M620" s="87">
        <v>182.53</v>
      </c>
      <c r="N620" s="69">
        <v>47500000</v>
      </c>
      <c r="O620" s="69">
        <v>3441074</v>
      </c>
      <c r="P620" s="79">
        <f>IF(I620=0,0,H620/I620)</f>
        <v>0.5</v>
      </c>
    </row>
    <row r="621">
      <c r="A621" s="66" t="str">
        <v>2025-10</v>
      </c>
      <c r="B621" s="66" t="str">
        <v>비교 반영</v>
      </c>
      <c r="C621" s="66" t="str">
        <v>진접읍 내각리</v>
      </c>
      <c r="D621" s="66" t="str">
        <v>아파트 매매</v>
      </c>
      <c r="E621" s="68">
        <v>5</v>
      </c>
      <c r="F621" s="68">
        <v>5</v>
      </c>
      <c r="G621" s="68">
        <v>0</v>
      </c>
      <c r="H621" s="68">
        <v>0</v>
      </c>
      <c r="I621" s="68">
        <f>G621+H621</f>
        <v>0</v>
      </c>
      <c r="J621" s="68">
        <f>SUM(F621:H621)</f>
        <v>5</v>
      </c>
      <c r="K621" s="68">
        <f>E621-J621</f>
        <v>0</v>
      </c>
      <c r="L621" s="69">
        <v>1095000000</v>
      </c>
      <c r="M621" s="87">
        <v>334.883</v>
      </c>
      <c r="N621" s="69">
        <v>219000000</v>
      </c>
      <c r="O621" s="69">
        <v>10809252</v>
      </c>
      <c r="P621" s="79">
        <f>IF(I621=0,0,H621/I621)</f>
        <v>0</v>
      </c>
    </row>
    <row r="622">
      <c r="A622" s="66" t="str">
        <v>2025-10</v>
      </c>
      <c r="B622" s="66" t="str">
        <v>비교 반영</v>
      </c>
      <c r="C622" s="66" t="str">
        <v>진접읍 내각리</v>
      </c>
      <c r="D622" s="66" t="str">
        <v>아파트 전월세</v>
      </c>
      <c r="E622" s="68">
        <v>5</v>
      </c>
      <c r="F622" s="68">
        <v>0</v>
      </c>
      <c r="G622" s="68">
        <v>2</v>
      </c>
      <c r="H622" s="68">
        <v>3</v>
      </c>
      <c r="I622" s="68">
        <f>G622+H622</f>
        <v>5</v>
      </c>
      <c r="J622" s="68">
        <f>SUM(F622:H622)</f>
        <v>5</v>
      </c>
      <c r="K622" s="68">
        <f>E622-J622</f>
        <v>0</v>
      </c>
      <c r="L622" s="69">
        <v>325000000</v>
      </c>
      <c r="M622" s="87">
        <v>291.079</v>
      </c>
      <c r="N622" s="69">
        <v>65000000</v>
      </c>
      <c r="O622" s="69">
        <v>3691026</v>
      </c>
      <c r="P622" s="79">
        <f>IF(I622=0,0,H622/I622)</f>
        <v>0.6</v>
      </c>
    </row>
    <row r="623">
      <c r="A623" s="66" t="str">
        <v>2025-10</v>
      </c>
      <c r="B623" s="66" t="str">
        <v>비교 반영</v>
      </c>
      <c r="C623" s="66" t="str">
        <v>진접읍 내각리</v>
      </c>
      <c r="D623" s="66" t="str">
        <v>토지</v>
      </c>
      <c r="E623" s="68">
        <v>1</v>
      </c>
      <c r="F623" s="68">
        <v>1</v>
      </c>
      <c r="G623" s="68">
        <v>0</v>
      </c>
      <c r="H623" s="68">
        <v>0</v>
      </c>
      <c r="I623" s="68">
        <f>G623+H623</f>
        <v>0</v>
      </c>
      <c r="J623" s="68">
        <f>SUM(F623:H623)</f>
        <v>1</v>
      </c>
      <c r="K623" s="68">
        <f>E623-J623</f>
        <v>0</v>
      </c>
      <c r="L623" s="69">
        <v>600000000</v>
      </c>
      <c r="M623" s="87">
        <v>1700</v>
      </c>
      <c r="N623" s="69">
        <v>600000000</v>
      </c>
      <c r="O623" s="69">
        <v>1166748</v>
      </c>
      <c r="P623" s="79">
        <f>IF(I623=0,0,H623/I623)</f>
        <v>0</v>
      </c>
    </row>
    <row r="624">
      <c r="A624" s="66" t="str">
        <v>2025-10</v>
      </c>
      <c r="B624" s="66" t="str">
        <v>비교 반영</v>
      </c>
      <c r="C624" s="66" t="str">
        <v>진접읍 내곡리</v>
      </c>
      <c r="D624" s="66" t="str">
        <v>토지</v>
      </c>
      <c r="E624" s="68">
        <v>1</v>
      </c>
      <c r="F624" s="68">
        <v>1</v>
      </c>
      <c r="G624" s="68">
        <v>0</v>
      </c>
      <c r="H624" s="68">
        <v>0</v>
      </c>
      <c r="I624" s="68">
        <f>G624+H624</f>
        <v>0</v>
      </c>
      <c r="J624" s="68">
        <f>SUM(F624:H624)</f>
        <v>1</v>
      </c>
      <c r="K624" s="68">
        <f>E624-J624</f>
        <v>0</v>
      </c>
      <c r="L624" s="69">
        <v>115000000</v>
      </c>
      <c r="M624" s="87">
        <v>1628.75</v>
      </c>
      <c r="N624" s="69">
        <v>115000000</v>
      </c>
      <c r="O624" s="69">
        <v>233409</v>
      </c>
      <c r="P624" s="79">
        <f>IF(I624=0,0,H624/I624)</f>
        <v>0</v>
      </c>
    </row>
    <row r="625">
      <c r="A625" s="66" t="str">
        <v>2025-10</v>
      </c>
      <c r="B625" s="66" t="str">
        <v>비교 반영</v>
      </c>
      <c r="C625" s="66" t="str">
        <v>진접읍 부평리</v>
      </c>
      <c r="D625" s="66" t="str">
        <v>다가구 전월세</v>
      </c>
      <c r="E625" s="68">
        <v>5</v>
      </c>
      <c r="F625" s="68">
        <v>0</v>
      </c>
      <c r="G625" s="68">
        <v>1</v>
      </c>
      <c r="H625" s="68">
        <v>4</v>
      </c>
      <c r="I625" s="68">
        <f>G625+H625</f>
        <v>5</v>
      </c>
      <c r="J625" s="68">
        <f>SUM(F625:H625)</f>
        <v>5</v>
      </c>
      <c r="K625" s="68">
        <f>E625-J625</f>
        <v>0</v>
      </c>
      <c r="L625" s="69">
        <v>105000000</v>
      </c>
      <c r="M625" s="87">
        <v>217</v>
      </c>
      <c r="N625" s="69">
        <v>21000000</v>
      </c>
      <c r="O625" s="69">
        <v>1599573</v>
      </c>
      <c r="P625" s="79">
        <f>IF(I625=0,0,H625/I625)</f>
        <v>0.8</v>
      </c>
    </row>
    <row r="626">
      <c r="A626" s="66" t="str">
        <v>2025-10</v>
      </c>
      <c r="B626" s="66" t="str">
        <v>비교 반영</v>
      </c>
      <c r="C626" s="66" t="str">
        <v>진접읍 부평리</v>
      </c>
      <c r="D626" s="66" t="str">
        <v>다세대 매매</v>
      </c>
      <c r="E626" s="68">
        <v>1</v>
      </c>
      <c r="F626" s="68">
        <v>1</v>
      </c>
      <c r="G626" s="68">
        <v>0</v>
      </c>
      <c r="H626" s="68">
        <v>0</v>
      </c>
      <c r="I626" s="68">
        <f>G626+H626</f>
        <v>0</v>
      </c>
      <c r="J626" s="68">
        <f>SUM(F626:H626)</f>
        <v>1</v>
      </c>
      <c r="K626" s="68">
        <f>E626-J626</f>
        <v>0</v>
      </c>
      <c r="L626" s="69">
        <v>68000000</v>
      </c>
      <c r="M626" s="87">
        <v>60.6</v>
      </c>
      <c r="N626" s="69">
        <v>68000000</v>
      </c>
      <c r="O626" s="69">
        <v>3709462</v>
      </c>
      <c r="P626" s="79">
        <f>IF(I626=0,0,H626/I626)</f>
        <v>0</v>
      </c>
    </row>
    <row r="627">
      <c r="A627" s="66" t="str">
        <v>2025-10</v>
      </c>
      <c r="B627" s="66" t="str">
        <v>비교 반영</v>
      </c>
      <c r="C627" s="66" t="str">
        <v>진접읍 부평리</v>
      </c>
      <c r="D627" s="66" t="str">
        <v>다세대 전월세</v>
      </c>
      <c r="E627" s="68">
        <v>2</v>
      </c>
      <c r="F627" s="68">
        <v>0</v>
      </c>
      <c r="G627" s="68">
        <v>0</v>
      </c>
      <c r="H627" s="68">
        <v>2</v>
      </c>
      <c r="I627" s="68">
        <f>G627+H627</f>
        <v>2</v>
      </c>
      <c r="J627" s="68">
        <f>SUM(F627:H627)</f>
        <v>2</v>
      </c>
      <c r="K627" s="68">
        <f>E627-J627</f>
        <v>0</v>
      </c>
      <c r="L627" s="69">
        <v>30000000</v>
      </c>
      <c r="M627" s="87">
        <v>75.05</v>
      </c>
      <c r="N627" s="69">
        <v>15000000</v>
      </c>
      <c r="O627" s="69">
        <v>1321433</v>
      </c>
      <c r="P627" s="79">
        <f>IF(I627=0,0,H627/I627)</f>
        <v>1</v>
      </c>
    </row>
    <row r="628">
      <c r="A628" s="66" t="str">
        <v>2025-10</v>
      </c>
      <c r="B628" s="66" t="str">
        <v>비교 반영</v>
      </c>
      <c r="C628" s="66" t="str">
        <v>진접읍 부평리</v>
      </c>
      <c r="D628" s="66" t="str">
        <v>상가</v>
      </c>
      <c r="E628" s="68">
        <v>1</v>
      </c>
      <c r="F628" s="68">
        <v>1</v>
      </c>
      <c r="G628" s="68">
        <v>0</v>
      </c>
      <c r="H628" s="68">
        <v>0</v>
      </c>
      <c r="I628" s="68">
        <f>G628+H628</f>
        <v>0</v>
      </c>
      <c r="J628" s="68">
        <f>SUM(F628:H628)</f>
        <v>1</v>
      </c>
      <c r="K628" s="68">
        <f>E628-J628</f>
        <v>0</v>
      </c>
      <c r="L628" s="69">
        <v>724540000</v>
      </c>
      <c r="M628" s="87">
        <v>180</v>
      </c>
      <c r="N628" s="69">
        <v>724540000</v>
      </c>
      <c r="O628" s="69">
        <v>13306519</v>
      </c>
      <c r="P628" s="79">
        <f>IF(I628=0,0,H628/I628)</f>
        <v>0</v>
      </c>
    </row>
    <row r="629">
      <c r="A629" s="66" t="str">
        <v>2025-10</v>
      </c>
      <c r="B629" s="66" t="str">
        <v>비교 반영</v>
      </c>
      <c r="C629" s="66" t="str">
        <v>진접읍 부평리</v>
      </c>
      <c r="D629" s="66" t="str">
        <v>아파트 매매</v>
      </c>
      <c r="E629" s="68">
        <v>22</v>
      </c>
      <c r="F629" s="68">
        <v>22</v>
      </c>
      <c r="G629" s="68">
        <v>0</v>
      </c>
      <c r="H629" s="68">
        <v>0</v>
      </c>
      <c r="I629" s="68">
        <f>G629+H629</f>
        <v>0</v>
      </c>
      <c r="J629" s="68">
        <f>SUM(F629:H629)</f>
        <v>22</v>
      </c>
      <c r="K629" s="68">
        <f>E629-J629</f>
        <v>0</v>
      </c>
      <c r="L629" s="69">
        <v>8665000000</v>
      </c>
      <c r="M629" s="87">
        <v>1820.806</v>
      </c>
      <c r="N629" s="69">
        <v>393863636</v>
      </c>
      <c r="O629" s="69">
        <v>15731837</v>
      </c>
      <c r="P629" s="79">
        <f>IF(I629=0,0,H629/I629)</f>
        <v>0</v>
      </c>
    </row>
    <row r="630">
      <c r="A630" s="66" t="str">
        <v>2025-10</v>
      </c>
      <c r="B630" s="66" t="str">
        <v>비교 반영</v>
      </c>
      <c r="C630" s="66" t="str">
        <v>진접읍 부평리</v>
      </c>
      <c r="D630" s="66" t="str">
        <v>아파트 전월세</v>
      </c>
      <c r="E630" s="68">
        <v>35</v>
      </c>
      <c r="F630" s="68">
        <v>0</v>
      </c>
      <c r="G630" s="68">
        <v>27</v>
      </c>
      <c r="H630" s="68">
        <v>8</v>
      </c>
      <c r="I630" s="68">
        <f>G630+H630</f>
        <v>35</v>
      </c>
      <c r="J630" s="68">
        <f>SUM(F630:H630)</f>
        <v>35</v>
      </c>
      <c r="K630" s="68">
        <f>E630-J630</f>
        <v>0</v>
      </c>
      <c r="L630" s="69">
        <v>8915500000</v>
      </c>
      <c r="M630" s="87">
        <v>2848.406</v>
      </c>
      <c r="N630" s="69">
        <v>254728571</v>
      </c>
      <c r="O630" s="69">
        <v>10347095</v>
      </c>
      <c r="P630" s="79">
        <f>IF(I630=0,0,H630/I630)</f>
        <v>0.22857142857142856</v>
      </c>
    </row>
    <row r="631">
      <c r="A631" s="66" t="str">
        <v>2025-10</v>
      </c>
      <c r="B631" s="66" t="str">
        <v>비교 반영</v>
      </c>
      <c r="C631" s="66" t="str">
        <v>진접읍 부평리</v>
      </c>
      <c r="D631" s="66" t="str">
        <v>토지</v>
      </c>
      <c r="E631" s="68">
        <v>9</v>
      </c>
      <c r="F631" s="68">
        <v>9</v>
      </c>
      <c r="G631" s="68">
        <v>0</v>
      </c>
      <c r="H631" s="68">
        <v>0</v>
      </c>
      <c r="I631" s="68">
        <f>G631+H631</f>
        <v>0</v>
      </c>
      <c r="J631" s="68">
        <f>SUM(F631:H631)</f>
        <v>9</v>
      </c>
      <c r="K631" s="68">
        <f>E631-J631</f>
        <v>0</v>
      </c>
      <c r="L631" s="69">
        <v>1538000000</v>
      </c>
      <c r="M631" s="87">
        <v>19151.83</v>
      </c>
      <c r="N631" s="69">
        <v>170888889</v>
      </c>
      <c r="O631" s="69">
        <v>265473</v>
      </c>
      <c r="P631" s="79">
        <f>IF(I631=0,0,H631/I631)</f>
        <v>0</v>
      </c>
    </row>
    <row r="632">
      <c r="A632" s="66" t="str">
        <v>2025-10</v>
      </c>
      <c r="B632" s="66" t="str">
        <v>비교 반영</v>
      </c>
      <c r="C632" s="66" t="str">
        <v>진접읍 연평리</v>
      </c>
      <c r="D632" s="66" t="str">
        <v>다가구 전월세</v>
      </c>
      <c r="E632" s="68">
        <v>1</v>
      </c>
      <c r="F632" s="68">
        <v>0</v>
      </c>
      <c r="G632" s="68">
        <v>0</v>
      </c>
      <c r="H632" s="68">
        <v>1</v>
      </c>
      <c r="I632" s="68">
        <f>G632+H632</f>
        <v>1</v>
      </c>
      <c r="J632" s="68">
        <f>SUM(F632:H632)</f>
        <v>1</v>
      </c>
      <c r="K632" s="68">
        <f>E632-J632</f>
        <v>0</v>
      </c>
      <c r="L632" s="69">
        <v>5000000</v>
      </c>
      <c r="M632" s="87">
        <v>20</v>
      </c>
      <c r="N632" s="69">
        <v>5000000</v>
      </c>
      <c r="O632" s="69">
        <v>826446</v>
      </c>
      <c r="P632" s="79">
        <f>IF(I632=0,0,H632/I632)</f>
        <v>1</v>
      </c>
    </row>
    <row r="633">
      <c r="A633" s="66" t="str">
        <v>2025-10</v>
      </c>
      <c r="B633" s="66" t="str">
        <v>비교 반영</v>
      </c>
      <c r="C633" s="66" t="str">
        <v>진접읍 연평리</v>
      </c>
      <c r="D633" s="66" t="str">
        <v>다세대 매매</v>
      </c>
      <c r="E633" s="68">
        <v>1</v>
      </c>
      <c r="F633" s="68">
        <v>1</v>
      </c>
      <c r="G633" s="68">
        <v>0</v>
      </c>
      <c r="H633" s="68">
        <v>0</v>
      </c>
      <c r="I633" s="68">
        <f>G633+H633</f>
        <v>0</v>
      </c>
      <c r="J633" s="68">
        <f>SUM(F633:H633)</f>
        <v>1</v>
      </c>
      <c r="K633" s="68">
        <f>E633-J633</f>
        <v>0</v>
      </c>
      <c r="L633" s="69">
        <v>128000000</v>
      </c>
      <c r="M633" s="87">
        <v>40.61</v>
      </c>
      <c r="N633" s="69">
        <v>128000000</v>
      </c>
      <c r="O633" s="69">
        <v>10419613</v>
      </c>
      <c r="P633" s="79">
        <f>IF(I633=0,0,H633/I633)</f>
        <v>0</v>
      </c>
    </row>
    <row r="634">
      <c r="A634" s="66" t="str">
        <v>2025-10</v>
      </c>
      <c r="B634" s="66" t="str">
        <v>비교 반영</v>
      </c>
      <c r="C634" s="66" t="str">
        <v>진접읍 연평리</v>
      </c>
      <c r="D634" s="66" t="str">
        <v>다세대 전월세</v>
      </c>
      <c r="E634" s="68">
        <v>2</v>
      </c>
      <c r="F634" s="68">
        <v>0</v>
      </c>
      <c r="G634" s="68">
        <v>1</v>
      </c>
      <c r="H634" s="68">
        <v>1</v>
      </c>
      <c r="I634" s="68">
        <f>G634+H634</f>
        <v>2</v>
      </c>
      <c r="J634" s="68">
        <f>SUM(F634:H634)</f>
        <v>2</v>
      </c>
      <c r="K634" s="68">
        <f>E634-J634</f>
        <v>0</v>
      </c>
      <c r="L634" s="69">
        <v>170000000</v>
      </c>
      <c r="M634" s="87">
        <v>104.23</v>
      </c>
      <c r="N634" s="69">
        <v>85000000</v>
      </c>
      <c r="O634" s="69">
        <v>5391763</v>
      </c>
      <c r="P634" s="79">
        <f>IF(I634=0,0,H634/I634)</f>
        <v>0.5</v>
      </c>
    </row>
    <row r="635">
      <c r="A635" s="66" t="str">
        <v>2025-10</v>
      </c>
      <c r="B635" s="66" t="str">
        <v>비교 반영</v>
      </c>
      <c r="C635" s="66" t="str">
        <v>진접읍 연평리</v>
      </c>
      <c r="D635" s="66" t="str">
        <v>아파트 매매</v>
      </c>
      <c r="E635" s="68">
        <v>1</v>
      </c>
      <c r="F635" s="68">
        <v>1</v>
      </c>
      <c r="G635" s="68">
        <v>0</v>
      </c>
      <c r="H635" s="68">
        <v>0</v>
      </c>
      <c r="I635" s="68">
        <f>G635+H635</f>
        <v>0</v>
      </c>
      <c r="J635" s="68">
        <f>SUM(F635:H635)</f>
        <v>1</v>
      </c>
      <c r="K635" s="68">
        <f>E635-J635</f>
        <v>0</v>
      </c>
      <c r="L635" s="69">
        <v>450000000</v>
      </c>
      <c r="M635" s="87">
        <v>112.702</v>
      </c>
      <c r="N635" s="69">
        <v>450000000</v>
      </c>
      <c r="O635" s="69">
        <v>13199440</v>
      </c>
      <c r="P635" s="79">
        <f>IF(I635=0,0,H635/I635)</f>
        <v>0</v>
      </c>
    </row>
    <row r="636">
      <c r="A636" s="66" t="str">
        <v>2025-10</v>
      </c>
      <c r="B636" s="66" t="str">
        <v>비교 반영</v>
      </c>
      <c r="C636" s="66" t="str">
        <v>진접읍 연평리</v>
      </c>
      <c r="D636" s="66" t="str">
        <v>토지</v>
      </c>
      <c r="E636" s="68">
        <v>2</v>
      </c>
      <c r="F636" s="68">
        <v>2</v>
      </c>
      <c r="G636" s="68">
        <v>0</v>
      </c>
      <c r="H636" s="68">
        <v>0</v>
      </c>
      <c r="I636" s="68">
        <f>G636+H636</f>
        <v>0</v>
      </c>
      <c r="J636" s="68">
        <f>SUM(F636:H636)</f>
        <v>2</v>
      </c>
      <c r="K636" s="68">
        <f>E636-J636</f>
        <v>0</v>
      </c>
      <c r="L636" s="69">
        <v>140000000</v>
      </c>
      <c r="M636" s="87">
        <v>370</v>
      </c>
      <c r="N636" s="69">
        <v>70000000</v>
      </c>
      <c r="O636" s="69">
        <v>1250838</v>
      </c>
      <c r="P636" s="79">
        <f>IF(I636=0,0,H636/I636)</f>
        <v>0</v>
      </c>
    </row>
    <row r="637">
      <c r="A637" s="66" t="str">
        <v>2025-10</v>
      </c>
      <c r="B637" s="66" t="str">
        <v>비교 반영</v>
      </c>
      <c r="C637" s="66" t="str">
        <v>진접읍 장현리</v>
      </c>
      <c r="D637" s="66" t="str">
        <v>다가구 전월세</v>
      </c>
      <c r="E637" s="68">
        <v>7</v>
      </c>
      <c r="F637" s="68">
        <v>0</v>
      </c>
      <c r="G637" s="68">
        <v>3</v>
      </c>
      <c r="H637" s="68">
        <v>4</v>
      </c>
      <c r="I637" s="68">
        <f>G637+H637</f>
        <v>7</v>
      </c>
      <c r="J637" s="68">
        <f>SUM(F637:H637)</f>
        <v>7</v>
      </c>
      <c r="K637" s="68">
        <f>E637-J637</f>
        <v>0</v>
      </c>
      <c r="L637" s="69">
        <v>305000000</v>
      </c>
      <c r="M637" s="87">
        <v>269.93</v>
      </c>
      <c r="N637" s="69">
        <v>43571429</v>
      </c>
      <c r="O637" s="69">
        <v>3735281</v>
      </c>
      <c r="P637" s="79">
        <f>IF(I637=0,0,H637/I637)</f>
        <v>0.5714285714285714</v>
      </c>
    </row>
    <row r="638">
      <c r="A638" s="66" t="str">
        <v>2025-10</v>
      </c>
      <c r="B638" s="66" t="str">
        <v>비교 반영</v>
      </c>
      <c r="C638" s="66" t="str">
        <v>진접읍 장현리</v>
      </c>
      <c r="D638" s="66" t="str">
        <v>다세대 매매</v>
      </c>
      <c r="E638" s="68">
        <v>3</v>
      </c>
      <c r="F638" s="68">
        <v>3</v>
      </c>
      <c r="G638" s="68">
        <v>0</v>
      </c>
      <c r="H638" s="68">
        <v>0</v>
      </c>
      <c r="I638" s="68">
        <f>G638+H638</f>
        <v>0</v>
      </c>
      <c r="J638" s="68">
        <f>SUM(F638:H638)</f>
        <v>3</v>
      </c>
      <c r="K638" s="68">
        <f>E638-J638</f>
        <v>0</v>
      </c>
      <c r="L638" s="69">
        <v>464750000</v>
      </c>
      <c r="M638" s="87">
        <v>156.77</v>
      </c>
      <c r="N638" s="69">
        <v>154916667</v>
      </c>
      <c r="O638" s="69">
        <v>9800112</v>
      </c>
      <c r="P638" s="79">
        <f>IF(I638=0,0,H638/I638)</f>
        <v>0</v>
      </c>
    </row>
    <row r="639">
      <c r="A639" s="66" t="str">
        <v>2025-10</v>
      </c>
      <c r="B639" s="66" t="str">
        <v>비교 반영</v>
      </c>
      <c r="C639" s="66" t="str">
        <v>진접읍 장현리</v>
      </c>
      <c r="D639" s="66" t="str">
        <v>다세대 전월세</v>
      </c>
      <c r="E639" s="68">
        <v>11</v>
      </c>
      <c r="F639" s="68">
        <v>0</v>
      </c>
      <c r="G639" s="68">
        <v>4</v>
      </c>
      <c r="H639" s="68">
        <v>7</v>
      </c>
      <c r="I639" s="68">
        <f>G639+H639</f>
        <v>11</v>
      </c>
      <c r="J639" s="68">
        <f>SUM(F639:H639)</f>
        <v>11</v>
      </c>
      <c r="K639" s="68">
        <f>E639-J639</f>
        <v>0</v>
      </c>
      <c r="L639" s="69">
        <v>686500000</v>
      </c>
      <c r="M639" s="87">
        <v>531.44</v>
      </c>
      <c r="N639" s="69">
        <v>62409091</v>
      </c>
      <c r="O639" s="69">
        <v>4270325</v>
      </c>
      <c r="P639" s="79">
        <f>IF(I639=0,0,H639/I639)</f>
        <v>0.6363636363636364</v>
      </c>
    </row>
    <row r="640">
      <c r="A640" s="66" t="str">
        <v>2025-10</v>
      </c>
      <c r="B640" s="66" t="str">
        <v>비교 반영</v>
      </c>
      <c r="C640" s="66" t="str">
        <v>진접읍 장현리</v>
      </c>
      <c r="D640" s="66" t="str">
        <v>상가</v>
      </c>
      <c r="E640" s="68">
        <v>3</v>
      </c>
      <c r="F640" s="68">
        <v>3</v>
      </c>
      <c r="G640" s="68">
        <v>0</v>
      </c>
      <c r="H640" s="68">
        <v>0</v>
      </c>
      <c r="I640" s="68">
        <f>G640+H640</f>
        <v>0</v>
      </c>
      <c r="J640" s="68">
        <f>SUM(F640:H640)</f>
        <v>3</v>
      </c>
      <c r="K640" s="68">
        <f>E640-J640</f>
        <v>0</v>
      </c>
      <c r="L640" s="69">
        <v>988000000</v>
      </c>
      <c r="M640" s="87">
        <v>242.65</v>
      </c>
      <c r="N640" s="69">
        <v>329333333</v>
      </c>
      <c r="O640" s="69">
        <v>13460192</v>
      </c>
      <c r="P640" s="79">
        <f>IF(I640=0,0,H640/I640)</f>
        <v>0</v>
      </c>
    </row>
    <row r="641">
      <c r="A641" s="66" t="str">
        <v>2025-10</v>
      </c>
      <c r="B641" s="66" t="str">
        <v>비교 반영</v>
      </c>
      <c r="C641" s="66" t="str">
        <v>진접읍 장현리</v>
      </c>
      <c r="D641" s="66" t="str">
        <v>아파트 매매</v>
      </c>
      <c r="E641" s="68">
        <v>31</v>
      </c>
      <c r="F641" s="68">
        <v>31</v>
      </c>
      <c r="G641" s="68">
        <v>0</v>
      </c>
      <c r="H641" s="68">
        <v>0</v>
      </c>
      <c r="I641" s="68">
        <f>G641+H641</f>
        <v>0</v>
      </c>
      <c r="J641" s="68">
        <f>SUM(F641:H641)</f>
        <v>31</v>
      </c>
      <c r="K641" s="68">
        <f>E641-J641</f>
        <v>0</v>
      </c>
      <c r="L641" s="69">
        <v>7441840000</v>
      </c>
      <c r="M641" s="87">
        <v>2216.185</v>
      </c>
      <c r="N641" s="69">
        <v>240059355</v>
      </c>
      <c r="O641" s="69">
        <v>11100663</v>
      </c>
      <c r="P641" s="79">
        <f>IF(I641=0,0,H641/I641)</f>
        <v>0</v>
      </c>
    </row>
    <row r="642">
      <c r="A642" s="66" t="str">
        <v>2025-10</v>
      </c>
      <c r="B642" s="66" t="str">
        <v>비교 반영</v>
      </c>
      <c r="C642" s="66" t="str">
        <v>진접읍 장현리</v>
      </c>
      <c r="D642" s="66" t="str">
        <v>아파트 전월세</v>
      </c>
      <c r="E642" s="68">
        <v>36</v>
      </c>
      <c r="F642" s="68">
        <v>0</v>
      </c>
      <c r="G642" s="68">
        <v>11</v>
      </c>
      <c r="H642" s="68">
        <v>25</v>
      </c>
      <c r="I642" s="68">
        <f>G642+H642</f>
        <v>36</v>
      </c>
      <c r="J642" s="68">
        <f>SUM(F642:H642)</f>
        <v>36</v>
      </c>
      <c r="K642" s="68">
        <f>E642-J642</f>
        <v>0</v>
      </c>
      <c r="L642" s="69">
        <v>2751070000</v>
      </c>
      <c r="M642" s="87">
        <v>2202.655</v>
      </c>
      <c r="N642" s="69">
        <v>76418611</v>
      </c>
      <c r="O642" s="69">
        <v>4128856</v>
      </c>
      <c r="P642" s="79">
        <f>IF(I642=0,0,H642/I642)</f>
        <v>0.6944444444444444</v>
      </c>
    </row>
    <row r="643">
      <c r="A643" s="66" t="str">
        <v>2025-10</v>
      </c>
      <c r="B643" s="66" t="str">
        <v>비교 반영</v>
      </c>
      <c r="C643" s="66" t="str">
        <v>진접읍 장현리</v>
      </c>
      <c r="D643" s="66" t="str">
        <v>토지</v>
      </c>
      <c r="E643" s="68">
        <v>5</v>
      </c>
      <c r="F643" s="68">
        <v>5</v>
      </c>
      <c r="G643" s="68">
        <v>0</v>
      </c>
      <c r="H643" s="68">
        <v>0</v>
      </c>
      <c r="I643" s="68">
        <f>G643+H643</f>
        <v>0</v>
      </c>
      <c r="J643" s="68">
        <f>SUM(F643:H643)</f>
        <v>5</v>
      </c>
      <c r="K643" s="68">
        <f>E643-J643</f>
        <v>0</v>
      </c>
      <c r="L643" s="69">
        <v>259190000</v>
      </c>
      <c r="M643" s="87">
        <v>123.09</v>
      </c>
      <c r="N643" s="69">
        <v>51838000</v>
      </c>
      <c r="O643" s="69">
        <v>6960975</v>
      </c>
      <c r="P643" s="79">
        <f>IF(I643=0,0,H643/I643)</f>
        <v>0</v>
      </c>
    </row>
    <row r="644">
      <c r="A644" s="66" t="str">
        <v>2025-10</v>
      </c>
      <c r="B644" s="66" t="str">
        <v>비교 반영</v>
      </c>
      <c r="C644" s="66" t="str">
        <v>진접읍 진벌리</v>
      </c>
      <c r="D644" s="66" t="str">
        <v>아파트 매매</v>
      </c>
      <c r="E644" s="68">
        <v>3</v>
      </c>
      <c r="F644" s="68">
        <v>3</v>
      </c>
      <c r="G644" s="68">
        <v>0</v>
      </c>
      <c r="H644" s="68">
        <v>0</v>
      </c>
      <c r="I644" s="68">
        <f>G644+H644</f>
        <v>0</v>
      </c>
      <c r="J644" s="68">
        <f>SUM(F644:H644)</f>
        <v>3</v>
      </c>
      <c r="K644" s="68">
        <f>E644-J644</f>
        <v>0</v>
      </c>
      <c r="L644" s="69">
        <v>724000000</v>
      </c>
      <c r="M644" s="87">
        <v>254.958</v>
      </c>
      <c r="N644" s="69">
        <v>241333333</v>
      </c>
      <c r="O644" s="69">
        <v>9387383</v>
      </c>
      <c r="P644" s="79">
        <f>IF(I644=0,0,H644/I644)</f>
        <v>0</v>
      </c>
    </row>
    <row r="645">
      <c r="A645" s="66" t="str">
        <v>2025-10</v>
      </c>
      <c r="B645" s="66" t="str">
        <v>비교 반영</v>
      </c>
      <c r="C645" s="66" t="str">
        <v>진접읍 진벌리</v>
      </c>
      <c r="D645" s="66" t="str">
        <v>아파트 전월세</v>
      </c>
      <c r="E645" s="68">
        <v>5</v>
      </c>
      <c r="F645" s="68">
        <v>0</v>
      </c>
      <c r="G645" s="68">
        <v>3</v>
      </c>
      <c r="H645" s="68">
        <v>2</v>
      </c>
      <c r="I645" s="68">
        <f>G645+H645</f>
        <v>5</v>
      </c>
      <c r="J645" s="68">
        <f>SUM(F645:H645)</f>
        <v>5</v>
      </c>
      <c r="K645" s="68">
        <f>E645-J645</f>
        <v>0</v>
      </c>
      <c r="L645" s="69">
        <v>660000000</v>
      </c>
      <c r="M645" s="87">
        <v>424.924</v>
      </c>
      <c r="N645" s="69">
        <v>132000000</v>
      </c>
      <c r="O645" s="69">
        <v>5134608</v>
      </c>
      <c r="P645" s="79">
        <f>IF(I645=0,0,H645/I645)</f>
        <v>0.4</v>
      </c>
    </row>
    <row r="646">
      <c r="A646" s="66" t="str">
        <v>2025-10</v>
      </c>
      <c r="B646" s="66" t="str">
        <v>비교 반영</v>
      </c>
      <c r="C646" s="66" t="str">
        <v>진접읍 팔야리</v>
      </c>
      <c r="D646" s="66" t="str">
        <v>다가구 전월세</v>
      </c>
      <c r="E646" s="68">
        <v>5</v>
      </c>
      <c r="F646" s="68">
        <v>0</v>
      </c>
      <c r="G646" s="68">
        <v>0</v>
      </c>
      <c r="H646" s="68">
        <v>5</v>
      </c>
      <c r="I646" s="68">
        <f>G646+H646</f>
        <v>5</v>
      </c>
      <c r="J646" s="68">
        <f>SUM(F646:H646)</f>
        <v>5</v>
      </c>
      <c r="K646" s="68">
        <f>E646-J646</f>
        <v>0</v>
      </c>
      <c r="L646" s="69">
        <v>40000000</v>
      </c>
      <c r="M646" s="87">
        <v>135</v>
      </c>
      <c r="N646" s="69">
        <v>8000000</v>
      </c>
      <c r="O646" s="69">
        <v>979492</v>
      </c>
      <c r="P646" s="79">
        <f>IF(I646=0,0,H646/I646)</f>
        <v>1</v>
      </c>
    </row>
    <row r="647">
      <c r="A647" s="66" t="str">
        <v>2025-10</v>
      </c>
      <c r="B647" s="66" t="str">
        <v>비교 반영</v>
      </c>
      <c r="C647" s="66" t="str">
        <v>진접읍 팔야리</v>
      </c>
      <c r="D647" s="66" t="str">
        <v>다세대 전월세</v>
      </c>
      <c r="E647" s="68">
        <v>5</v>
      </c>
      <c r="F647" s="68">
        <v>0</v>
      </c>
      <c r="G647" s="68">
        <v>1</v>
      </c>
      <c r="H647" s="68">
        <v>4</v>
      </c>
      <c r="I647" s="68">
        <f>G647+H647</f>
        <v>5</v>
      </c>
      <c r="J647" s="68">
        <f>SUM(F647:H647)</f>
        <v>5</v>
      </c>
      <c r="K647" s="68">
        <f>E647-J647</f>
        <v>0</v>
      </c>
      <c r="L647" s="69">
        <v>98000000</v>
      </c>
      <c r="M647" s="87">
        <v>206.335</v>
      </c>
      <c r="N647" s="69">
        <v>19600000</v>
      </c>
      <c r="O647" s="69">
        <v>1570102</v>
      </c>
      <c r="P647" s="79">
        <f>IF(I647=0,0,H647/I647)</f>
        <v>0.8</v>
      </c>
    </row>
    <row r="648">
      <c r="A648" s="66" t="str">
        <v>2025-10</v>
      </c>
      <c r="B648" s="66" t="str">
        <v>비교 반영</v>
      </c>
      <c r="C648" s="66" t="str">
        <v>퇴계원읍 퇴계원리</v>
      </c>
      <c r="D648" s="66" t="str">
        <v>다가구 전월세</v>
      </c>
      <c r="E648" s="68">
        <v>7</v>
      </c>
      <c r="F648" s="68">
        <v>0</v>
      </c>
      <c r="G648" s="68">
        <v>1</v>
      </c>
      <c r="H648" s="68">
        <v>6</v>
      </c>
      <c r="I648" s="68">
        <f>G648+H648</f>
        <v>7</v>
      </c>
      <c r="J648" s="68">
        <f>SUM(F648:H648)</f>
        <v>7</v>
      </c>
      <c r="K648" s="68">
        <f>E648-J648</f>
        <v>0</v>
      </c>
      <c r="L648" s="69">
        <v>106000000</v>
      </c>
      <c r="M648" s="87">
        <v>171.5</v>
      </c>
      <c r="N648" s="69">
        <v>15142857</v>
      </c>
      <c r="O648" s="69">
        <v>2043226</v>
      </c>
      <c r="P648" s="79">
        <f>IF(I648=0,0,H648/I648)</f>
        <v>0.8571428571428571</v>
      </c>
    </row>
    <row r="649">
      <c r="A649" s="66" t="str">
        <v>2025-10</v>
      </c>
      <c r="B649" s="66" t="str">
        <v>비교 반영</v>
      </c>
      <c r="C649" s="66" t="str">
        <v>퇴계원읍 퇴계원리</v>
      </c>
      <c r="D649" s="66" t="str">
        <v>다세대 매매</v>
      </c>
      <c r="E649" s="68">
        <v>3</v>
      </c>
      <c r="F649" s="68">
        <v>3</v>
      </c>
      <c r="G649" s="68">
        <v>0</v>
      </c>
      <c r="H649" s="68">
        <v>0</v>
      </c>
      <c r="I649" s="68">
        <f>G649+H649</f>
        <v>0</v>
      </c>
      <c r="J649" s="68">
        <f>SUM(F649:H649)</f>
        <v>3</v>
      </c>
      <c r="K649" s="68">
        <f>E649-J649</f>
        <v>0</v>
      </c>
      <c r="L649" s="69">
        <v>485000000</v>
      </c>
      <c r="M649" s="87">
        <v>132.22</v>
      </c>
      <c r="N649" s="69">
        <v>161666667</v>
      </c>
      <c r="O649" s="69">
        <v>12126045</v>
      </c>
      <c r="P649" s="79">
        <f>IF(I649=0,0,H649/I649)</f>
        <v>0</v>
      </c>
    </row>
    <row r="650">
      <c r="A650" s="66" t="str">
        <v>2025-10</v>
      </c>
      <c r="B650" s="66" t="str">
        <v>비교 반영</v>
      </c>
      <c r="C650" s="66" t="str">
        <v>퇴계원읍 퇴계원리</v>
      </c>
      <c r="D650" s="66" t="str">
        <v>다세대 전월세</v>
      </c>
      <c r="E650" s="68">
        <v>15</v>
      </c>
      <c r="F650" s="68">
        <v>0</v>
      </c>
      <c r="G650" s="68">
        <v>8</v>
      </c>
      <c r="H650" s="68">
        <v>7</v>
      </c>
      <c r="I650" s="68">
        <f>G650+H650</f>
        <v>15</v>
      </c>
      <c r="J650" s="68">
        <f>SUM(F650:H650)</f>
        <v>15</v>
      </c>
      <c r="K650" s="68">
        <f>E650-J650</f>
        <v>0</v>
      </c>
      <c r="L650" s="69">
        <v>1254340000</v>
      </c>
      <c r="M650" s="87">
        <v>757.98</v>
      </c>
      <c r="N650" s="69">
        <v>83622667</v>
      </c>
      <c r="O650" s="69">
        <v>5470564</v>
      </c>
      <c r="P650" s="79">
        <f>IF(I650=0,0,H650/I650)</f>
        <v>0.4666666666666667</v>
      </c>
    </row>
    <row r="651">
      <c r="A651" s="66" t="str">
        <v>2025-10</v>
      </c>
      <c r="B651" s="66" t="str">
        <v>비교 반영</v>
      </c>
      <c r="C651" s="66" t="str">
        <v>퇴계원읍 퇴계원리</v>
      </c>
      <c r="D651" s="66" t="str">
        <v>아파트 매매</v>
      </c>
      <c r="E651" s="68">
        <v>13</v>
      </c>
      <c r="F651" s="68">
        <v>13</v>
      </c>
      <c r="G651" s="68">
        <v>0</v>
      </c>
      <c r="H651" s="68">
        <v>0</v>
      </c>
      <c r="I651" s="68">
        <f>G651+H651</f>
        <v>0</v>
      </c>
      <c r="J651" s="68">
        <f>SUM(F651:H651)</f>
        <v>13</v>
      </c>
      <c r="K651" s="68">
        <f>E651-J651</f>
        <v>0</v>
      </c>
      <c r="L651" s="69">
        <v>5762000000</v>
      </c>
      <c r="M651" s="87">
        <v>986.688</v>
      </c>
      <c r="N651" s="69">
        <v>443230769</v>
      </c>
      <c r="O651" s="69">
        <v>19304912</v>
      </c>
      <c r="P651" s="79">
        <f>IF(I651=0,0,H651/I651)</f>
        <v>0</v>
      </c>
    </row>
    <row r="652">
      <c r="A652" s="66" t="str">
        <v>2025-10</v>
      </c>
      <c r="B652" s="66" t="str">
        <v>비교 반영</v>
      </c>
      <c r="C652" s="66" t="str">
        <v>퇴계원읍 퇴계원리</v>
      </c>
      <c r="D652" s="66" t="str">
        <v>아파트 전월세</v>
      </c>
      <c r="E652" s="68">
        <v>56</v>
      </c>
      <c r="F652" s="68">
        <v>0</v>
      </c>
      <c r="G652" s="68">
        <v>22</v>
      </c>
      <c r="H652" s="68">
        <v>34</v>
      </c>
      <c r="I652" s="68">
        <f>G652+H652</f>
        <v>56</v>
      </c>
      <c r="J652" s="68">
        <f>SUM(F652:H652)</f>
        <v>56</v>
      </c>
      <c r="K652" s="68">
        <f>E652-J652</f>
        <v>0</v>
      </c>
      <c r="L652" s="69">
        <v>8033520000</v>
      </c>
      <c r="M652" s="87">
        <v>3691.144</v>
      </c>
      <c r="N652" s="69">
        <v>143455714</v>
      </c>
      <c r="O652" s="69">
        <v>7194813</v>
      </c>
      <c r="P652" s="79">
        <f>IF(I652=0,0,H652/I652)</f>
        <v>0.6071428571428571</v>
      </c>
    </row>
    <row r="653">
      <c r="A653" s="66" t="str">
        <v>2025-10</v>
      </c>
      <c r="B653" s="66" t="str">
        <v>비교 반영</v>
      </c>
      <c r="C653" s="66" t="str">
        <v>퇴계원읍 퇴계원리</v>
      </c>
      <c r="D653" s="66" t="str">
        <v>오피스텔 전월세</v>
      </c>
      <c r="E653" s="68">
        <v>2</v>
      </c>
      <c r="F653" s="68">
        <v>0</v>
      </c>
      <c r="G653" s="68">
        <v>0</v>
      </c>
      <c r="H653" s="68">
        <v>2</v>
      </c>
      <c r="I653" s="68">
        <f>G653+H653</f>
        <v>2</v>
      </c>
      <c r="J653" s="68">
        <f>SUM(F653:H653)</f>
        <v>2</v>
      </c>
      <c r="K653" s="68">
        <f>E653-J653</f>
        <v>0</v>
      </c>
      <c r="L653" s="69">
        <v>20000000</v>
      </c>
      <c r="M653" s="87">
        <v>65.99</v>
      </c>
      <c r="N653" s="69">
        <v>10000000</v>
      </c>
      <c r="O653" s="69">
        <v>1001905</v>
      </c>
      <c r="P653" s="79">
        <f>IF(I653=0,0,H653/I653)</f>
        <v>1</v>
      </c>
    </row>
    <row r="654">
      <c r="A654" s="66" t="str">
        <v>2025-10</v>
      </c>
      <c r="B654" s="66" t="str">
        <v>비교 반영</v>
      </c>
      <c r="C654" s="66" t="str">
        <v>퇴계원읍 퇴계원리</v>
      </c>
      <c r="D654" s="66" t="str">
        <v>토지</v>
      </c>
      <c r="E654" s="68">
        <v>9</v>
      </c>
      <c r="F654" s="68">
        <v>9</v>
      </c>
      <c r="G654" s="68">
        <v>0</v>
      </c>
      <c r="H654" s="68">
        <v>0</v>
      </c>
      <c r="I654" s="68">
        <f>G654+H654</f>
        <v>0</v>
      </c>
      <c r="J654" s="68">
        <f>SUM(F654:H654)</f>
        <v>9</v>
      </c>
      <c r="K654" s="68">
        <f>E654-J654</f>
        <v>0</v>
      </c>
      <c r="L654" s="69">
        <v>1162330000</v>
      </c>
      <c r="M654" s="87">
        <v>382</v>
      </c>
      <c r="N654" s="69">
        <v>129147778</v>
      </c>
      <c r="O654" s="69">
        <v>10058673</v>
      </c>
      <c r="P654" s="79">
        <f>IF(I654=0,0,H654/I654)</f>
        <v>0</v>
      </c>
    </row>
    <row r="655">
      <c r="A655" s="66" t="str">
        <v>2025-10</v>
      </c>
      <c r="B655" s="66" t="str">
        <v>비교 반영</v>
      </c>
      <c r="C655" s="66" t="str">
        <v>평내동</v>
      </c>
      <c r="D655" s="66" t="str">
        <v>다가구 매매</v>
      </c>
      <c r="E655" s="68">
        <v>1</v>
      </c>
      <c r="F655" s="68">
        <v>1</v>
      </c>
      <c r="G655" s="68">
        <v>0</v>
      </c>
      <c r="H655" s="68">
        <v>0</v>
      </c>
      <c r="I655" s="68">
        <f>G655+H655</f>
        <v>0</v>
      </c>
      <c r="J655" s="68">
        <f>SUM(F655:H655)</f>
        <v>1</v>
      </c>
      <c r="K655" s="68">
        <f>E655-J655</f>
        <v>0</v>
      </c>
      <c r="L655" s="69">
        <v>925000000</v>
      </c>
      <c r="M655" s="87">
        <v>479.46</v>
      </c>
      <c r="N655" s="69">
        <v>925000000</v>
      </c>
      <c r="O655" s="69">
        <v>6377698</v>
      </c>
      <c r="P655" s="79">
        <f>IF(I655=0,0,H655/I655)</f>
        <v>0</v>
      </c>
    </row>
    <row r="656">
      <c r="A656" s="66" t="str">
        <v>2025-10</v>
      </c>
      <c r="B656" s="66" t="str">
        <v>비교 반영</v>
      </c>
      <c r="C656" s="66" t="str">
        <v>평내동</v>
      </c>
      <c r="D656" s="66" t="str">
        <v>다가구 전월세</v>
      </c>
      <c r="E656" s="68">
        <v>31</v>
      </c>
      <c r="F656" s="68">
        <v>0</v>
      </c>
      <c r="G656" s="68">
        <v>12</v>
      </c>
      <c r="H656" s="68">
        <v>19</v>
      </c>
      <c r="I656" s="68">
        <f>G656+H656</f>
        <v>31</v>
      </c>
      <c r="J656" s="68">
        <f>SUM(F656:H656)</f>
        <v>31</v>
      </c>
      <c r="K656" s="68">
        <f>E656-J656</f>
        <v>0</v>
      </c>
      <c r="L656" s="69">
        <v>1770000000</v>
      </c>
      <c r="M656" s="87">
        <v>1745.81</v>
      </c>
      <c r="N656" s="69">
        <v>57096774</v>
      </c>
      <c r="O656" s="69">
        <v>3351590</v>
      </c>
      <c r="P656" s="79">
        <f>IF(I656=0,0,H656/I656)</f>
        <v>0.6129032258064516</v>
      </c>
    </row>
    <row r="657">
      <c r="A657" s="66" t="str">
        <v>2025-10</v>
      </c>
      <c r="B657" s="66" t="str">
        <v>비교 반영</v>
      </c>
      <c r="C657" s="66" t="str">
        <v>평내동</v>
      </c>
      <c r="D657" s="66" t="str">
        <v>다세대 전월세</v>
      </c>
      <c r="E657" s="68">
        <v>1</v>
      </c>
      <c r="F657" s="68">
        <v>0</v>
      </c>
      <c r="G657" s="68">
        <v>1</v>
      </c>
      <c r="H657" s="68">
        <v>0</v>
      </c>
      <c r="I657" s="68">
        <f>G657+H657</f>
        <v>1</v>
      </c>
      <c r="J657" s="68">
        <f>SUM(F657:H657)</f>
        <v>1</v>
      </c>
      <c r="K657" s="68">
        <f>E657-J657</f>
        <v>0</v>
      </c>
      <c r="L657" s="69">
        <v>140000000</v>
      </c>
      <c r="M657" s="87">
        <v>33.06</v>
      </c>
      <c r="N657" s="69">
        <v>140000000</v>
      </c>
      <c r="O657" s="69">
        <v>13999090</v>
      </c>
      <c r="P657" s="79">
        <f>IF(I657=0,0,H657/I657)</f>
        <v>0</v>
      </c>
    </row>
    <row r="658">
      <c r="A658" s="66" t="str">
        <v>2025-10</v>
      </c>
      <c r="B658" s="66" t="str">
        <v>비교 반영</v>
      </c>
      <c r="C658" s="66" t="str">
        <v>평내동</v>
      </c>
      <c r="D658" s="66" t="str">
        <v>상가</v>
      </c>
      <c r="E658" s="68">
        <v>4</v>
      </c>
      <c r="F658" s="68">
        <v>4</v>
      </c>
      <c r="G658" s="68">
        <v>0</v>
      </c>
      <c r="H658" s="68">
        <v>0</v>
      </c>
      <c r="I658" s="68">
        <f>G658+H658</f>
        <v>0</v>
      </c>
      <c r="J658" s="68">
        <f>SUM(F658:H658)</f>
        <v>4</v>
      </c>
      <c r="K658" s="68">
        <f>E658-J658</f>
        <v>0</v>
      </c>
      <c r="L658" s="69">
        <v>893000000</v>
      </c>
      <c r="M658" s="87">
        <v>179.7</v>
      </c>
      <c r="N658" s="69">
        <v>223250000</v>
      </c>
      <c r="O658" s="69">
        <v>16427746</v>
      </c>
      <c r="P658" s="79">
        <f>IF(I658=0,0,H658/I658)</f>
        <v>0</v>
      </c>
    </row>
    <row r="659">
      <c r="A659" s="66" t="str">
        <v>2025-10</v>
      </c>
      <c r="B659" s="66" t="str">
        <v>비교 반영</v>
      </c>
      <c r="C659" s="66" t="str">
        <v>평내동</v>
      </c>
      <c r="D659" s="66" t="str">
        <v>아파트 매매</v>
      </c>
      <c r="E659" s="68">
        <v>44</v>
      </c>
      <c r="F659" s="68">
        <v>44</v>
      </c>
      <c r="G659" s="68">
        <v>0</v>
      </c>
      <c r="H659" s="68">
        <v>0</v>
      </c>
      <c r="I659" s="68">
        <f>G659+H659</f>
        <v>0</v>
      </c>
      <c r="J659" s="68">
        <f>SUM(F659:H659)</f>
        <v>44</v>
      </c>
      <c r="K659" s="68">
        <f>E659-J659</f>
        <v>0</v>
      </c>
      <c r="L659" s="69">
        <v>17310000000</v>
      </c>
      <c r="M659" s="87">
        <v>3074.56</v>
      </c>
      <c r="N659" s="69">
        <v>393409091</v>
      </c>
      <c r="O659" s="69">
        <v>18611814</v>
      </c>
      <c r="P659" s="79">
        <f>IF(I659=0,0,H659/I659)</f>
        <v>0</v>
      </c>
    </row>
    <row r="660">
      <c r="A660" s="66" t="str">
        <v>2025-10</v>
      </c>
      <c r="B660" s="66" t="str">
        <v>비교 반영</v>
      </c>
      <c r="C660" s="66" t="str">
        <v>평내동</v>
      </c>
      <c r="D660" s="66" t="str">
        <v>아파트 전월세</v>
      </c>
      <c r="E660" s="68">
        <v>58</v>
      </c>
      <c r="F660" s="68">
        <v>0</v>
      </c>
      <c r="G660" s="68">
        <v>37</v>
      </c>
      <c r="H660" s="68">
        <v>21</v>
      </c>
      <c r="I660" s="68">
        <f>G660+H660</f>
        <v>58</v>
      </c>
      <c r="J660" s="68">
        <f>SUM(F660:H660)</f>
        <v>58</v>
      </c>
      <c r="K660" s="68">
        <f>E660-J660</f>
        <v>0</v>
      </c>
      <c r="L660" s="69">
        <v>12713110000</v>
      </c>
      <c r="M660" s="87">
        <v>4440.792</v>
      </c>
      <c r="N660" s="69">
        <v>219191552</v>
      </c>
      <c r="O660" s="69">
        <v>9463810</v>
      </c>
      <c r="P660" s="79">
        <f>IF(I660=0,0,H660/I660)</f>
        <v>0.3620689655172414</v>
      </c>
    </row>
    <row r="661">
      <c r="A661" s="66" t="str">
        <v>2025-10</v>
      </c>
      <c r="B661" s="66" t="str">
        <v>비교 반영</v>
      </c>
      <c r="C661" s="66" t="str">
        <v>평내동</v>
      </c>
      <c r="D661" s="66" t="str">
        <v>토지</v>
      </c>
      <c r="E661" s="68">
        <v>11</v>
      </c>
      <c r="F661" s="68">
        <v>11</v>
      </c>
      <c r="G661" s="68">
        <v>0</v>
      </c>
      <c r="H661" s="68">
        <v>0</v>
      </c>
      <c r="I661" s="68">
        <f>G661+H661</f>
        <v>0</v>
      </c>
      <c r="J661" s="68">
        <f>SUM(F661:H661)</f>
        <v>11</v>
      </c>
      <c r="K661" s="68">
        <f>E661-J661</f>
        <v>0</v>
      </c>
      <c r="L661" s="69">
        <v>2743120000</v>
      </c>
      <c r="M661" s="87">
        <v>1694</v>
      </c>
      <c r="N661" s="69">
        <v>249374545</v>
      </c>
      <c r="O661" s="69">
        <v>5353108</v>
      </c>
      <c r="P661" s="79">
        <f>IF(I661=0,0,H661/I661)</f>
        <v>0</v>
      </c>
    </row>
    <row r="662">
      <c r="A662" s="66" t="str">
        <v>2025-10</v>
      </c>
      <c r="B662" s="66" t="str">
        <v>비교 반영</v>
      </c>
      <c r="C662" s="66" t="str">
        <v>호평동</v>
      </c>
      <c r="D662" s="66" t="str">
        <v>다가구 전월세</v>
      </c>
      <c r="E662" s="68">
        <v>30</v>
      </c>
      <c r="F662" s="68">
        <v>0</v>
      </c>
      <c r="G662" s="68">
        <v>11</v>
      </c>
      <c r="H662" s="68">
        <v>19</v>
      </c>
      <c r="I662" s="68">
        <f>G662+H662</f>
        <v>30</v>
      </c>
      <c r="J662" s="68">
        <f>SUM(F662:H662)</f>
        <v>30</v>
      </c>
      <c r="K662" s="68">
        <f>E662-J662</f>
        <v>0</v>
      </c>
      <c r="L662" s="69">
        <v>1242600000</v>
      </c>
      <c r="M662" s="87">
        <v>1180.95</v>
      </c>
      <c r="N662" s="69">
        <v>41420000</v>
      </c>
      <c r="O662" s="69">
        <v>3478359</v>
      </c>
      <c r="P662" s="79">
        <f>IF(I662=0,0,H662/I662)</f>
        <v>0.6333333333333333</v>
      </c>
    </row>
    <row r="663">
      <c r="A663" s="66" t="str">
        <v>2025-10</v>
      </c>
      <c r="B663" s="66" t="str">
        <v>비교 반영</v>
      </c>
      <c r="C663" s="66" t="str">
        <v>호평동</v>
      </c>
      <c r="D663" s="66" t="str">
        <v>다세대 매매</v>
      </c>
      <c r="E663" s="68">
        <v>6</v>
      </c>
      <c r="F663" s="68">
        <v>6</v>
      </c>
      <c r="G663" s="68">
        <v>0</v>
      </c>
      <c r="H663" s="68">
        <v>0</v>
      </c>
      <c r="I663" s="68">
        <f>G663+H663</f>
        <v>0</v>
      </c>
      <c r="J663" s="68">
        <f>SUM(F663:H663)</f>
        <v>6</v>
      </c>
      <c r="K663" s="68">
        <f>E663-J663</f>
        <v>0</v>
      </c>
      <c r="L663" s="69">
        <v>1025000000</v>
      </c>
      <c r="M663" s="87">
        <v>318.27</v>
      </c>
      <c r="N663" s="69">
        <v>170833333</v>
      </c>
      <c r="O663" s="69">
        <v>10646400</v>
      </c>
      <c r="P663" s="79">
        <f>IF(I663=0,0,H663/I663)</f>
        <v>0</v>
      </c>
    </row>
    <row r="664">
      <c r="A664" s="66" t="str">
        <v>2025-10</v>
      </c>
      <c r="B664" s="66" t="str">
        <v>비교 반영</v>
      </c>
      <c r="C664" s="66" t="str">
        <v>호평동</v>
      </c>
      <c r="D664" s="66" t="str">
        <v>다세대 전월세</v>
      </c>
      <c r="E664" s="68">
        <v>17</v>
      </c>
      <c r="F664" s="68">
        <v>0</v>
      </c>
      <c r="G664" s="68">
        <v>4</v>
      </c>
      <c r="H664" s="68">
        <v>13</v>
      </c>
      <c r="I664" s="68">
        <f>G664+H664</f>
        <v>17</v>
      </c>
      <c r="J664" s="68">
        <f>SUM(F664:H664)</f>
        <v>17</v>
      </c>
      <c r="K664" s="68">
        <f>E664-J664</f>
        <v>0</v>
      </c>
      <c r="L664" s="69">
        <v>893000000</v>
      </c>
      <c r="M664" s="87">
        <v>749.83</v>
      </c>
      <c r="N664" s="69">
        <v>52529412</v>
      </c>
      <c r="O664" s="69">
        <v>3936980</v>
      </c>
      <c r="P664" s="79">
        <f>IF(I664=0,0,H664/I664)</f>
        <v>0.7647058823529411</v>
      </c>
    </row>
    <row r="665">
      <c r="A665" s="66" t="str">
        <v>2025-10</v>
      </c>
      <c r="B665" s="66" t="str">
        <v>비교 반영</v>
      </c>
      <c r="C665" s="66" t="str">
        <v>호평동</v>
      </c>
      <c r="D665" s="66" t="str">
        <v>상가</v>
      </c>
      <c r="E665" s="68">
        <v>3</v>
      </c>
      <c r="F665" s="68">
        <v>3</v>
      </c>
      <c r="G665" s="68">
        <v>0</v>
      </c>
      <c r="H665" s="68">
        <v>0</v>
      </c>
      <c r="I665" s="68">
        <f>G665+H665</f>
        <v>0</v>
      </c>
      <c r="J665" s="68">
        <f>SUM(F665:H665)</f>
        <v>3</v>
      </c>
      <c r="K665" s="68">
        <f>E665-J665</f>
        <v>0</v>
      </c>
      <c r="L665" s="69">
        <v>1590000000</v>
      </c>
      <c r="M665" s="87">
        <v>133.92</v>
      </c>
      <c r="N665" s="69">
        <v>530000000</v>
      </c>
      <c r="O665" s="69">
        <v>39248791</v>
      </c>
      <c r="P665" s="79">
        <f>IF(I665=0,0,H665/I665)</f>
        <v>0</v>
      </c>
    </row>
    <row r="666">
      <c r="A666" s="66" t="str">
        <v>2025-10</v>
      </c>
      <c r="B666" s="66" t="str">
        <v>비교 반영</v>
      </c>
      <c r="C666" s="66" t="str">
        <v>호평동</v>
      </c>
      <c r="D666" s="66" t="str">
        <v>아파트 매매</v>
      </c>
      <c r="E666" s="68">
        <v>49</v>
      </c>
      <c r="F666" s="68">
        <v>49</v>
      </c>
      <c r="G666" s="68">
        <v>0</v>
      </c>
      <c r="H666" s="68">
        <v>0</v>
      </c>
      <c r="I666" s="68">
        <f>G666+H666</f>
        <v>0</v>
      </c>
      <c r="J666" s="68">
        <f>SUM(F666:H666)</f>
        <v>49</v>
      </c>
      <c r="K666" s="68">
        <f>E666-J666</f>
        <v>0</v>
      </c>
      <c r="L666" s="69">
        <v>22796500000</v>
      </c>
      <c r="M666" s="87">
        <v>4123.379</v>
      </c>
      <c r="N666" s="69">
        <v>465234694</v>
      </c>
      <c r="O666" s="69">
        <v>18276354</v>
      </c>
      <c r="P666" s="79">
        <f>IF(I666=0,0,H666/I666)</f>
        <v>0</v>
      </c>
    </row>
    <row r="667">
      <c r="A667" s="66" t="str">
        <v>2025-10</v>
      </c>
      <c r="B667" s="66" t="str">
        <v>비교 반영</v>
      </c>
      <c r="C667" s="66" t="str">
        <v>호평동</v>
      </c>
      <c r="D667" s="66" t="str">
        <v>아파트 전월세</v>
      </c>
      <c r="E667" s="68">
        <v>171</v>
      </c>
      <c r="F667" s="68">
        <v>0</v>
      </c>
      <c r="G667" s="68">
        <v>85</v>
      </c>
      <c r="H667" s="68">
        <v>86</v>
      </c>
      <c r="I667" s="68">
        <f>G667+H667</f>
        <v>171</v>
      </c>
      <c r="J667" s="68">
        <f>SUM(F667:H667)</f>
        <v>171</v>
      </c>
      <c r="K667" s="68">
        <f>E667-J667</f>
        <v>0</v>
      </c>
      <c r="L667" s="69">
        <v>34843280000</v>
      </c>
      <c r="M667" s="87">
        <v>13141.351</v>
      </c>
      <c r="N667" s="69">
        <v>203761871</v>
      </c>
      <c r="O667" s="69">
        <v>8765034</v>
      </c>
      <c r="P667" s="79">
        <f>IF(I667=0,0,H667/I667)</f>
        <v>0.5029239766081871</v>
      </c>
    </row>
    <row r="668">
      <c r="A668" s="66" t="str">
        <v>2025-10</v>
      </c>
      <c r="B668" s="66" t="str">
        <v>비교 반영</v>
      </c>
      <c r="C668" s="66" t="str">
        <v>호평동</v>
      </c>
      <c r="D668" s="66" t="str">
        <v>토지</v>
      </c>
      <c r="E668" s="68">
        <v>1</v>
      </c>
      <c r="F668" s="68">
        <v>1</v>
      </c>
      <c r="G668" s="68">
        <v>0</v>
      </c>
      <c r="H668" s="68">
        <v>0</v>
      </c>
      <c r="I668" s="68">
        <f>G668+H668</f>
        <v>0</v>
      </c>
      <c r="J668" s="68">
        <f>SUM(F668:H668)</f>
        <v>1</v>
      </c>
      <c r="K668" s="68">
        <f>E668-J668</f>
        <v>0</v>
      </c>
      <c r="L668" s="69">
        <v>20000000</v>
      </c>
      <c r="M668" s="87">
        <v>171.01</v>
      </c>
      <c r="N668" s="69">
        <v>20000000</v>
      </c>
      <c r="O668" s="69">
        <v>386619</v>
      </c>
      <c r="P668" s="79">
        <f>IF(I668=0,0,H668/I668)</f>
        <v>0</v>
      </c>
    </row>
    <row r="669">
      <c r="A669" s="66" t="str">
        <v>2025-10</v>
      </c>
      <c r="B669" s="66" t="str">
        <v>비교 반영</v>
      </c>
      <c r="C669" s="66" t="str">
        <v>화도읍 가곡리</v>
      </c>
      <c r="D669" s="66" t="str">
        <v>다가구 매매</v>
      </c>
      <c r="E669" s="68">
        <v>1</v>
      </c>
      <c r="F669" s="68">
        <v>1</v>
      </c>
      <c r="G669" s="68">
        <v>0</v>
      </c>
      <c r="H669" s="68">
        <v>0</v>
      </c>
      <c r="I669" s="68">
        <f>G669+H669</f>
        <v>0</v>
      </c>
      <c r="J669" s="68">
        <f>SUM(F669:H669)</f>
        <v>1</v>
      </c>
      <c r="K669" s="68">
        <f>E669-J669</f>
        <v>0</v>
      </c>
      <c r="L669" s="69">
        <v>768500000</v>
      </c>
      <c r="M669" s="87">
        <v>267.15</v>
      </c>
      <c r="N669" s="69">
        <v>768500000</v>
      </c>
      <c r="O669" s="69">
        <v>9509623</v>
      </c>
      <c r="P669" s="79">
        <f>IF(I669=0,0,H669/I669)</f>
        <v>0</v>
      </c>
    </row>
    <row r="670">
      <c r="A670" s="66" t="str">
        <v>2025-10</v>
      </c>
      <c r="B670" s="66" t="str">
        <v>비교 반영</v>
      </c>
      <c r="C670" s="66" t="str">
        <v>화도읍 가곡리</v>
      </c>
      <c r="D670" s="66" t="str">
        <v>다가구 전월세</v>
      </c>
      <c r="E670" s="68">
        <v>6</v>
      </c>
      <c r="F670" s="68">
        <v>0</v>
      </c>
      <c r="G670" s="68">
        <v>0</v>
      </c>
      <c r="H670" s="68">
        <v>6</v>
      </c>
      <c r="I670" s="68">
        <f>G670+H670</f>
        <v>6</v>
      </c>
      <c r="J670" s="68">
        <f>SUM(F670:H670)</f>
        <v>6</v>
      </c>
      <c r="K670" s="68">
        <f>E670-J670</f>
        <v>0</v>
      </c>
      <c r="L670" s="69">
        <v>61000000</v>
      </c>
      <c r="M670" s="87">
        <v>327.334</v>
      </c>
      <c r="N670" s="69">
        <v>10166667</v>
      </c>
      <c r="O670" s="69">
        <v>616046</v>
      </c>
      <c r="P670" s="79">
        <f>IF(I670=0,0,H670/I670)</f>
        <v>1</v>
      </c>
    </row>
    <row r="671">
      <c r="A671" s="66" t="str">
        <v>2025-10</v>
      </c>
      <c r="B671" s="66" t="str">
        <v>비교 반영</v>
      </c>
      <c r="C671" s="66" t="str">
        <v>화도읍 가곡리</v>
      </c>
      <c r="D671" s="66" t="str">
        <v>다세대 매매</v>
      </c>
      <c r="E671" s="68">
        <v>3</v>
      </c>
      <c r="F671" s="68">
        <v>3</v>
      </c>
      <c r="G671" s="68">
        <v>0</v>
      </c>
      <c r="H671" s="68">
        <v>0</v>
      </c>
      <c r="I671" s="68">
        <f>G671+H671</f>
        <v>0</v>
      </c>
      <c r="J671" s="68">
        <f>SUM(F671:H671)</f>
        <v>3</v>
      </c>
      <c r="K671" s="68">
        <f>E671-J671</f>
        <v>0</v>
      </c>
      <c r="L671" s="69">
        <v>427000000</v>
      </c>
      <c r="M671" s="87">
        <v>217.66</v>
      </c>
      <c r="N671" s="69">
        <v>142333333</v>
      </c>
      <c r="O671" s="69">
        <v>6485207</v>
      </c>
      <c r="P671" s="79">
        <f>IF(I671=0,0,H671/I671)</f>
        <v>0</v>
      </c>
    </row>
    <row r="672">
      <c r="A672" s="66" t="str">
        <v>2025-10</v>
      </c>
      <c r="B672" s="66" t="str">
        <v>비교 반영</v>
      </c>
      <c r="C672" s="66" t="str">
        <v>화도읍 가곡리</v>
      </c>
      <c r="D672" s="66" t="str">
        <v>다세대 전월세</v>
      </c>
      <c r="E672" s="68">
        <v>10</v>
      </c>
      <c r="F672" s="68">
        <v>0</v>
      </c>
      <c r="G672" s="68">
        <v>2</v>
      </c>
      <c r="H672" s="68">
        <v>8</v>
      </c>
      <c r="I672" s="68">
        <f>G672+H672</f>
        <v>10</v>
      </c>
      <c r="J672" s="68">
        <f>SUM(F672:H672)</f>
        <v>10</v>
      </c>
      <c r="K672" s="68">
        <f>E672-J672</f>
        <v>0</v>
      </c>
      <c r="L672" s="69">
        <v>410000000</v>
      </c>
      <c r="M672" s="87">
        <v>697.2</v>
      </c>
      <c r="N672" s="69">
        <v>41000000</v>
      </c>
      <c r="O672" s="69">
        <v>1944022</v>
      </c>
      <c r="P672" s="79">
        <f>IF(I672=0,0,H672/I672)</f>
        <v>0.8</v>
      </c>
    </row>
    <row r="673">
      <c r="A673" s="66" t="str">
        <v>2025-10</v>
      </c>
      <c r="B673" s="66" t="str">
        <v>비교 반영</v>
      </c>
      <c r="C673" s="66" t="str">
        <v>화도읍 가곡리</v>
      </c>
      <c r="D673" s="66" t="str">
        <v>아파트 전월세</v>
      </c>
      <c r="E673" s="68">
        <v>2</v>
      </c>
      <c r="F673" s="68">
        <v>0</v>
      </c>
      <c r="G673" s="68">
        <v>1</v>
      </c>
      <c r="H673" s="68">
        <v>1</v>
      </c>
      <c r="I673" s="68">
        <f>G673+H673</f>
        <v>2</v>
      </c>
      <c r="J673" s="68">
        <f>SUM(F673:H673)</f>
        <v>2</v>
      </c>
      <c r="K673" s="68">
        <f>E673-J673</f>
        <v>0</v>
      </c>
      <c r="L673" s="69">
        <v>165000000</v>
      </c>
      <c r="M673" s="87">
        <v>169.98</v>
      </c>
      <c r="N673" s="69">
        <v>82500000</v>
      </c>
      <c r="O673" s="69">
        <v>3208934</v>
      </c>
      <c r="P673" s="79">
        <f>IF(I673=0,0,H673/I673)</f>
        <v>0.5</v>
      </c>
    </row>
    <row r="674">
      <c r="A674" s="66" t="str">
        <v>2025-10</v>
      </c>
      <c r="B674" s="66" t="str">
        <v>비교 반영</v>
      </c>
      <c r="C674" s="66" t="str">
        <v>화도읍 가곡리</v>
      </c>
      <c r="D674" s="66" t="str">
        <v>토지</v>
      </c>
      <c r="E674" s="68">
        <v>16</v>
      </c>
      <c r="F674" s="68">
        <v>16</v>
      </c>
      <c r="G674" s="68">
        <v>0</v>
      </c>
      <c r="H674" s="68">
        <v>0</v>
      </c>
      <c r="I674" s="68">
        <f>G674+H674</f>
        <v>0</v>
      </c>
      <c r="J674" s="68">
        <f>SUM(F674:H674)</f>
        <v>16</v>
      </c>
      <c r="K674" s="68">
        <f>E674-J674</f>
        <v>0</v>
      </c>
      <c r="L674" s="69">
        <v>1719070000</v>
      </c>
      <c r="M674" s="87">
        <v>3186.31</v>
      </c>
      <c r="N674" s="69">
        <v>107441875</v>
      </c>
      <c r="O674" s="69">
        <v>1783529</v>
      </c>
      <c r="P674" s="79">
        <f>IF(I674=0,0,H674/I674)</f>
        <v>0</v>
      </c>
    </row>
    <row r="675">
      <c r="A675" s="66" t="str">
        <v>2025-10</v>
      </c>
      <c r="B675" s="66" t="str">
        <v>비교 반영</v>
      </c>
      <c r="C675" s="66" t="str">
        <v>화도읍 구암리</v>
      </c>
      <c r="D675" s="66" t="str">
        <v>다가구 매매</v>
      </c>
      <c r="E675" s="68">
        <v>1</v>
      </c>
      <c r="F675" s="68">
        <v>1</v>
      </c>
      <c r="G675" s="68">
        <v>0</v>
      </c>
      <c r="H675" s="68">
        <v>0</v>
      </c>
      <c r="I675" s="68">
        <f>G675+H675</f>
        <v>0</v>
      </c>
      <c r="J675" s="68">
        <f>SUM(F675:H675)</f>
        <v>1</v>
      </c>
      <c r="K675" s="68">
        <f>E675-J675</f>
        <v>0</v>
      </c>
      <c r="L675" s="69">
        <v>255000000</v>
      </c>
      <c r="M675" s="87">
        <v>99</v>
      </c>
      <c r="N675" s="69">
        <v>255000000</v>
      </c>
      <c r="O675" s="69">
        <v>8514901</v>
      </c>
      <c r="P675" s="79">
        <f>IF(I675=0,0,H675/I675)</f>
        <v>0</v>
      </c>
    </row>
    <row r="676">
      <c r="A676" s="66" t="str">
        <v>2025-10</v>
      </c>
      <c r="B676" s="66" t="str">
        <v>비교 반영</v>
      </c>
      <c r="C676" s="66" t="str">
        <v>화도읍 구암리</v>
      </c>
      <c r="D676" s="66" t="str">
        <v>토지</v>
      </c>
      <c r="E676" s="68">
        <v>2</v>
      </c>
      <c r="F676" s="68">
        <v>2</v>
      </c>
      <c r="G676" s="68">
        <v>0</v>
      </c>
      <c r="H676" s="68">
        <v>0</v>
      </c>
      <c r="I676" s="68">
        <f>G676+H676</f>
        <v>0</v>
      </c>
      <c r="J676" s="68">
        <f>SUM(F676:H676)</f>
        <v>2</v>
      </c>
      <c r="K676" s="68">
        <f>E676-J676</f>
        <v>0</v>
      </c>
      <c r="L676" s="69">
        <v>96780000</v>
      </c>
      <c r="M676" s="87">
        <v>323.18</v>
      </c>
      <c r="N676" s="69">
        <v>48390000</v>
      </c>
      <c r="O676" s="69">
        <v>989956</v>
      </c>
      <c r="P676" s="79">
        <f>IF(I676=0,0,H676/I676)</f>
        <v>0</v>
      </c>
    </row>
    <row r="677">
      <c r="A677" s="66" t="str">
        <v>2025-10</v>
      </c>
      <c r="B677" s="66" t="str">
        <v>비교 반영</v>
      </c>
      <c r="C677" s="66" t="str">
        <v>화도읍 금남리</v>
      </c>
      <c r="D677" s="66" t="str">
        <v>다가구 전월세</v>
      </c>
      <c r="E677" s="68">
        <v>4</v>
      </c>
      <c r="F677" s="68">
        <v>0</v>
      </c>
      <c r="G677" s="68">
        <v>1</v>
      </c>
      <c r="H677" s="68">
        <v>3</v>
      </c>
      <c r="I677" s="68">
        <f>G677+H677</f>
        <v>4</v>
      </c>
      <c r="J677" s="68">
        <f>SUM(F677:H677)</f>
        <v>4</v>
      </c>
      <c r="K677" s="68">
        <f>E677-J677</f>
        <v>0</v>
      </c>
      <c r="L677" s="69">
        <v>265000000</v>
      </c>
      <c r="M677" s="87">
        <v>305.57</v>
      </c>
      <c r="N677" s="69">
        <v>66250000</v>
      </c>
      <c r="O677" s="69">
        <v>2866882</v>
      </c>
      <c r="P677" s="79">
        <f>IF(I677=0,0,H677/I677)</f>
        <v>0.75</v>
      </c>
    </row>
    <row r="678">
      <c r="A678" s="66" t="str">
        <v>2025-10</v>
      </c>
      <c r="B678" s="66" t="str">
        <v>비교 반영</v>
      </c>
      <c r="C678" s="66" t="str">
        <v>화도읍 금남리</v>
      </c>
      <c r="D678" s="66" t="str">
        <v>다세대 전월세</v>
      </c>
      <c r="E678" s="68">
        <v>1</v>
      </c>
      <c r="F678" s="68">
        <v>0</v>
      </c>
      <c r="G678" s="68">
        <v>0</v>
      </c>
      <c r="H678" s="68">
        <v>1</v>
      </c>
      <c r="I678" s="68">
        <f>G678+H678</f>
        <v>1</v>
      </c>
      <c r="J678" s="68">
        <f>SUM(F678:H678)</f>
        <v>1</v>
      </c>
      <c r="K678" s="68">
        <f>E678-J678</f>
        <v>0</v>
      </c>
      <c r="L678" s="69">
        <v>10000000</v>
      </c>
      <c r="M678" s="87">
        <v>48.69</v>
      </c>
      <c r="N678" s="69">
        <v>10000000</v>
      </c>
      <c r="O678" s="69">
        <v>678945</v>
      </c>
      <c r="P678" s="79">
        <f>IF(I678=0,0,H678/I678)</f>
        <v>1</v>
      </c>
    </row>
    <row r="679">
      <c r="A679" s="66" t="str">
        <v>2025-10</v>
      </c>
      <c r="B679" s="66" t="str">
        <v>비교 반영</v>
      </c>
      <c r="C679" s="66" t="str">
        <v>화도읍 금남리</v>
      </c>
      <c r="D679" s="66" t="str">
        <v>상가</v>
      </c>
      <c r="E679" s="68">
        <v>1</v>
      </c>
      <c r="F679" s="68">
        <v>1</v>
      </c>
      <c r="G679" s="68">
        <v>0</v>
      </c>
      <c r="H679" s="68">
        <v>0</v>
      </c>
      <c r="I679" s="68">
        <f>G679+H679</f>
        <v>0</v>
      </c>
      <c r="J679" s="68">
        <f>SUM(F679:H679)</f>
        <v>1</v>
      </c>
      <c r="K679" s="68">
        <f>E679-J679</f>
        <v>0</v>
      </c>
      <c r="L679" s="69">
        <v>140000000</v>
      </c>
      <c r="M679" s="87">
        <v>47.84</v>
      </c>
      <c r="N679" s="69">
        <v>140000000</v>
      </c>
      <c r="O679" s="69">
        <v>9674120</v>
      </c>
      <c r="P679" s="79">
        <f>IF(I679=0,0,H679/I679)</f>
        <v>0</v>
      </c>
    </row>
    <row r="680">
      <c r="A680" s="66" t="str">
        <v>2025-10</v>
      </c>
      <c r="B680" s="66" t="str">
        <v>비교 반영</v>
      </c>
      <c r="C680" s="66" t="str">
        <v>화도읍 금남리</v>
      </c>
      <c r="D680" s="66" t="str">
        <v>토지</v>
      </c>
      <c r="E680" s="68">
        <v>8</v>
      </c>
      <c r="F680" s="68">
        <v>8</v>
      </c>
      <c r="G680" s="68">
        <v>0</v>
      </c>
      <c r="H680" s="68">
        <v>0</v>
      </c>
      <c r="I680" s="68">
        <f>G680+H680</f>
        <v>0</v>
      </c>
      <c r="J680" s="68">
        <f>SUM(F680:H680)</f>
        <v>8</v>
      </c>
      <c r="K680" s="68">
        <f>E680-J680</f>
        <v>0</v>
      </c>
      <c r="L680" s="69">
        <v>1520000000</v>
      </c>
      <c r="M680" s="87">
        <v>3029</v>
      </c>
      <c r="N680" s="69">
        <v>190000000</v>
      </c>
      <c r="O680" s="69">
        <v>1658895</v>
      </c>
      <c r="P680" s="79">
        <f>IF(I680=0,0,H680/I680)</f>
        <v>0</v>
      </c>
    </row>
    <row r="681">
      <c r="A681" s="66" t="str">
        <v>2025-10</v>
      </c>
      <c r="B681" s="66" t="str">
        <v>비교 반영</v>
      </c>
      <c r="C681" s="66" t="str">
        <v>화도읍 녹촌리</v>
      </c>
      <c r="D681" s="66" t="str">
        <v>다세대 매매</v>
      </c>
      <c r="E681" s="68">
        <v>1</v>
      </c>
      <c r="F681" s="68">
        <v>1</v>
      </c>
      <c r="G681" s="68">
        <v>0</v>
      </c>
      <c r="H681" s="68">
        <v>0</v>
      </c>
      <c r="I681" s="68">
        <f>G681+H681</f>
        <v>0</v>
      </c>
      <c r="J681" s="68">
        <f>SUM(F681:H681)</f>
        <v>1</v>
      </c>
      <c r="K681" s="68">
        <f>E681-J681</f>
        <v>0</v>
      </c>
      <c r="L681" s="69">
        <v>90000000</v>
      </c>
      <c r="M681" s="87">
        <v>59.34</v>
      </c>
      <c r="N681" s="69">
        <v>90000000</v>
      </c>
      <c r="O681" s="69">
        <v>5013830</v>
      </c>
      <c r="P681" s="79">
        <f>IF(I681=0,0,H681/I681)</f>
        <v>0</v>
      </c>
    </row>
    <row r="682">
      <c r="A682" s="66" t="str">
        <v>2025-10</v>
      </c>
      <c r="B682" s="66" t="str">
        <v>비교 반영</v>
      </c>
      <c r="C682" s="66" t="str">
        <v>화도읍 녹촌리</v>
      </c>
      <c r="D682" s="66" t="str">
        <v>다세대 전월세</v>
      </c>
      <c r="E682" s="68">
        <v>1</v>
      </c>
      <c r="F682" s="68">
        <v>0</v>
      </c>
      <c r="G682" s="68">
        <v>1</v>
      </c>
      <c r="H682" s="68">
        <v>0</v>
      </c>
      <c r="I682" s="68">
        <f>G682+H682</f>
        <v>1</v>
      </c>
      <c r="J682" s="68">
        <f>SUM(F682:H682)</f>
        <v>1</v>
      </c>
      <c r="K682" s="68">
        <f>E682-J682</f>
        <v>0</v>
      </c>
      <c r="L682" s="69">
        <v>120000000</v>
      </c>
      <c r="M682" s="87">
        <v>58.91</v>
      </c>
      <c r="N682" s="69">
        <v>120000000</v>
      </c>
      <c r="O682" s="69">
        <v>6733903</v>
      </c>
      <c r="P682" s="79">
        <f>IF(I682=0,0,H682/I682)</f>
        <v>0</v>
      </c>
    </row>
    <row r="683">
      <c r="A683" s="66" t="str">
        <v>2025-10</v>
      </c>
      <c r="B683" s="66" t="str">
        <v>비교 반영</v>
      </c>
      <c r="C683" s="66" t="str">
        <v>화도읍 녹촌리</v>
      </c>
      <c r="D683" s="66" t="str">
        <v>아파트 매매</v>
      </c>
      <c r="E683" s="68">
        <v>11</v>
      </c>
      <c r="F683" s="68">
        <v>11</v>
      </c>
      <c r="G683" s="68">
        <v>0</v>
      </c>
      <c r="H683" s="68">
        <v>0</v>
      </c>
      <c r="I683" s="68">
        <f>G683+H683</f>
        <v>0</v>
      </c>
      <c r="J683" s="68">
        <f>SUM(F683:H683)</f>
        <v>11</v>
      </c>
      <c r="K683" s="68">
        <f>E683-J683</f>
        <v>0</v>
      </c>
      <c r="L683" s="69">
        <v>4429000000</v>
      </c>
      <c r="M683" s="87">
        <v>860.649</v>
      </c>
      <c r="N683" s="69">
        <v>402636364</v>
      </c>
      <c r="O683" s="69">
        <v>17011953</v>
      </c>
      <c r="P683" s="79">
        <f>IF(I683=0,0,H683/I683)</f>
        <v>0</v>
      </c>
    </row>
    <row r="684">
      <c r="A684" s="66" t="str">
        <v>2025-10</v>
      </c>
      <c r="B684" s="66" t="str">
        <v>비교 반영</v>
      </c>
      <c r="C684" s="66" t="str">
        <v>화도읍 녹촌리</v>
      </c>
      <c r="D684" s="66" t="str">
        <v>아파트 전월세</v>
      </c>
      <c r="E684" s="68">
        <v>27</v>
      </c>
      <c r="F684" s="68">
        <v>0</v>
      </c>
      <c r="G684" s="68">
        <v>20</v>
      </c>
      <c r="H684" s="68">
        <v>7</v>
      </c>
      <c r="I684" s="68">
        <f>G684+H684</f>
        <v>27</v>
      </c>
      <c r="J684" s="68">
        <f>SUM(F684:H684)</f>
        <v>27</v>
      </c>
      <c r="K684" s="68">
        <f>E684-J684</f>
        <v>0</v>
      </c>
      <c r="L684" s="69">
        <v>5935400000</v>
      </c>
      <c r="M684" s="87">
        <v>2093.285</v>
      </c>
      <c r="N684" s="69">
        <v>219829630</v>
      </c>
      <c r="O684" s="69">
        <v>9373381</v>
      </c>
      <c r="P684" s="79">
        <f>IF(I684=0,0,H684/I684)</f>
        <v>0.25925925925925924</v>
      </c>
    </row>
    <row r="685">
      <c r="A685" s="66" t="str">
        <v>2025-10</v>
      </c>
      <c r="B685" s="66" t="str">
        <v>비교 반영</v>
      </c>
      <c r="C685" s="66" t="str">
        <v>화도읍 답내리</v>
      </c>
      <c r="D685" s="66" t="str">
        <v>다세대 전월세</v>
      </c>
      <c r="E685" s="68">
        <v>3</v>
      </c>
      <c r="F685" s="68">
        <v>0</v>
      </c>
      <c r="G685" s="68">
        <v>3</v>
      </c>
      <c r="H685" s="68">
        <v>0</v>
      </c>
      <c r="I685" s="68">
        <f>G685+H685</f>
        <v>3</v>
      </c>
      <c r="J685" s="68">
        <f>SUM(F685:H685)</f>
        <v>3</v>
      </c>
      <c r="K685" s="68">
        <f>E685-J685</f>
        <v>0</v>
      </c>
      <c r="L685" s="69">
        <v>420000000</v>
      </c>
      <c r="M685" s="87">
        <v>254.67</v>
      </c>
      <c r="N685" s="69">
        <v>140000000</v>
      </c>
      <c r="O685" s="69">
        <v>5451878</v>
      </c>
      <c r="P685" s="79">
        <f>IF(I685=0,0,H685/I685)</f>
        <v>0</v>
      </c>
    </row>
    <row r="686">
      <c r="A686" s="66" t="str">
        <v>2025-10</v>
      </c>
      <c r="B686" s="66" t="str">
        <v>비교 반영</v>
      </c>
      <c r="C686" s="66" t="str">
        <v>화도읍 답내리</v>
      </c>
      <c r="D686" s="66" t="str">
        <v>아파트 전월세</v>
      </c>
      <c r="E686" s="68">
        <v>34</v>
      </c>
      <c r="F686" s="68">
        <v>0</v>
      </c>
      <c r="G686" s="68">
        <v>34</v>
      </c>
      <c r="H686" s="68">
        <v>0</v>
      </c>
      <c r="I686" s="68">
        <f>G686+H686</f>
        <v>34</v>
      </c>
      <c r="J686" s="68">
        <f>SUM(F686:H686)</f>
        <v>34</v>
      </c>
      <c r="K686" s="68">
        <f>E686-J686</f>
        <v>0</v>
      </c>
      <c r="L686" s="69">
        <v>5830800000</v>
      </c>
      <c r="M686" s="87">
        <v>2438.82</v>
      </c>
      <c r="N686" s="69">
        <v>171494118</v>
      </c>
      <c r="O686" s="69">
        <v>7903566</v>
      </c>
      <c r="P686" s="79">
        <f>IF(I686=0,0,H686/I686)</f>
        <v>0</v>
      </c>
    </row>
    <row r="687">
      <c r="A687" s="66" t="str">
        <v>2025-10</v>
      </c>
      <c r="B687" s="66" t="str">
        <v>비교 반영</v>
      </c>
      <c r="C687" s="66" t="str">
        <v>화도읍 답내리</v>
      </c>
      <c r="D687" s="66" t="str">
        <v>토지</v>
      </c>
      <c r="E687" s="68">
        <v>3</v>
      </c>
      <c r="F687" s="68">
        <v>3</v>
      </c>
      <c r="G687" s="68">
        <v>0</v>
      </c>
      <c r="H687" s="68">
        <v>0</v>
      </c>
      <c r="I687" s="68">
        <f>G687+H687</f>
        <v>0</v>
      </c>
      <c r="J687" s="68">
        <f>SUM(F687:H687)</f>
        <v>3</v>
      </c>
      <c r="K687" s="68">
        <f>E687-J687</f>
        <v>0</v>
      </c>
      <c r="L687" s="69">
        <v>655000000</v>
      </c>
      <c r="M687" s="87">
        <v>3452</v>
      </c>
      <c r="N687" s="69">
        <v>218333333</v>
      </c>
      <c r="O687" s="69">
        <v>627256</v>
      </c>
      <c r="P687" s="79">
        <f>IF(I687=0,0,H687/I687)</f>
        <v>0</v>
      </c>
    </row>
    <row r="688">
      <c r="A688" s="66" t="str">
        <v>2025-10</v>
      </c>
      <c r="B688" s="66" t="str">
        <v>비교 반영</v>
      </c>
      <c r="C688" s="66" t="str">
        <v>화도읍 마석우리</v>
      </c>
      <c r="D688" s="66" t="str">
        <v>다가구 전월세</v>
      </c>
      <c r="E688" s="68">
        <v>32</v>
      </c>
      <c r="F688" s="68">
        <v>0</v>
      </c>
      <c r="G688" s="68">
        <v>4</v>
      </c>
      <c r="H688" s="68">
        <v>28</v>
      </c>
      <c r="I688" s="68">
        <f>G688+H688</f>
        <v>32</v>
      </c>
      <c r="J688" s="68">
        <f>SUM(F688:H688)</f>
        <v>32</v>
      </c>
      <c r="K688" s="68">
        <f>E688-J688</f>
        <v>0</v>
      </c>
      <c r="L688" s="69">
        <v>566000000</v>
      </c>
      <c r="M688" s="87">
        <v>1215.31</v>
      </c>
      <c r="N688" s="69">
        <v>17687500</v>
      </c>
      <c r="O688" s="69">
        <v>1539586</v>
      </c>
      <c r="P688" s="79">
        <f>IF(I688=0,0,H688/I688)</f>
        <v>0.875</v>
      </c>
    </row>
    <row r="689">
      <c r="A689" s="66" t="str">
        <v>2025-10</v>
      </c>
      <c r="B689" s="66" t="str">
        <v>비교 반영</v>
      </c>
      <c r="C689" s="66" t="str">
        <v>화도읍 마석우리</v>
      </c>
      <c r="D689" s="66" t="str">
        <v>다세대 매매</v>
      </c>
      <c r="E689" s="68">
        <v>2</v>
      </c>
      <c r="F689" s="68">
        <v>2</v>
      </c>
      <c r="G689" s="68">
        <v>0</v>
      </c>
      <c r="H689" s="68">
        <v>0</v>
      </c>
      <c r="I689" s="68">
        <f>G689+H689</f>
        <v>0</v>
      </c>
      <c r="J689" s="68">
        <f>SUM(F689:H689)</f>
        <v>2</v>
      </c>
      <c r="K689" s="68">
        <f>E689-J689</f>
        <v>0</v>
      </c>
      <c r="L689" s="69">
        <v>530000000</v>
      </c>
      <c r="M689" s="87">
        <v>128.84</v>
      </c>
      <c r="N689" s="69">
        <v>265000000</v>
      </c>
      <c r="O689" s="69">
        <v>13598774</v>
      </c>
      <c r="P689" s="79">
        <f>IF(I689=0,0,H689/I689)</f>
        <v>0</v>
      </c>
    </row>
    <row r="690">
      <c r="A690" s="66" t="str">
        <v>2025-10</v>
      </c>
      <c r="B690" s="66" t="str">
        <v>비교 반영</v>
      </c>
      <c r="C690" s="66" t="str">
        <v>화도읍 마석우리</v>
      </c>
      <c r="D690" s="66" t="str">
        <v>다세대 전월세</v>
      </c>
      <c r="E690" s="68">
        <v>19</v>
      </c>
      <c r="F690" s="68">
        <v>0</v>
      </c>
      <c r="G690" s="68">
        <v>4</v>
      </c>
      <c r="H690" s="68">
        <v>15</v>
      </c>
      <c r="I690" s="68">
        <f>G690+H690</f>
        <v>19</v>
      </c>
      <c r="J690" s="68">
        <f>SUM(F690:H690)</f>
        <v>19</v>
      </c>
      <c r="K690" s="68">
        <f>E690-J690</f>
        <v>0</v>
      </c>
      <c r="L690" s="69">
        <v>907000000</v>
      </c>
      <c r="M690" s="87">
        <v>1038.83</v>
      </c>
      <c r="N690" s="69">
        <v>47736842</v>
      </c>
      <c r="O690" s="69">
        <v>2886273</v>
      </c>
      <c r="P690" s="79">
        <f>IF(I690=0,0,H690/I690)</f>
        <v>0.7894736842105263</v>
      </c>
    </row>
    <row r="691">
      <c r="A691" s="66" t="str">
        <v>2025-10</v>
      </c>
      <c r="B691" s="66" t="str">
        <v>비교 반영</v>
      </c>
      <c r="C691" s="66" t="str">
        <v>화도읍 마석우리</v>
      </c>
      <c r="D691" s="66" t="str">
        <v>분양권</v>
      </c>
      <c r="E691" s="68">
        <v>1</v>
      </c>
      <c r="F691" s="68">
        <v>1</v>
      </c>
      <c r="G691" s="68">
        <v>0</v>
      </c>
      <c r="H691" s="68">
        <v>0</v>
      </c>
      <c r="I691" s="68">
        <f>G691+H691</f>
        <v>0</v>
      </c>
      <c r="J691" s="68">
        <f>SUM(F691:H691)</f>
        <v>1</v>
      </c>
      <c r="K691" s="68">
        <f>E691-J691</f>
        <v>0</v>
      </c>
      <c r="L691" s="69">
        <v>757010000</v>
      </c>
      <c r="M691" s="87">
        <v>98.843</v>
      </c>
      <c r="N691" s="69">
        <v>757010000</v>
      </c>
      <c r="O691" s="69">
        <v>25318053</v>
      </c>
      <c r="P691" s="79">
        <f>IF(I691=0,0,H691/I691)</f>
        <v>0</v>
      </c>
    </row>
    <row r="692">
      <c r="A692" s="66" t="str">
        <v>2025-10</v>
      </c>
      <c r="B692" s="66" t="str">
        <v>비교 반영</v>
      </c>
      <c r="C692" s="66" t="str">
        <v>화도읍 마석우리</v>
      </c>
      <c r="D692" s="66" t="str">
        <v>아파트 매매</v>
      </c>
      <c r="E692" s="68">
        <v>13</v>
      </c>
      <c r="F692" s="68">
        <v>13</v>
      </c>
      <c r="G692" s="68">
        <v>0</v>
      </c>
      <c r="H692" s="68">
        <v>0</v>
      </c>
      <c r="I692" s="68">
        <f>G692+H692</f>
        <v>0</v>
      </c>
      <c r="J692" s="68">
        <f>SUM(F692:H692)</f>
        <v>13</v>
      </c>
      <c r="K692" s="68">
        <f>E692-J692</f>
        <v>0</v>
      </c>
      <c r="L692" s="69">
        <v>4448500000</v>
      </c>
      <c r="M692" s="87">
        <v>1128.208</v>
      </c>
      <c r="N692" s="69">
        <v>342192308</v>
      </c>
      <c r="O692" s="69">
        <v>13034641</v>
      </c>
      <c r="P692" s="79">
        <f>IF(I692=0,0,H692/I692)</f>
        <v>0</v>
      </c>
    </row>
    <row r="693">
      <c r="A693" s="66" t="str">
        <v>2025-10</v>
      </c>
      <c r="B693" s="66" t="str">
        <v>비교 반영</v>
      </c>
      <c r="C693" s="66" t="str">
        <v>화도읍 마석우리</v>
      </c>
      <c r="D693" s="66" t="str">
        <v>아파트 전월세</v>
      </c>
      <c r="E693" s="68">
        <v>29</v>
      </c>
      <c r="F693" s="68">
        <v>0</v>
      </c>
      <c r="G693" s="68">
        <v>20</v>
      </c>
      <c r="H693" s="68">
        <v>9</v>
      </c>
      <c r="I693" s="68">
        <f>G693+H693</f>
        <v>29</v>
      </c>
      <c r="J693" s="68">
        <f>SUM(F693:H693)</f>
        <v>29</v>
      </c>
      <c r="K693" s="68">
        <f>E693-J693</f>
        <v>0</v>
      </c>
      <c r="L693" s="69">
        <v>5334270000</v>
      </c>
      <c r="M693" s="87">
        <v>2280.427</v>
      </c>
      <c r="N693" s="69">
        <v>183940345</v>
      </c>
      <c r="O693" s="69">
        <v>7732739</v>
      </c>
      <c r="P693" s="79">
        <f>IF(I693=0,0,H693/I693)</f>
        <v>0.3103448275862069</v>
      </c>
    </row>
    <row r="694">
      <c r="A694" s="66" t="str">
        <v>2025-10</v>
      </c>
      <c r="B694" s="66" t="str">
        <v>비교 반영</v>
      </c>
      <c r="C694" s="66" t="str">
        <v>화도읍 마석우리</v>
      </c>
      <c r="D694" s="66" t="str">
        <v>오피스텔 전월세</v>
      </c>
      <c r="E694" s="68">
        <v>1</v>
      </c>
      <c r="F694" s="68">
        <v>0</v>
      </c>
      <c r="G694" s="68">
        <v>0</v>
      </c>
      <c r="H694" s="68">
        <v>1</v>
      </c>
      <c r="I694" s="68">
        <f>G694+H694</f>
        <v>1</v>
      </c>
      <c r="J694" s="68">
        <f>SUM(F694:H694)</f>
        <v>1</v>
      </c>
      <c r="K694" s="68">
        <f>E694-J694</f>
        <v>0</v>
      </c>
      <c r="L694" s="69">
        <v>5000000</v>
      </c>
      <c r="M694" s="87">
        <v>24.05</v>
      </c>
      <c r="N694" s="69">
        <v>5000000</v>
      </c>
      <c r="O694" s="69">
        <v>687273</v>
      </c>
      <c r="P694" s="79">
        <f>IF(I694=0,0,H694/I694)</f>
        <v>1</v>
      </c>
    </row>
    <row r="695">
      <c r="A695" s="66" t="str">
        <v>2025-10</v>
      </c>
      <c r="B695" s="66" t="str">
        <v>비교 반영</v>
      </c>
      <c r="C695" s="66" t="str">
        <v>화도읍 마석우리</v>
      </c>
      <c r="D695" s="66" t="str">
        <v>토지</v>
      </c>
      <c r="E695" s="68">
        <v>1</v>
      </c>
      <c r="F695" s="68">
        <v>1</v>
      </c>
      <c r="G695" s="68">
        <v>0</v>
      </c>
      <c r="H695" s="68">
        <v>0</v>
      </c>
      <c r="I695" s="68">
        <f>G695+H695</f>
        <v>0</v>
      </c>
      <c r="J695" s="68">
        <f>SUM(F695:H695)</f>
        <v>1</v>
      </c>
      <c r="K695" s="68">
        <f>E695-J695</f>
        <v>0</v>
      </c>
      <c r="L695" s="69">
        <v>100980000</v>
      </c>
      <c r="M695" s="87">
        <v>68</v>
      </c>
      <c r="N695" s="69">
        <v>100980000</v>
      </c>
      <c r="O695" s="69">
        <v>4909091</v>
      </c>
      <c r="P695" s="79">
        <f>IF(I695=0,0,H695/I695)</f>
        <v>0</v>
      </c>
    </row>
    <row r="696">
      <c r="A696" s="66" t="str">
        <v>2025-10</v>
      </c>
      <c r="B696" s="66" t="str">
        <v>비교 반영</v>
      </c>
      <c r="C696" s="66" t="str">
        <v>화도읍 묵현리</v>
      </c>
      <c r="D696" s="66" t="str">
        <v>다가구 전월세</v>
      </c>
      <c r="E696" s="68">
        <v>8</v>
      </c>
      <c r="F696" s="68">
        <v>0</v>
      </c>
      <c r="G696" s="68">
        <v>2</v>
      </c>
      <c r="H696" s="68">
        <v>6</v>
      </c>
      <c r="I696" s="68">
        <f>G696+H696</f>
        <v>8</v>
      </c>
      <c r="J696" s="68">
        <f>SUM(F696:H696)</f>
        <v>8</v>
      </c>
      <c r="K696" s="68">
        <f>E696-J696</f>
        <v>0</v>
      </c>
      <c r="L696" s="69">
        <v>268000000</v>
      </c>
      <c r="M696" s="87">
        <v>244.76</v>
      </c>
      <c r="N696" s="69">
        <v>33500000</v>
      </c>
      <c r="O696" s="69">
        <v>3619670</v>
      </c>
      <c r="P696" s="79">
        <f>IF(I696=0,0,H696/I696)</f>
        <v>0.75</v>
      </c>
    </row>
    <row r="697">
      <c r="A697" s="66" t="str">
        <v>2025-10</v>
      </c>
      <c r="B697" s="66" t="str">
        <v>비교 반영</v>
      </c>
      <c r="C697" s="66" t="str">
        <v>화도읍 묵현리</v>
      </c>
      <c r="D697" s="66" t="str">
        <v>다세대 매매</v>
      </c>
      <c r="E697" s="68">
        <v>13</v>
      </c>
      <c r="F697" s="68">
        <v>13</v>
      </c>
      <c r="G697" s="68">
        <v>0</v>
      </c>
      <c r="H697" s="68">
        <v>0</v>
      </c>
      <c r="I697" s="68">
        <f>G697+H697</f>
        <v>0</v>
      </c>
      <c r="J697" s="68">
        <f>SUM(F697:H697)</f>
        <v>13</v>
      </c>
      <c r="K697" s="68">
        <f>E697-J697</f>
        <v>0</v>
      </c>
      <c r="L697" s="69">
        <v>1926000000</v>
      </c>
      <c r="M697" s="87">
        <v>756.39</v>
      </c>
      <c r="N697" s="69">
        <v>148153846</v>
      </c>
      <c r="O697" s="69">
        <v>8417538</v>
      </c>
      <c r="P697" s="79">
        <f>IF(I697=0,0,H697/I697)</f>
        <v>0</v>
      </c>
    </row>
    <row r="698">
      <c r="A698" s="66" t="str">
        <v>2025-10</v>
      </c>
      <c r="B698" s="66" t="str">
        <v>비교 반영</v>
      </c>
      <c r="C698" s="66" t="str">
        <v>화도읍 묵현리</v>
      </c>
      <c r="D698" s="66" t="str">
        <v>다세대 전월세</v>
      </c>
      <c r="E698" s="68">
        <v>33</v>
      </c>
      <c r="F698" s="68">
        <v>0</v>
      </c>
      <c r="G698" s="68">
        <v>9</v>
      </c>
      <c r="H698" s="68">
        <v>24</v>
      </c>
      <c r="I698" s="68">
        <f>G698+H698</f>
        <v>33</v>
      </c>
      <c r="J698" s="68">
        <f>SUM(F698:H698)</f>
        <v>33</v>
      </c>
      <c r="K698" s="68">
        <f>E698-J698</f>
        <v>0</v>
      </c>
      <c r="L698" s="69">
        <v>1437500000</v>
      </c>
      <c r="M698" s="87">
        <v>1814.092</v>
      </c>
      <c r="N698" s="69">
        <v>43560606</v>
      </c>
      <c r="O698" s="69">
        <v>2619529</v>
      </c>
      <c r="P698" s="79">
        <f>IF(I698=0,0,H698/I698)</f>
        <v>0.7272727272727273</v>
      </c>
    </row>
    <row r="699">
      <c r="A699" s="66" t="str">
        <v>2025-10</v>
      </c>
      <c r="B699" s="66" t="str">
        <v>비교 반영</v>
      </c>
      <c r="C699" s="66" t="str">
        <v>화도읍 묵현리</v>
      </c>
      <c r="D699" s="66" t="str">
        <v>상가</v>
      </c>
      <c r="E699" s="68">
        <v>1</v>
      </c>
      <c r="F699" s="68">
        <v>1</v>
      </c>
      <c r="G699" s="68">
        <v>0</v>
      </c>
      <c r="H699" s="68">
        <v>0</v>
      </c>
      <c r="I699" s="68">
        <f>G699+H699</f>
        <v>0</v>
      </c>
      <c r="J699" s="68">
        <f>SUM(F699:H699)</f>
        <v>1</v>
      </c>
      <c r="K699" s="68">
        <f>E699-J699</f>
        <v>0</v>
      </c>
      <c r="L699" s="69">
        <v>450000000</v>
      </c>
      <c r="M699" s="87">
        <v>75.12</v>
      </c>
      <c r="N699" s="69">
        <v>450000000</v>
      </c>
      <c r="O699" s="69">
        <v>19803025</v>
      </c>
      <c r="P699" s="79">
        <f>IF(I699=0,0,H699/I699)</f>
        <v>0</v>
      </c>
    </row>
    <row r="700">
      <c r="A700" s="66" t="str">
        <v>2025-10</v>
      </c>
      <c r="B700" s="66" t="str">
        <v>비교 반영</v>
      </c>
      <c r="C700" s="66" t="str">
        <v>화도읍 묵현리</v>
      </c>
      <c r="D700" s="66" t="str">
        <v>아파트 매매</v>
      </c>
      <c r="E700" s="68">
        <v>19</v>
      </c>
      <c r="F700" s="68">
        <v>19</v>
      </c>
      <c r="G700" s="68">
        <v>0</v>
      </c>
      <c r="H700" s="68">
        <v>0</v>
      </c>
      <c r="I700" s="68">
        <f>G700+H700</f>
        <v>0</v>
      </c>
      <c r="J700" s="68">
        <f>SUM(F700:H700)</f>
        <v>19</v>
      </c>
      <c r="K700" s="68">
        <f>E700-J700</f>
        <v>0</v>
      </c>
      <c r="L700" s="69">
        <v>5980000000</v>
      </c>
      <c r="M700" s="87">
        <v>1528.466</v>
      </c>
      <c r="N700" s="69">
        <v>314736842</v>
      </c>
      <c r="O700" s="69">
        <v>12933617</v>
      </c>
      <c r="P700" s="79">
        <f>IF(I700=0,0,H700/I700)</f>
        <v>0</v>
      </c>
    </row>
    <row r="701">
      <c r="A701" s="66" t="str">
        <v>2025-10</v>
      </c>
      <c r="B701" s="66" t="str">
        <v>비교 반영</v>
      </c>
      <c r="C701" s="66" t="str">
        <v>화도읍 묵현리</v>
      </c>
      <c r="D701" s="66" t="str">
        <v>아파트 전월세</v>
      </c>
      <c r="E701" s="68">
        <v>25</v>
      </c>
      <c r="F701" s="68">
        <v>0</v>
      </c>
      <c r="G701" s="68">
        <v>12</v>
      </c>
      <c r="H701" s="68">
        <v>13</v>
      </c>
      <c r="I701" s="68">
        <f>G701+H701</f>
        <v>25</v>
      </c>
      <c r="J701" s="68">
        <f>SUM(F701:H701)</f>
        <v>25</v>
      </c>
      <c r="K701" s="68">
        <f>E701-J701</f>
        <v>0</v>
      </c>
      <c r="L701" s="69">
        <v>3536000000</v>
      </c>
      <c r="M701" s="87">
        <v>1936.333</v>
      </c>
      <c r="N701" s="69">
        <v>141440000</v>
      </c>
      <c r="O701" s="69">
        <v>6036801</v>
      </c>
      <c r="P701" s="79">
        <f>IF(I701=0,0,H701/I701)</f>
        <v>0.52</v>
      </c>
    </row>
    <row r="702">
      <c r="A702" s="66" t="str">
        <v>2025-10</v>
      </c>
      <c r="B702" s="66" t="str">
        <v>비교 반영</v>
      </c>
      <c r="C702" s="66" t="str">
        <v>화도읍 묵현리</v>
      </c>
      <c r="D702" s="66" t="str">
        <v>토지</v>
      </c>
      <c r="E702" s="68">
        <v>3</v>
      </c>
      <c r="F702" s="68">
        <v>3</v>
      </c>
      <c r="G702" s="68">
        <v>0</v>
      </c>
      <c r="H702" s="68">
        <v>0</v>
      </c>
      <c r="I702" s="68">
        <f>G702+H702</f>
        <v>0</v>
      </c>
      <c r="J702" s="68">
        <f>SUM(F702:H702)</f>
        <v>3</v>
      </c>
      <c r="K702" s="68">
        <f>E702-J702</f>
        <v>0</v>
      </c>
      <c r="L702" s="69">
        <v>40000000</v>
      </c>
      <c r="M702" s="87">
        <v>380</v>
      </c>
      <c r="N702" s="69">
        <v>13333333</v>
      </c>
      <c r="O702" s="69">
        <v>347977</v>
      </c>
      <c r="P702" s="79">
        <f>IF(I702=0,0,H702/I702)</f>
        <v>0</v>
      </c>
    </row>
    <row r="703">
      <c r="A703" s="66" t="str">
        <v>2025-10</v>
      </c>
      <c r="B703" s="66" t="str">
        <v>비교 반영</v>
      </c>
      <c r="C703" s="66" t="str">
        <v>화도읍 월산리</v>
      </c>
      <c r="D703" s="66" t="str">
        <v>다세대 전월세</v>
      </c>
      <c r="E703" s="68">
        <v>1</v>
      </c>
      <c r="F703" s="68">
        <v>0</v>
      </c>
      <c r="G703" s="68">
        <v>0</v>
      </c>
      <c r="H703" s="68">
        <v>1</v>
      </c>
      <c r="I703" s="68">
        <f>G703+H703</f>
        <v>1</v>
      </c>
      <c r="J703" s="68">
        <f>SUM(F703:H703)</f>
        <v>1</v>
      </c>
      <c r="K703" s="68">
        <f>E703-J703</f>
        <v>0</v>
      </c>
      <c r="L703" s="69">
        <v>5000000</v>
      </c>
      <c r="M703" s="87">
        <v>44.525</v>
      </c>
      <c r="N703" s="69">
        <v>5000000</v>
      </c>
      <c r="O703" s="69">
        <v>371228</v>
      </c>
      <c r="P703" s="79">
        <f>IF(I703=0,0,H703/I703)</f>
        <v>1</v>
      </c>
    </row>
    <row r="704">
      <c r="A704" s="66" t="str">
        <v>2025-10</v>
      </c>
      <c r="B704" s="66" t="str">
        <v>비교 반영</v>
      </c>
      <c r="C704" s="66" t="str">
        <v>화도읍 월산리</v>
      </c>
      <c r="D704" s="66" t="str">
        <v>아파트 매매</v>
      </c>
      <c r="E704" s="68">
        <v>5</v>
      </c>
      <c r="F704" s="68">
        <v>5</v>
      </c>
      <c r="G704" s="68">
        <v>0</v>
      </c>
      <c r="H704" s="68">
        <v>0</v>
      </c>
      <c r="I704" s="68">
        <f>G704+H704</f>
        <v>0</v>
      </c>
      <c r="J704" s="68">
        <f>SUM(F704:H704)</f>
        <v>5</v>
      </c>
      <c r="K704" s="68">
        <f>E704-J704</f>
        <v>0</v>
      </c>
      <c r="L704" s="69">
        <v>1820000000</v>
      </c>
      <c r="M704" s="87">
        <v>550.972</v>
      </c>
      <c r="N704" s="69">
        <v>364000000</v>
      </c>
      <c r="O704" s="69">
        <v>10919843</v>
      </c>
      <c r="P704" s="79">
        <f>IF(I704=0,0,H704/I704)</f>
        <v>0</v>
      </c>
    </row>
    <row r="705">
      <c r="A705" s="66" t="str">
        <v>2025-10</v>
      </c>
      <c r="B705" s="66" t="str">
        <v>비교 반영</v>
      </c>
      <c r="C705" s="66" t="str">
        <v>화도읍 월산리</v>
      </c>
      <c r="D705" s="66" t="str">
        <v>아파트 전월세</v>
      </c>
      <c r="E705" s="68">
        <v>91</v>
      </c>
      <c r="F705" s="68">
        <v>0</v>
      </c>
      <c r="G705" s="68">
        <v>88</v>
      </c>
      <c r="H705" s="68">
        <v>3</v>
      </c>
      <c r="I705" s="68">
        <f>G705+H705</f>
        <v>91</v>
      </c>
      <c r="J705" s="68">
        <f>SUM(F705:H705)</f>
        <v>91</v>
      </c>
      <c r="K705" s="68">
        <f>E705-J705</f>
        <v>0</v>
      </c>
      <c r="L705" s="69">
        <v>16655640000</v>
      </c>
      <c r="M705" s="87">
        <v>7103.29</v>
      </c>
      <c r="N705" s="69">
        <v>183029011</v>
      </c>
      <c r="O705" s="69">
        <v>7751333</v>
      </c>
      <c r="P705" s="79">
        <f>IF(I705=0,0,H705/I705)</f>
        <v>0.03296703296703297</v>
      </c>
    </row>
    <row r="706">
      <c r="A706" s="66" t="str">
        <v>2025-10</v>
      </c>
      <c r="B706" s="66" t="str">
        <v>비교 반영</v>
      </c>
      <c r="C706" s="66" t="str">
        <v>화도읍 월산리</v>
      </c>
      <c r="D706" s="66" t="str">
        <v>토지</v>
      </c>
      <c r="E706" s="68">
        <v>3</v>
      </c>
      <c r="F706" s="68">
        <v>3</v>
      </c>
      <c r="G706" s="68">
        <v>0</v>
      </c>
      <c r="H706" s="68">
        <v>0</v>
      </c>
      <c r="I706" s="68">
        <f>G706+H706</f>
        <v>0</v>
      </c>
      <c r="J706" s="68">
        <f>SUM(F706:H706)</f>
        <v>3</v>
      </c>
      <c r="K706" s="68">
        <f>E706-J706</f>
        <v>0</v>
      </c>
      <c r="L706" s="69">
        <v>245300000</v>
      </c>
      <c r="M706" s="87">
        <v>362.3</v>
      </c>
      <c r="N706" s="69">
        <v>81766667</v>
      </c>
      <c r="O706" s="69">
        <v>2238225</v>
      </c>
      <c r="P706" s="79">
        <f>IF(I706=0,0,H706/I706)</f>
        <v>0</v>
      </c>
    </row>
    <row r="707">
      <c r="A707" s="66" t="str">
        <v>2025-10</v>
      </c>
      <c r="B707" s="66" t="str">
        <v>비교 반영</v>
      </c>
      <c r="C707" s="66" t="str">
        <v>화도읍 차산리</v>
      </c>
      <c r="D707" s="66" t="str">
        <v>다가구 매매</v>
      </c>
      <c r="E707" s="68">
        <v>1</v>
      </c>
      <c r="F707" s="68">
        <v>1</v>
      </c>
      <c r="G707" s="68">
        <v>0</v>
      </c>
      <c r="H707" s="68">
        <v>0</v>
      </c>
      <c r="I707" s="68">
        <f>G707+H707</f>
        <v>0</v>
      </c>
      <c r="J707" s="68">
        <f>SUM(F707:H707)</f>
        <v>1</v>
      </c>
      <c r="K707" s="68">
        <f>E707-J707</f>
        <v>0</v>
      </c>
      <c r="L707" s="69">
        <v>360000000</v>
      </c>
      <c r="M707" s="87">
        <v>189.99</v>
      </c>
      <c r="N707" s="69">
        <v>360000000</v>
      </c>
      <c r="O707" s="69">
        <v>6263922</v>
      </c>
      <c r="P707" s="79">
        <f>IF(I707=0,0,H707/I707)</f>
        <v>0</v>
      </c>
    </row>
    <row r="708">
      <c r="A708" s="66" t="str">
        <v>2025-10</v>
      </c>
      <c r="B708" s="66" t="str">
        <v>비교 반영</v>
      </c>
      <c r="C708" s="66" t="str">
        <v>화도읍 차산리</v>
      </c>
      <c r="D708" s="66" t="str">
        <v>다가구 전월세</v>
      </c>
      <c r="E708" s="68">
        <v>2</v>
      </c>
      <c r="F708" s="68">
        <v>0</v>
      </c>
      <c r="G708" s="68">
        <v>0</v>
      </c>
      <c r="H708" s="68">
        <v>2</v>
      </c>
      <c r="I708" s="68">
        <f>G708+H708</f>
        <v>2</v>
      </c>
      <c r="J708" s="68">
        <f>SUM(F708:H708)</f>
        <v>2</v>
      </c>
      <c r="K708" s="68">
        <f>E708-J708</f>
        <v>0</v>
      </c>
      <c r="L708" s="69">
        <v>50000000</v>
      </c>
      <c r="M708" s="87">
        <v>264</v>
      </c>
      <c r="N708" s="69">
        <v>25000000</v>
      </c>
      <c r="O708" s="69">
        <v>626096</v>
      </c>
      <c r="P708" s="79">
        <f>IF(I708=0,0,H708/I708)</f>
        <v>1</v>
      </c>
    </row>
    <row r="709">
      <c r="A709" s="66" t="str">
        <v>2025-10</v>
      </c>
      <c r="B709" s="66" t="str">
        <v>비교 반영</v>
      </c>
      <c r="C709" s="66" t="str">
        <v>화도읍 차산리</v>
      </c>
      <c r="D709" s="66" t="str">
        <v>다세대 매매</v>
      </c>
      <c r="E709" s="68">
        <v>4</v>
      </c>
      <c r="F709" s="68">
        <v>4</v>
      </c>
      <c r="G709" s="68">
        <v>0</v>
      </c>
      <c r="H709" s="68">
        <v>0</v>
      </c>
      <c r="I709" s="68">
        <f>G709+H709</f>
        <v>0</v>
      </c>
      <c r="J709" s="68">
        <f>SUM(F709:H709)</f>
        <v>4</v>
      </c>
      <c r="K709" s="68">
        <f>E709-J709</f>
        <v>0</v>
      </c>
      <c r="L709" s="69">
        <v>606500000</v>
      </c>
      <c r="M709" s="87">
        <v>234.64</v>
      </c>
      <c r="N709" s="69">
        <v>151625000</v>
      </c>
      <c r="O709" s="69">
        <v>8544829</v>
      </c>
      <c r="P709" s="79">
        <f>IF(I709=0,0,H709/I709)</f>
        <v>0</v>
      </c>
    </row>
    <row r="710">
      <c r="A710" s="66" t="str">
        <v>2025-10</v>
      </c>
      <c r="B710" s="66" t="str">
        <v>비교 반영</v>
      </c>
      <c r="C710" s="66" t="str">
        <v>화도읍 차산리</v>
      </c>
      <c r="D710" s="66" t="str">
        <v>다세대 전월세</v>
      </c>
      <c r="E710" s="68">
        <v>3</v>
      </c>
      <c r="F710" s="68">
        <v>0</v>
      </c>
      <c r="G710" s="68">
        <v>2</v>
      </c>
      <c r="H710" s="68">
        <v>1</v>
      </c>
      <c r="I710" s="68">
        <f>G710+H710</f>
        <v>3</v>
      </c>
      <c r="J710" s="68">
        <f>SUM(F710:H710)</f>
        <v>3</v>
      </c>
      <c r="K710" s="68">
        <f>E710-J710</f>
        <v>0</v>
      </c>
      <c r="L710" s="69">
        <v>265000000</v>
      </c>
      <c r="M710" s="87">
        <v>164.06</v>
      </c>
      <c r="N710" s="69">
        <v>88333333</v>
      </c>
      <c r="O710" s="69">
        <v>5339711</v>
      </c>
      <c r="P710" s="79">
        <f>IF(I710=0,0,H710/I710)</f>
        <v>0.3333333333333333</v>
      </c>
    </row>
    <row r="711">
      <c r="A711" s="66" t="str">
        <v>2025-10</v>
      </c>
      <c r="B711" s="66" t="str">
        <v>비교 반영</v>
      </c>
      <c r="C711" s="66" t="str">
        <v>화도읍 차산리</v>
      </c>
      <c r="D711" s="66" t="str">
        <v>아파트 매매</v>
      </c>
      <c r="E711" s="68">
        <v>3</v>
      </c>
      <c r="F711" s="68">
        <v>3</v>
      </c>
      <c r="G711" s="68">
        <v>0</v>
      </c>
      <c r="H711" s="68">
        <v>0</v>
      </c>
      <c r="I711" s="68">
        <f>G711+H711</f>
        <v>0</v>
      </c>
      <c r="J711" s="68">
        <f>SUM(F711:H711)</f>
        <v>3</v>
      </c>
      <c r="K711" s="68">
        <f>E711-J711</f>
        <v>0</v>
      </c>
      <c r="L711" s="69">
        <v>918000000</v>
      </c>
      <c r="M711" s="87">
        <v>254.973</v>
      </c>
      <c r="N711" s="69">
        <v>306000000</v>
      </c>
      <c r="O711" s="69">
        <v>11902086</v>
      </c>
      <c r="P711" s="79">
        <f>IF(I711=0,0,H711/I711)</f>
        <v>0</v>
      </c>
    </row>
    <row r="712">
      <c r="A712" s="66" t="str">
        <v>2025-10</v>
      </c>
      <c r="B712" s="66" t="str">
        <v>비교 반영</v>
      </c>
      <c r="C712" s="66" t="str">
        <v>화도읍 차산리</v>
      </c>
      <c r="D712" s="66" t="str">
        <v>아파트 전월세</v>
      </c>
      <c r="E712" s="68">
        <v>5</v>
      </c>
      <c r="F712" s="68">
        <v>0</v>
      </c>
      <c r="G712" s="68">
        <v>3</v>
      </c>
      <c r="H712" s="68">
        <v>2</v>
      </c>
      <c r="I712" s="68">
        <f>G712+H712</f>
        <v>5</v>
      </c>
      <c r="J712" s="68">
        <f>SUM(F712:H712)</f>
        <v>5</v>
      </c>
      <c r="K712" s="68">
        <f>E712-J712</f>
        <v>0</v>
      </c>
      <c r="L712" s="69">
        <v>830000000</v>
      </c>
      <c r="M712" s="87">
        <v>503.458</v>
      </c>
      <c r="N712" s="69">
        <v>166000000</v>
      </c>
      <c r="O712" s="69">
        <v>5449908</v>
      </c>
      <c r="P712" s="79">
        <f>IF(I712=0,0,H712/I712)</f>
        <v>0.4</v>
      </c>
    </row>
    <row r="713">
      <c r="A713" s="66" t="str">
        <v>2025-10</v>
      </c>
      <c r="B713" s="66" t="str">
        <v>비교 반영</v>
      </c>
      <c r="C713" s="66" t="str">
        <v>화도읍 차산리</v>
      </c>
      <c r="D713" s="66" t="str">
        <v>토지</v>
      </c>
      <c r="E713" s="68">
        <v>1</v>
      </c>
      <c r="F713" s="68">
        <v>1</v>
      </c>
      <c r="G713" s="68">
        <v>0</v>
      </c>
      <c r="H713" s="68">
        <v>0</v>
      </c>
      <c r="I713" s="68">
        <f>G713+H713</f>
        <v>0</v>
      </c>
      <c r="J713" s="68">
        <f>SUM(F713:H713)</f>
        <v>1</v>
      </c>
      <c r="K713" s="68">
        <f>E713-J713</f>
        <v>0</v>
      </c>
      <c r="L713" s="69">
        <v>10000000</v>
      </c>
      <c r="M713" s="87">
        <v>78</v>
      </c>
      <c r="N713" s="69">
        <v>10000000</v>
      </c>
      <c r="O713" s="69">
        <v>423819</v>
      </c>
      <c r="P713" s="79">
        <f>IF(I713=0,0,H713/I713)</f>
        <v>0</v>
      </c>
    </row>
    <row r="714">
      <c r="A714" s="66" t="str">
        <v>2025-10</v>
      </c>
      <c r="B714" s="66" t="str">
        <v>비교 반영</v>
      </c>
      <c r="C714" s="66" t="str">
        <v>화도읍 창현리</v>
      </c>
      <c r="D714" s="66" t="str">
        <v>다가구 전월세</v>
      </c>
      <c r="E714" s="68">
        <v>4</v>
      </c>
      <c r="F714" s="68">
        <v>0</v>
      </c>
      <c r="G714" s="68">
        <v>0</v>
      </c>
      <c r="H714" s="68">
        <v>4</v>
      </c>
      <c r="I714" s="68">
        <f>G714+H714</f>
        <v>4</v>
      </c>
      <c r="J714" s="68">
        <f>SUM(F714:H714)</f>
        <v>4</v>
      </c>
      <c r="K714" s="68">
        <f>E714-J714</f>
        <v>0</v>
      </c>
      <c r="L714" s="69">
        <v>28000000</v>
      </c>
      <c r="M714" s="87">
        <v>133</v>
      </c>
      <c r="N714" s="69">
        <v>7000000</v>
      </c>
      <c r="O714" s="69">
        <v>695955</v>
      </c>
      <c r="P714" s="79">
        <f>IF(I714=0,0,H714/I714)</f>
        <v>1</v>
      </c>
    </row>
    <row r="715">
      <c r="A715" s="66" t="str">
        <v>2025-10</v>
      </c>
      <c r="B715" s="66" t="str">
        <v>비교 반영</v>
      </c>
      <c r="C715" s="66" t="str">
        <v>화도읍 창현리</v>
      </c>
      <c r="D715" s="66" t="str">
        <v>다세대 전월세</v>
      </c>
      <c r="E715" s="68">
        <v>7</v>
      </c>
      <c r="F715" s="68">
        <v>0</v>
      </c>
      <c r="G715" s="68">
        <v>2</v>
      </c>
      <c r="H715" s="68">
        <v>5</v>
      </c>
      <c r="I715" s="68">
        <f>G715+H715</f>
        <v>7</v>
      </c>
      <c r="J715" s="68">
        <f>SUM(F715:H715)</f>
        <v>7</v>
      </c>
      <c r="K715" s="68">
        <f>E715-J715</f>
        <v>0</v>
      </c>
      <c r="L715" s="69">
        <v>221070000</v>
      </c>
      <c r="M715" s="87">
        <v>384.355</v>
      </c>
      <c r="N715" s="69">
        <v>31581429</v>
      </c>
      <c r="O715" s="69">
        <v>1901393</v>
      </c>
      <c r="P715" s="79">
        <f>IF(I715=0,0,H715/I715)</f>
        <v>0.7142857142857143</v>
      </c>
    </row>
    <row r="716">
      <c r="A716" s="66" t="str">
        <v>2025-10</v>
      </c>
      <c r="B716" s="66" t="str">
        <v>비교 반영</v>
      </c>
      <c r="C716" s="66" t="str">
        <v>화도읍 창현리</v>
      </c>
      <c r="D716" s="66" t="str">
        <v>상가</v>
      </c>
      <c r="E716" s="68">
        <v>2</v>
      </c>
      <c r="F716" s="68">
        <v>2</v>
      </c>
      <c r="G716" s="68">
        <v>0</v>
      </c>
      <c r="H716" s="68">
        <v>0</v>
      </c>
      <c r="I716" s="68">
        <f>G716+H716</f>
        <v>0</v>
      </c>
      <c r="J716" s="68">
        <f>SUM(F716:H716)</f>
        <v>2</v>
      </c>
      <c r="K716" s="68">
        <f>E716-J716</f>
        <v>0</v>
      </c>
      <c r="L716" s="69">
        <v>1030000000</v>
      </c>
      <c r="M716" s="87">
        <v>363.63</v>
      </c>
      <c r="N716" s="69">
        <v>515000000</v>
      </c>
      <c r="O716" s="69">
        <v>9363800</v>
      </c>
      <c r="P716" s="79">
        <f>IF(I716=0,0,H716/I716)</f>
        <v>0</v>
      </c>
    </row>
    <row r="717">
      <c r="A717" s="66" t="str">
        <v>2025-10</v>
      </c>
      <c r="B717" s="66" t="str">
        <v>비교 반영</v>
      </c>
      <c r="C717" s="66" t="str">
        <v>화도읍 창현리</v>
      </c>
      <c r="D717" s="66" t="str">
        <v>아파트 매매</v>
      </c>
      <c r="E717" s="68">
        <v>8</v>
      </c>
      <c r="F717" s="68">
        <v>8</v>
      </c>
      <c r="G717" s="68">
        <v>0</v>
      </c>
      <c r="H717" s="68">
        <v>0</v>
      </c>
      <c r="I717" s="68">
        <f>G717+H717</f>
        <v>0</v>
      </c>
      <c r="J717" s="68">
        <f>SUM(F717:H717)</f>
        <v>8</v>
      </c>
      <c r="K717" s="68">
        <f>E717-J717</f>
        <v>0</v>
      </c>
      <c r="L717" s="69">
        <v>2162000000</v>
      </c>
      <c r="M717" s="87">
        <v>528.792</v>
      </c>
      <c r="N717" s="69">
        <v>270250000</v>
      </c>
      <c r="O717" s="69">
        <v>13515909</v>
      </c>
      <c r="P717" s="79">
        <f>IF(I717=0,0,H717/I717)</f>
        <v>0</v>
      </c>
    </row>
    <row r="718">
      <c r="A718" s="66" t="str">
        <v>2025-10</v>
      </c>
      <c r="B718" s="66" t="str">
        <v>비교 반영</v>
      </c>
      <c r="C718" s="66" t="str">
        <v>화도읍 창현리</v>
      </c>
      <c r="D718" s="66" t="str">
        <v>아파트 전월세</v>
      </c>
      <c r="E718" s="68">
        <v>24</v>
      </c>
      <c r="F718" s="68">
        <v>0</v>
      </c>
      <c r="G718" s="68">
        <v>10</v>
      </c>
      <c r="H718" s="68">
        <v>14</v>
      </c>
      <c r="I718" s="68">
        <f>G718+H718</f>
        <v>24</v>
      </c>
      <c r="J718" s="68">
        <f>SUM(F718:H718)</f>
        <v>24</v>
      </c>
      <c r="K718" s="68">
        <f>E718-J718</f>
        <v>0</v>
      </c>
      <c r="L718" s="69">
        <v>2860000000</v>
      </c>
      <c r="M718" s="87">
        <v>1636.129</v>
      </c>
      <c r="N718" s="69">
        <v>119166667</v>
      </c>
      <c r="O718" s="69">
        <v>5778605</v>
      </c>
      <c r="P718" s="79">
        <f>IF(I718=0,0,H718/I718)</f>
        <v>0.5833333333333334</v>
      </c>
    </row>
    <row r="719">
      <c r="A719" s="66" t="str">
        <v>2025-10</v>
      </c>
      <c r="B719" s="66" t="str">
        <v>비교 반영</v>
      </c>
      <c r="C719" s="66" t="str">
        <v>화도읍 창현리</v>
      </c>
      <c r="D719" s="66" t="str">
        <v>토지</v>
      </c>
      <c r="E719" s="68">
        <v>1</v>
      </c>
      <c r="F719" s="68">
        <v>1</v>
      </c>
      <c r="G719" s="68">
        <v>0</v>
      </c>
      <c r="H719" s="68">
        <v>0</v>
      </c>
      <c r="I719" s="68">
        <f>G719+H719</f>
        <v>0</v>
      </c>
      <c r="J719" s="68">
        <f>SUM(F719:H719)</f>
        <v>1</v>
      </c>
      <c r="K719" s="68">
        <f>E719-J719</f>
        <v>0</v>
      </c>
      <c r="L719" s="69">
        <v>136300000</v>
      </c>
      <c r="M719" s="87">
        <v>94</v>
      </c>
      <c r="N719" s="69">
        <v>136300000</v>
      </c>
      <c r="O719" s="69">
        <v>4793388</v>
      </c>
      <c r="P719" s="79">
        <f>IF(I719=0,0,H719/I719)</f>
        <v>0</v>
      </c>
    </row>
    <row r="720">
      <c r="A720" s="66" t="str">
        <v>2025-11</v>
      </c>
      <c r="B720" s="66" t="str">
        <v>비교 반영</v>
      </c>
      <c r="C720" s="66" t="str">
        <v>금곡동</v>
      </c>
      <c r="D720" s="66" t="str">
        <v>다가구 전월세</v>
      </c>
      <c r="E720" s="68">
        <v>10</v>
      </c>
      <c r="F720" s="68">
        <v>0</v>
      </c>
      <c r="G720" s="68">
        <v>1</v>
      </c>
      <c r="H720" s="68">
        <v>9</v>
      </c>
      <c r="I720" s="68">
        <f>G720+H720</f>
        <v>10</v>
      </c>
      <c r="J720" s="68">
        <f>SUM(F720:H720)</f>
        <v>10</v>
      </c>
      <c r="K720" s="68">
        <f>E720-J720</f>
        <v>0</v>
      </c>
      <c r="L720" s="69">
        <v>203000000</v>
      </c>
      <c r="M720" s="87">
        <v>615.35</v>
      </c>
      <c r="N720" s="69">
        <v>20300000</v>
      </c>
      <c r="O720" s="69">
        <v>1090557</v>
      </c>
      <c r="P720" s="79">
        <f>IF(I720=0,0,H720/I720)</f>
        <v>0.9</v>
      </c>
    </row>
    <row r="721">
      <c r="A721" s="66" t="str">
        <v>2025-11</v>
      </c>
      <c r="B721" s="66" t="str">
        <v>비교 반영</v>
      </c>
      <c r="C721" s="66" t="str">
        <v>금곡동</v>
      </c>
      <c r="D721" s="66" t="str">
        <v>다세대 매매</v>
      </c>
      <c r="E721" s="68">
        <v>6</v>
      </c>
      <c r="F721" s="68">
        <v>6</v>
      </c>
      <c r="G721" s="68">
        <v>0</v>
      </c>
      <c r="H721" s="68">
        <v>0</v>
      </c>
      <c r="I721" s="68">
        <f>G721+H721</f>
        <v>0</v>
      </c>
      <c r="J721" s="68">
        <f>SUM(F721:H721)</f>
        <v>6</v>
      </c>
      <c r="K721" s="68">
        <f>E721-J721</f>
        <v>0</v>
      </c>
      <c r="L721" s="69">
        <v>830500000</v>
      </c>
      <c r="M721" s="87">
        <v>289.795</v>
      </c>
      <c r="N721" s="69">
        <v>138416667</v>
      </c>
      <c r="O721" s="69">
        <v>9473781</v>
      </c>
      <c r="P721" s="79">
        <f>IF(I721=0,0,H721/I721)</f>
        <v>0</v>
      </c>
    </row>
    <row r="722">
      <c r="A722" s="66" t="str">
        <v>2025-11</v>
      </c>
      <c r="B722" s="66" t="str">
        <v>비교 반영</v>
      </c>
      <c r="C722" s="66" t="str">
        <v>금곡동</v>
      </c>
      <c r="D722" s="66" t="str">
        <v>다세대 전월세</v>
      </c>
      <c r="E722" s="68">
        <v>22</v>
      </c>
      <c r="F722" s="68">
        <v>0</v>
      </c>
      <c r="G722" s="68">
        <v>9</v>
      </c>
      <c r="H722" s="68">
        <v>13</v>
      </c>
      <c r="I722" s="68">
        <f>G722+H722</f>
        <v>22</v>
      </c>
      <c r="J722" s="68">
        <f>SUM(F722:H722)</f>
        <v>22</v>
      </c>
      <c r="K722" s="68">
        <f>E722-J722</f>
        <v>0</v>
      </c>
      <c r="L722" s="69">
        <v>1265770000</v>
      </c>
      <c r="M722" s="87">
        <v>1098.305</v>
      </c>
      <c r="N722" s="69">
        <v>57535000</v>
      </c>
      <c r="O722" s="69">
        <v>3809837</v>
      </c>
      <c r="P722" s="79">
        <f>IF(I722=0,0,H722/I722)</f>
        <v>0.5909090909090909</v>
      </c>
    </row>
    <row r="723">
      <c r="A723" s="66" t="str">
        <v>2025-11</v>
      </c>
      <c r="B723" s="66" t="str">
        <v>비교 반영</v>
      </c>
      <c r="C723" s="66" t="str">
        <v>금곡동</v>
      </c>
      <c r="D723" s="66" t="str">
        <v>상가</v>
      </c>
      <c r="E723" s="68">
        <v>3</v>
      </c>
      <c r="F723" s="68">
        <v>3</v>
      </c>
      <c r="G723" s="68">
        <v>0</v>
      </c>
      <c r="H723" s="68">
        <v>0</v>
      </c>
      <c r="I723" s="68">
        <f>G723+H723</f>
        <v>0</v>
      </c>
      <c r="J723" s="68">
        <f>SUM(F723:H723)</f>
        <v>3</v>
      </c>
      <c r="K723" s="68">
        <f>E723-J723</f>
        <v>0</v>
      </c>
      <c r="L723" s="69">
        <v>645000000</v>
      </c>
      <c r="M723" s="87">
        <v>382.52</v>
      </c>
      <c r="N723" s="69">
        <v>215000000</v>
      </c>
      <c r="O723" s="69">
        <v>5574170</v>
      </c>
      <c r="P723" s="79">
        <f>IF(I723=0,0,H723/I723)</f>
        <v>0</v>
      </c>
    </row>
    <row r="724">
      <c r="A724" s="66" t="str">
        <v>2025-11</v>
      </c>
      <c r="B724" s="66" t="str">
        <v>비교 반영</v>
      </c>
      <c r="C724" s="66" t="str">
        <v>금곡동</v>
      </c>
      <c r="D724" s="66" t="str">
        <v>아파트 매매</v>
      </c>
      <c r="E724" s="68">
        <v>13</v>
      </c>
      <c r="F724" s="68">
        <v>13</v>
      </c>
      <c r="G724" s="68">
        <v>0</v>
      </c>
      <c r="H724" s="68">
        <v>0</v>
      </c>
      <c r="I724" s="68">
        <f>G724+H724</f>
        <v>0</v>
      </c>
      <c r="J724" s="68">
        <f>SUM(F724:H724)</f>
        <v>13</v>
      </c>
      <c r="K724" s="68">
        <f>E724-J724</f>
        <v>0</v>
      </c>
      <c r="L724" s="69">
        <v>2641000000</v>
      </c>
      <c r="M724" s="87">
        <v>769.278</v>
      </c>
      <c r="N724" s="69">
        <v>203153846</v>
      </c>
      <c r="O724" s="69">
        <v>11349055</v>
      </c>
      <c r="P724" s="79">
        <f>IF(I724=0,0,H724/I724)</f>
        <v>0</v>
      </c>
    </row>
    <row r="725">
      <c r="A725" s="66" t="str">
        <v>2025-11</v>
      </c>
      <c r="B725" s="66" t="str">
        <v>비교 반영</v>
      </c>
      <c r="C725" s="66" t="str">
        <v>금곡동</v>
      </c>
      <c r="D725" s="66" t="str">
        <v>아파트 전월세</v>
      </c>
      <c r="E725" s="68">
        <v>17</v>
      </c>
      <c r="F725" s="68">
        <v>0</v>
      </c>
      <c r="G725" s="68">
        <v>8</v>
      </c>
      <c r="H725" s="68">
        <v>9</v>
      </c>
      <c r="I725" s="68">
        <f>G725+H725</f>
        <v>17</v>
      </c>
      <c r="J725" s="68">
        <f>SUM(F725:H725)</f>
        <v>17</v>
      </c>
      <c r="K725" s="68">
        <f>E725-J725</f>
        <v>0</v>
      </c>
      <c r="L725" s="69">
        <v>1671930000</v>
      </c>
      <c r="M725" s="87">
        <v>856.431</v>
      </c>
      <c r="N725" s="69">
        <v>98348824</v>
      </c>
      <c r="O725" s="69">
        <v>6453574</v>
      </c>
      <c r="P725" s="79">
        <f>IF(I725=0,0,H725/I725)</f>
        <v>0.5294117647058824</v>
      </c>
    </row>
    <row r="726">
      <c r="A726" s="66" t="str">
        <v>2025-11</v>
      </c>
      <c r="B726" s="66" t="str">
        <v>비교 반영</v>
      </c>
      <c r="C726" s="66" t="str">
        <v>금곡동</v>
      </c>
      <c r="D726" s="66" t="str">
        <v>오피스텔 전월세</v>
      </c>
      <c r="E726" s="68">
        <v>1</v>
      </c>
      <c r="F726" s="68">
        <v>0</v>
      </c>
      <c r="G726" s="68">
        <v>0</v>
      </c>
      <c r="H726" s="68">
        <v>1</v>
      </c>
      <c r="I726" s="68">
        <f>G726+H726</f>
        <v>1</v>
      </c>
      <c r="J726" s="68">
        <f>SUM(F726:H726)</f>
        <v>1</v>
      </c>
      <c r="K726" s="68">
        <f>E726-J726</f>
        <v>0</v>
      </c>
      <c r="L726" s="69">
        <v>10000000</v>
      </c>
      <c r="M726" s="87">
        <v>59.95</v>
      </c>
      <c r="N726" s="69">
        <v>10000000</v>
      </c>
      <c r="O726" s="69">
        <v>551424</v>
      </c>
      <c r="P726" s="79">
        <f>IF(I726=0,0,H726/I726)</f>
        <v>1</v>
      </c>
    </row>
    <row r="727">
      <c r="A727" s="66" t="str">
        <v>2025-11</v>
      </c>
      <c r="B727" s="66" t="str">
        <v>비교 반영</v>
      </c>
      <c r="C727" s="66" t="str">
        <v>금곡동</v>
      </c>
      <c r="D727" s="66" t="str">
        <v>토지</v>
      </c>
      <c r="E727" s="68">
        <v>1</v>
      </c>
      <c r="F727" s="68">
        <v>1</v>
      </c>
      <c r="G727" s="68">
        <v>0</v>
      </c>
      <c r="H727" s="68">
        <v>0</v>
      </c>
      <c r="I727" s="68">
        <f>G727+H727</f>
        <v>0</v>
      </c>
      <c r="J727" s="68">
        <f>SUM(F727:H727)</f>
        <v>1</v>
      </c>
      <c r="K727" s="68">
        <f>E727-J727</f>
        <v>0</v>
      </c>
      <c r="L727" s="69">
        <v>15950000</v>
      </c>
      <c r="M727" s="87">
        <v>159.89</v>
      </c>
      <c r="N727" s="69">
        <v>15950000</v>
      </c>
      <c r="O727" s="69">
        <v>329772</v>
      </c>
      <c r="P727" s="79">
        <f>IF(I727=0,0,H727/I727)</f>
        <v>0</v>
      </c>
    </row>
    <row r="728">
      <c r="A728" s="66" t="str">
        <v>2025-11</v>
      </c>
      <c r="B728" s="66" t="str">
        <v>비교 반영</v>
      </c>
      <c r="C728" s="66" t="str">
        <v>다산동</v>
      </c>
      <c r="D728" s="66" t="str">
        <v>공장창고</v>
      </c>
      <c r="E728" s="68">
        <v>2</v>
      </c>
      <c r="F728" s="68">
        <v>2</v>
      </c>
      <c r="G728" s="68">
        <v>0</v>
      </c>
      <c r="H728" s="68">
        <v>0</v>
      </c>
      <c r="I728" s="68">
        <f>G728+H728</f>
        <v>0</v>
      </c>
      <c r="J728" s="68">
        <f>SUM(F728:H728)</f>
        <v>2</v>
      </c>
      <c r="K728" s="68">
        <f>E728-J728</f>
        <v>0</v>
      </c>
      <c r="L728" s="69">
        <v>271460000</v>
      </c>
      <c r="M728" s="87">
        <v>62.63</v>
      </c>
      <c r="N728" s="69">
        <v>135730000</v>
      </c>
      <c r="O728" s="69">
        <v>14328411</v>
      </c>
      <c r="P728" s="79">
        <f>IF(I728=0,0,H728/I728)</f>
        <v>0</v>
      </c>
    </row>
    <row r="729">
      <c r="A729" s="66" t="str">
        <v>2025-11</v>
      </c>
      <c r="B729" s="66" t="str">
        <v>비교 반영</v>
      </c>
      <c r="C729" s="66" t="str">
        <v>다산동</v>
      </c>
      <c r="D729" s="66" t="str">
        <v>다가구 전월세</v>
      </c>
      <c r="E729" s="68">
        <v>46</v>
      </c>
      <c r="F729" s="68">
        <v>0</v>
      </c>
      <c r="G729" s="68">
        <v>26</v>
      </c>
      <c r="H729" s="68">
        <v>20</v>
      </c>
      <c r="I729" s="68">
        <f>G729+H729</f>
        <v>46</v>
      </c>
      <c r="J729" s="68">
        <f>SUM(F729:H729)</f>
        <v>46</v>
      </c>
      <c r="K729" s="68">
        <f>E729-J729</f>
        <v>0</v>
      </c>
      <c r="L729" s="69">
        <v>7172000000</v>
      </c>
      <c r="M729" s="87">
        <v>2931.745</v>
      </c>
      <c r="N729" s="69">
        <v>155913043</v>
      </c>
      <c r="O729" s="69">
        <v>8087023</v>
      </c>
      <c r="P729" s="79">
        <f>IF(I729=0,0,H729/I729)</f>
        <v>0.43478260869565216</v>
      </c>
    </row>
    <row r="730">
      <c r="A730" s="66" t="str">
        <v>2025-11</v>
      </c>
      <c r="B730" s="66" t="str">
        <v>비교 반영</v>
      </c>
      <c r="C730" s="66" t="str">
        <v>다산동</v>
      </c>
      <c r="D730" s="66" t="str">
        <v>다세대 매매</v>
      </c>
      <c r="E730" s="68">
        <v>2</v>
      </c>
      <c r="F730" s="68">
        <v>2</v>
      </c>
      <c r="G730" s="68">
        <v>0</v>
      </c>
      <c r="H730" s="68">
        <v>0</v>
      </c>
      <c r="I730" s="68">
        <f>G730+H730</f>
        <v>0</v>
      </c>
      <c r="J730" s="68">
        <f>SUM(F730:H730)</f>
        <v>2</v>
      </c>
      <c r="K730" s="68">
        <f>E730-J730</f>
        <v>0</v>
      </c>
      <c r="L730" s="69">
        <v>495000000</v>
      </c>
      <c r="M730" s="87">
        <v>137.46</v>
      </c>
      <c r="N730" s="69">
        <v>247500000</v>
      </c>
      <c r="O730" s="69">
        <v>11904289</v>
      </c>
      <c r="P730" s="79">
        <f>IF(I730=0,0,H730/I730)</f>
        <v>0</v>
      </c>
    </row>
    <row r="731">
      <c r="A731" s="66" t="str">
        <v>2025-11</v>
      </c>
      <c r="B731" s="66" t="str">
        <v>비교 반영</v>
      </c>
      <c r="C731" s="66" t="str">
        <v>다산동</v>
      </c>
      <c r="D731" s="66" t="str">
        <v>다세대 전월세</v>
      </c>
      <c r="E731" s="68">
        <v>13</v>
      </c>
      <c r="F731" s="68">
        <v>0</v>
      </c>
      <c r="G731" s="68">
        <v>6</v>
      </c>
      <c r="H731" s="68">
        <v>7</v>
      </c>
      <c r="I731" s="68">
        <f>G731+H731</f>
        <v>13</v>
      </c>
      <c r="J731" s="68">
        <f>SUM(F731:H731)</f>
        <v>13</v>
      </c>
      <c r="K731" s="68">
        <f>E731-J731</f>
        <v>0</v>
      </c>
      <c r="L731" s="69">
        <v>754000000</v>
      </c>
      <c r="M731" s="87">
        <v>583.21</v>
      </c>
      <c r="N731" s="69">
        <v>58000000</v>
      </c>
      <c r="O731" s="69">
        <v>4273867</v>
      </c>
      <c r="P731" s="79">
        <f>IF(I731=0,0,H731/I731)</f>
        <v>0.5384615384615384</v>
      </c>
    </row>
    <row r="732">
      <c r="A732" s="66" t="str">
        <v>2025-11</v>
      </c>
      <c r="B732" s="66" t="str">
        <v>비교 반영</v>
      </c>
      <c r="C732" s="66" t="str">
        <v>다산동</v>
      </c>
      <c r="D732" s="66" t="str">
        <v>상가</v>
      </c>
      <c r="E732" s="68">
        <v>3</v>
      </c>
      <c r="F732" s="68">
        <v>3</v>
      </c>
      <c r="G732" s="68">
        <v>0</v>
      </c>
      <c r="H732" s="68">
        <v>0</v>
      </c>
      <c r="I732" s="68">
        <f>G732+H732</f>
        <v>0</v>
      </c>
      <c r="J732" s="68">
        <f>SUM(F732:H732)</f>
        <v>3</v>
      </c>
      <c r="K732" s="68">
        <f>E732-J732</f>
        <v>0</v>
      </c>
      <c r="L732" s="69">
        <v>2057700000</v>
      </c>
      <c r="M732" s="87">
        <v>142</v>
      </c>
      <c r="N732" s="69">
        <v>685900000</v>
      </c>
      <c r="O732" s="69">
        <v>47903618</v>
      </c>
      <c r="P732" s="79">
        <f>IF(I732=0,0,H732/I732)</f>
        <v>0</v>
      </c>
    </row>
    <row r="733">
      <c r="A733" s="66" t="str">
        <v>2025-11</v>
      </c>
      <c r="B733" s="66" t="str">
        <v>비교 반영</v>
      </c>
      <c r="C733" s="66" t="str">
        <v>다산동</v>
      </c>
      <c r="D733" s="66" t="str">
        <v>아파트 매매</v>
      </c>
      <c r="E733" s="68">
        <v>286</v>
      </c>
      <c r="F733" s="68">
        <v>286</v>
      </c>
      <c r="G733" s="68">
        <v>0</v>
      </c>
      <c r="H733" s="68">
        <v>0</v>
      </c>
      <c r="I733" s="68">
        <f>G733+H733</f>
        <v>0</v>
      </c>
      <c r="J733" s="68">
        <f>SUM(F733:H733)</f>
        <v>286</v>
      </c>
      <c r="K733" s="68">
        <f>E733-J733</f>
        <v>0</v>
      </c>
      <c r="L733" s="69">
        <v>235123500000</v>
      </c>
      <c r="M733" s="87">
        <v>23790.57</v>
      </c>
      <c r="N733" s="69">
        <v>822110140</v>
      </c>
      <c r="O733" s="69">
        <v>32671254</v>
      </c>
      <c r="P733" s="79">
        <f>IF(I733=0,0,H733/I733)</f>
        <v>0</v>
      </c>
    </row>
    <row r="734">
      <c r="A734" s="66" t="str">
        <v>2025-11</v>
      </c>
      <c r="B734" s="66" t="str">
        <v>비교 반영</v>
      </c>
      <c r="C734" s="66" t="str">
        <v>다산동</v>
      </c>
      <c r="D734" s="66" t="str">
        <v>아파트 전월세</v>
      </c>
      <c r="E734" s="68">
        <v>1241</v>
      </c>
      <c r="F734" s="68">
        <v>0</v>
      </c>
      <c r="G734" s="68">
        <v>239</v>
      </c>
      <c r="H734" s="68">
        <v>1002</v>
      </c>
      <c r="I734" s="68">
        <f>G734+H734</f>
        <v>1241</v>
      </c>
      <c r="J734" s="68">
        <f>SUM(F734:H734)</f>
        <v>1241</v>
      </c>
      <c r="K734" s="68">
        <f>E734-J734</f>
        <v>0</v>
      </c>
      <c r="L734" s="69">
        <v>170924030000</v>
      </c>
      <c r="M734" s="87">
        <v>62374.476</v>
      </c>
      <c r="N734" s="69">
        <v>137730886</v>
      </c>
      <c r="O734" s="69">
        <v>9058803</v>
      </c>
      <c r="P734" s="79">
        <f>IF(I734=0,0,H734/I734)</f>
        <v>0.8074133763094279</v>
      </c>
    </row>
    <row r="735">
      <c r="A735" s="66" t="str">
        <v>2025-11</v>
      </c>
      <c r="B735" s="66" t="str">
        <v>비교 반영</v>
      </c>
      <c r="C735" s="66" t="str">
        <v>다산동</v>
      </c>
      <c r="D735" s="66" t="str">
        <v>오피스텔 매매</v>
      </c>
      <c r="E735" s="68">
        <v>9</v>
      </c>
      <c r="F735" s="68">
        <v>9</v>
      </c>
      <c r="G735" s="68">
        <v>0</v>
      </c>
      <c r="H735" s="68">
        <v>0</v>
      </c>
      <c r="I735" s="68">
        <f>G735+H735</f>
        <v>0</v>
      </c>
      <c r="J735" s="68">
        <f>SUM(F735:H735)</f>
        <v>9</v>
      </c>
      <c r="K735" s="68">
        <f>E735-J735</f>
        <v>0</v>
      </c>
      <c r="L735" s="69">
        <v>1634000000</v>
      </c>
      <c r="M735" s="87">
        <v>265.703</v>
      </c>
      <c r="N735" s="69">
        <v>181555556</v>
      </c>
      <c r="O735" s="69">
        <v>20329664</v>
      </c>
      <c r="P735" s="79">
        <f>IF(I735=0,0,H735/I735)</f>
        <v>0</v>
      </c>
    </row>
    <row r="736">
      <c r="A736" s="66" t="str">
        <v>2025-11</v>
      </c>
      <c r="B736" s="66" t="str">
        <v>비교 반영</v>
      </c>
      <c r="C736" s="66" t="str">
        <v>다산동</v>
      </c>
      <c r="D736" s="66" t="str">
        <v>오피스텔 전월세</v>
      </c>
      <c r="E736" s="68">
        <v>177</v>
      </c>
      <c r="F736" s="68">
        <v>0</v>
      </c>
      <c r="G736" s="68">
        <v>46</v>
      </c>
      <c r="H736" s="68">
        <v>131</v>
      </c>
      <c r="I736" s="68">
        <f>G736+H736</f>
        <v>177</v>
      </c>
      <c r="J736" s="68">
        <f>SUM(F736:H736)</f>
        <v>177</v>
      </c>
      <c r="K736" s="68">
        <f>E736-J736</f>
        <v>0</v>
      </c>
      <c r="L736" s="69">
        <v>16534300000</v>
      </c>
      <c r="M736" s="87">
        <v>6685.83</v>
      </c>
      <c r="N736" s="69">
        <v>93414124</v>
      </c>
      <c r="O736" s="69">
        <v>8175326</v>
      </c>
      <c r="P736" s="79">
        <f>IF(I736=0,0,H736/I736)</f>
        <v>0.7401129943502824</v>
      </c>
    </row>
    <row r="737">
      <c r="A737" s="66" t="str">
        <v>2025-11</v>
      </c>
      <c r="B737" s="66" t="str">
        <v>비교 반영</v>
      </c>
      <c r="C737" s="66" t="str">
        <v>다산동</v>
      </c>
      <c r="D737" s="66" t="str">
        <v>토지</v>
      </c>
      <c r="E737" s="68">
        <v>3</v>
      </c>
      <c r="F737" s="68">
        <v>3</v>
      </c>
      <c r="G737" s="68">
        <v>0</v>
      </c>
      <c r="H737" s="68">
        <v>0</v>
      </c>
      <c r="I737" s="68">
        <f>G737+H737</f>
        <v>0</v>
      </c>
      <c r="J737" s="68">
        <f>SUM(F737:H737)</f>
        <v>3</v>
      </c>
      <c r="K737" s="68">
        <f>E737-J737</f>
        <v>0</v>
      </c>
      <c r="L737" s="69">
        <v>1273000000</v>
      </c>
      <c r="M737" s="87">
        <v>596.2</v>
      </c>
      <c r="N737" s="69">
        <v>424333333</v>
      </c>
      <c r="O737" s="69">
        <v>7058478</v>
      </c>
      <c r="P737" s="79">
        <f>IF(I737=0,0,H737/I737)</f>
        <v>0</v>
      </c>
    </row>
    <row r="738">
      <c r="A738" s="66" t="str">
        <v>2025-11</v>
      </c>
      <c r="B738" s="66" t="str">
        <v>비교 반영</v>
      </c>
      <c r="C738" s="66" t="str">
        <v>별내동</v>
      </c>
      <c r="D738" s="66" t="str">
        <v>공장창고</v>
      </c>
      <c r="E738" s="68">
        <v>4</v>
      </c>
      <c r="F738" s="68">
        <v>4</v>
      </c>
      <c r="G738" s="68">
        <v>0</v>
      </c>
      <c r="H738" s="68">
        <v>0</v>
      </c>
      <c r="I738" s="68">
        <f>G738+H738</f>
        <v>0</v>
      </c>
      <c r="J738" s="68">
        <f>SUM(F738:H738)</f>
        <v>4</v>
      </c>
      <c r="K738" s="68">
        <f>E738-J738</f>
        <v>0</v>
      </c>
      <c r="L738" s="69">
        <v>1193000000</v>
      </c>
      <c r="M738" s="87">
        <v>205.35</v>
      </c>
      <c r="N738" s="69">
        <v>298250000</v>
      </c>
      <c r="O738" s="69">
        <v>19205267</v>
      </c>
      <c r="P738" s="79">
        <f>IF(I738=0,0,H738/I738)</f>
        <v>0</v>
      </c>
    </row>
    <row r="739">
      <c r="A739" s="66" t="str">
        <v>2025-11</v>
      </c>
      <c r="B739" s="66" t="str">
        <v>비교 반영</v>
      </c>
      <c r="C739" s="66" t="str">
        <v>별내동</v>
      </c>
      <c r="D739" s="66" t="str">
        <v>다가구 매매</v>
      </c>
      <c r="E739" s="68">
        <v>1</v>
      </c>
      <c r="F739" s="68">
        <v>1</v>
      </c>
      <c r="G739" s="68">
        <v>0</v>
      </c>
      <c r="H739" s="68">
        <v>0</v>
      </c>
      <c r="I739" s="68">
        <f>G739+H739</f>
        <v>0</v>
      </c>
      <c r="J739" s="68">
        <f>SUM(F739:H739)</f>
        <v>1</v>
      </c>
      <c r="K739" s="68">
        <f>E739-J739</f>
        <v>0</v>
      </c>
      <c r="L739" s="69">
        <v>650000000</v>
      </c>
      <c r="M739" s="87">
        <v>179.24</v>
      </c>
      <c r="N739" s="69">
        <v>650000000</v>
      </c>
      <c r="O739" s="69">
        <v>11988174</v>
      </c>
      <c r="P739" s="79">
        <f>IF(I739=0,0,H739/I739)</f>
        <v>0</v>
      </c>
    </row>
    <row r="740">
      <c r="A740" s="66" t="str">
        <v>2025-11</v>
      </c>
      <c r="B740" s="66" t="str">
        <v>비교 반영</v>
      </c>
      <c r="C740" s="66" t="str">
        <v>별내동</v>
      </c>
      <c r="D740" s="66" t="str">
        <v>다가구 전월세</v>
      </c>
      <c r="E740" s="68">
        <v>106</v>
      </c>
      <c r="F740" s="68">
        <v>0</v>
      </c>
      <c r="G740" s="68">
        <v>40</v>
      </c>
      <c r="H740" s="68">
        <v>66</v>
      </c>
      <c r="I740" s="68">
        <f>G740+H740</f>
        <v>106</v>
      </c>
      <c r="J740" s="68">
        <f>SUM(F740:H740)</f>
        <v>106</v>
      </c>
      <c r="K740" s="68">
        <f>E740-J740</f>
        <v>0</v>
      </c>
      <c r="L740" s="69">
        <v>15295600000</v>
      </c>
      <c r="M740" s="87">
        <v>6323.1</v>
      </c>
      <c r="N740" s="69">
        <v>144298113</v>
      </c>
      <c r="O740" s="69">
        <v>7996705</v>
      </c>
      <c r="P740" s="79">
        <f>IF(I740=0,0,H740/I740)</f>
        <v>0.6226415094339622</v>
      </c>
    </row>
    <row r="741">
      <c r="A741" s="66" t="str">
        <v>2025-11</v>
      </c>
      <c r="B741" s="66" t="str">
        <v>비교 반영</v>
      </c>
      <c r="C741" s="66" t="str">
        <v>별내동</v>
      </c>
      <c r="D741" s="66" t="str">
        <v>다세대 전월세</v>
      </c>
      <c r="E741" s="68">
        <v>6</v>
      </c>
      <c r="F741" s="68">
        <v>0</v>
      </c>
      <c r="G741" s="68">
        <v>4</v>
      </c>
      <c r="H741" s="68">
        <v>2</v>
      </c>
      <c r="I741" s="68">
        <f>G741+H741</f>
        <v>6</v>
      </c>
      <c r="J741" s="68">
        <f>SUM(F741:H741)</f>
        <v>6</v>
      </c>
      <c r="K741" s="68">
        <f>E741-J741</f>
        <v>0</v>
      </c>
      <c r="L741" s="69">
        <v>2470000000</v>
      </c>
      <c r="M741" s="87">
        <v>509.27</v>
      </c>
      <c r="N741" s="69">
        <v>411666667</v>
      </c>
      <c r="O741" s="69">
        <v>16033320</v>
      </c>
      <c r="P741" s="79">
        <f>IF(I741=0,0,H741/I741)</f>
        <v>0.3333333333333333</v>
      </c>
    </row>
    <row r="742">
      <c r="A742" s="66" t="str">
        <v>2025-11</v>
      </c>
      <c r="B742" s="66" t="str">
        <v>비교 반영</v>
      </c>
      <c r="C742" s="66" t="str">
        <v>별내동</v>
      </c>
      <c r="D742" s="66" t="str">
        <v>상가</v>
      </c>
      <c r="E742" s="68">
        <v>6</v>
      </c>
      <c r="F742" s="68">
        <v>6</v>
      </c>
      <c r="G742" s="68">
        <v>0</v>
      </c>
      <c r="H742" s="68">
        <v>0</v>
      </c>
      <c r="I742" s="68">
        <f>G742+H742</f>
        <v>0</v>
      </c>
      <c r="J742" s="68">
        <f>SUM(F742:H742)</f>
        <v>6</v>
      </c>
      <c r="K742" s="68">
        <f>E742-J742</f>
        <v>0</v>
      </c>
      <c r="L742" s="69">
        <v>3100000000</v>
      </c>
      <c r="M742" s="87">
        <v>363.11</v>
      </c>
      <c r="N742" s="69">
        <v>516666667</v>
      </c>
      <c r="O742" s="69">
        <v>28222669</v>
      </c>
      <c r="P742" s="79">
        <f>IF(I742=0,0,H742/I742)</f>
        <v>0</v>
      </c>
    </row>
    <row r="743">
      <c r="A743" s="66" t="str">
        <v>2025-11</v>
      </c>
      <c r="B743" s="66" t="str">
        <v>비교 반영</v>
      </c>
      <c r="C743" s="66" t="str">
        <v>별내동</v>
      </c>
      <c r="D743" s="66" t="str">
        <v>아파트 매매</v>
      </c>
      <c r="E743" s="68">
        <v>71</v>
      </c>
      <c r="F743" s="68">
        <v>71</v>
      </c>
      <c r="G743" s="68">
        <v>0</v>
      </c>
      <c r="H743" s="68">
        <v>0</v>
      </c>
      <c r="I743" s="68">
        <f>G743+H743</f>
        <v>0</v>
      </c>
      <c r="J743" s="68">
        <f>SUM(F743:H743)</f>
        <v>71</v>
      </c>
      <c r="K743" s="68">
        <f>E743-J743</f>
        <v>0</v>
      </c>
      <c r="L743" s="69">
        <v>51902000000</v>
      </c>
      <c r="M743" s="87">
        <v>6612.619</v>
      </c>
      <c r="N743" s="69">
        <v>731014085</v>
      </c>
      <c r="O743" s="69">
        <v>25946882</v>
      </c>
      <c r="P743" s="79">
        <f>IF(I743=0,0,H743/I743)</f>
        <v>0</v>
      </c>
    </row>
    <row r="744">
      <c r="A744" s="66" t="str">
        <v>2025-11</v>
      </c>
      <c r="B744" s="66" t="str">
        <v>비교 반영</v>
      </c>
      <c r="C744" s="66" t="str">
        <v>별내동</v>
      </c>
      <c r="D744" s="66" t="str">
        <v>아파트 전월세</v>
      </c>
      <c r="E744" s="68">
        <v>422</v>
      </c>
      <c r="F744" s="68">
        <v>0</v>
      </c>
      <c r="G744" s="68">
        <v>74</v>
      </c>
      <c r="H744" s="68">
        <v>348</v>
      </c>
      <c r="I744" s="68">
        <f>G744+H744</f>
        <v>422</v>
      </c>
      <c r="J744" s="68">
        <f>SUM(F744:H744)</f>
        <v>422</v>
      </c>
      <c r="K744" s="68">
        <f>E744-J744</f>
        <v>0</v>
      </c>
      <c r="L744" s="69">
        <v>57791890000</v>
      </c>
      <c r="M744" s="87">
        <v>22166.619</v>
      </c>
      <c r="N744" s="69">
        <v>136947607</v>
      </c>
      <c r="O744" s="69">
        <v>8618706</v>
      </c>
      <c r="P744" s="79">
        <f>IF(I744=0,0,H744/I744)</f>
        <v>0.8246445497630331</v>
      </c>
    </row>
    <row r="745">
      <c r="A745" s="66" t="str">
        <v>2025-11</v>
      </c>
      <c r="B745" s="66" t="str">
        <v>비교 반영</v>
      </c>
      <c r="C745" s="66" t="str">
        <v>별내동</v>
      </c>
      <c r="D745" s="66" t="str">
        <v>오피스텔 매매</v>
      </c>
      <c r="E745" s="68">
        <v>9</v>
      </c>
      <c r="F745" s="68">
        <v>9</v>
      </c>
      <c r="G745" s="68">
        <v>0</v>
      </c>
      <c r="H745" s="68">
        <v>0</v>
      </c>
      <c r="I745" s="68">
        <f>G745+H745</f>
        <v>0</v>
      </c>
      <c r="J745" s="68">
        <f>SUM(F745:H745)</f>
        <v>9</v>
      </c>
      <c r="K745" s="68">
        <f>E745-J745</f>
        <v>0</v>
      </c>
      <c r="L745" s="69">
        <v>2039000000</v>
      </c>
      <c r="M745" s="87">
        <v>322.938</v>
      </c>
      <c r="N745" s="69">
        <v>226555556</v>
      </c>
      <c r="O745" s="69">
        <v>20872414</v>
      </c>
      <c r="P745" s="79">
        <f>IF(I745=0,0,H745/I745)</f>
        <v>0</v>
      </c>
    </row>
    <row r="746">
      <c r="A746" s="66" t="str">
        <v>2025-11</v>
      </c>
      <c r="B746" s="66" t="str">
        <v>비교 반영</v>
      </c>
      <c r="C746" s="66" t="str">
        <v>별내동</v>
      </c>
      <c r="D746" s="66" t="str">
        <v>오피스텔 전월세</v>
      </c>
      <c r="E746" s="68">
        <v>27</v>
      </c>
      <c r="F746" s="68">
        <v>0</v>
      </c>
      <c r="G746" s="68">
        <v>6</v>
      </c>
      <c r="H746" s="68">
        <v>21</v>
      </c>
      <c r="I746" s="68">
        <f>G746+H746</f>
        <v>27</v>
      </c>
      <c r="J746" s="68">
        <f>SUM(F746:H746)</f>
        <v>27</v>
      </c>
      <c r="K746" s="68">
        <f>E746-J746</f>
        <v>0</v>
      </c>
      <c r="L746" s="69">
        <v>2273000000</v>
      </c>
      <c r="M746" s="87">
        <v>858.29</v>
      </c>
      <c r="N746" s="69">
        <v>84185185</v>
      </c>
      <c r="O746" s="69">
        <v>8754674</v>
      </c>
      <c r="P746" s="79">
        <f>IF(I746=0,0,H746/I746)</f>
        <v>0.7777777777777778</v>
      </c>
    </row>
    <row r="747">
      <c r="A747" s="66" t="str">
        <v>2025-11</v>
      </c>
      <c r="B747" s="66" t="str">
        <v>비교 반영</v>
      </c>
      <c r="C747" s="66" t="str">
        <v>별내동</v>
      </c>
      <c r="D747" s="66" t="str">
        <v>토지</v>
      </c>
      <c r="E747" s="68">
        <v>4</v>
      </c>
      <c r="F747" s="68">
        <v>4</v>
      </c>
      <c r="G747" s="68">
        <v>0</v>
      </c>
      <c r="H747" s="68">
        <v>0</v>
      </c>
      <c r="I747" s="68">
        <f>G747+H747</f>
        <v>0</v>
      </c>
      <c r="J747" s="68">
        <f>SUM(F747:H747)</f>
        <v>4</v>
      </c>
      <c r="K747" s="68">
        <f>E747-J747</f>
        <v>0</v>
      </c>
      <c r="L747" s="69">
        <v>641860000</v>
      </c>
      <c r="M747" s="87">
        <v>4408.6</v>
      </c>
      <c r="N747" s="69">
        <v>160465000</v>
      </c>
      <c r="O747" s="69">
        <v>481298</v>
      </c>
      <c r="P747" s="79">
        <f>IF(I747=0,0,H747/I747)</f>
        <v>0</v>
      </c>
    </row>
    <row r="748">
      <c r="A748" s="66" t="str">
        <v>2025-11</v>
      </c>
      <c r="B748" s="66" t="str">
        <v>비교 반영</v>
      </c>
      <c r="C748" s="66" t="str">
        <v>별내면 광전리</v>
      </c>
      <c r="D748" s="66" t="str">
        <v>다가구 전월세</v>
      </c>
      <c r="E748" s="68">
        <v>1</v>
      </c>
      <c r="F748" s="68">
        <v>0</v>
      </c>
      <c r="G748" s="68">
        <v>0</v>
      </c>
      <c r="H748" s="68">
        <v>1</v>
      </c>
      <c r="I748" s="68">
        <f>G748+H748</f>
        <v>1</v>
      </c>
      <c r="J748" s="68">
        <f>SUM(F748:H748)</f>
        <v>1</v>
      </c>
      <c r="K748" s="68">
        <f>E748-J748</f>
        <v>0</v>
      </c>
      <c r="L748" s="69">
        <v>1000000</v>
      </c>
      <c r="M748" s="87">
        <v>33.15</v>
      </c>
      <c r="N748" s="69">
        <v>1000000</v>
      </c>
      <c r="O748" s="69">
        <v>99722</v>
      </c>
      <c r="P748" s="79">
        <f>IF(I748=0,0,H748/I748)</f>
        <v>1</v>
      </c>
    </row>
    <row r="749">
      <c r="A749" s="66" t="str">
        <v>2025-11</v>
      </c>
      <c r="B749" s="66" t="str">
        <v>비교 반영</v>
      </c>
      <c r="C749" s="66" t="str">
        <v>별내면 광전리</v>
      </c>
      <c r="D749" s="66" t="str">
        <v>토지</v>
      </c>
      <c r="E749" s="68">
        <v>4</v>
      </c>
      <c r="F749" s="68">
        <v>4</v>
      </c>
      <c r="G749" s="68">
        <v>0</v>
      </c>
      <c r="H749" s="68">
        <v>0</v>
      </c>
      <c r="I749" s="68">
        <f>G749+H749</f>
        <v>0</v>
      </c>
      <c r="J749" s="68">
        <f>SUM(F749:H749)</f>
        <v>4</v>
      </c>
      <c r="K749" s="68">
        <f>E749-J749</f>
        <v>0</v>
      </c>
      <c r="L749" s="69">
        <v>1828000000</v>
      </c>
      <c r="M749" s="87">
        <v>62761.25</v>
      </c>
      <c r="N749" s="69">
        <v>457000000</v>
      </c>
      <c r="O749" s="69">
        <v>96285</v>
      </c>
      <c r="P749" s="79">
        <f>IF(I749=0,0,H749/I749)</f>
        <v>0</v>
      </c>
    </row>
    <row r="750">
      <c r="A750" s="66" t="str">
        <v>2025-11</v>
      </c>
      <c r="B750" s="66" t="str">
        <v>비교 반영</v>
      </c>
      <c r="C750" s="66" t="str">
        <v>별내면 청학리</v>
      </c>
      <c r="D750" s="66" t="str">
        <v>다가구 매매</v>
      </c>
      <c r="E750" s="68">
        <v>1</v>
      </c>
      <c r="F750" s="68">
        <v>1</v>
      </c>
      <c r="G750" s="68">
        <v>0</v>
      </c>
      <c r="H750" s="68">
        <v>0</v>
      </c>
      <c r="I750" s="68">
        <f>G750+H750</f>
        <v>0</v>
      </c>
      <c r="J750" s="68">
        <f>SUM(F750:H750)</f>
        <v>1</v>
      </c>
      <c r="K750" s="68">
        <f>E750-J750</f>
        <v>0</v>
      </c>
      <c r="L750" s="69">
        <v>400000000</v>
      </c>
      <c r="M750" s="87">
        <v>56.7</v>
      </c>
      <c r="N750" s="69">
        <v>400000000</v>
      </c>
      <c r="O750" s="69">
        <v>23321235</v>
      </c>
      <c r="P750" s="79">
        <f>IF(I750=0,0,H750/I750)</f>
        <v>0</v>
      </c>
    </row>
    <row r="751">
      <c r="A751" s="66" t="str">
        <v>2025-11</v>
      </c>
      <c r="B751" s="66" t="str">
        <v>비교 반영</v>
      </c>
      <c r="C751" s="66" t="str">
        <v>별내면 청학리</v>
      </c>
      <c r="D751" s="66" t="str">
        <v>다가구 전월세</v>
      </c>
      <c r="E751" s="68">
        <v>6</v>
      </c>
      <c r="F751" s="68">
        <v>0</v>
      </c>
      <c r="G751" s="68">
        <v>3</v>
      </c>
      <c r="H751" s="68">
        <v>3</v>
      </c>
      <c r="I751" s="68">
        <f>G751+H751</f>
        <v>6</v>
      </c>
      <c r="J751" s="68">
        <f>SUM(F751:H751)</f>
        <v>6</v>
      </c>
      <c r="K751" s="68">
        <f>E751-J751</f>
        <v>0</v>
      </c>
      <c r="L751" s="69">
        <v>160000000</v>
      </c>
      <c r="M751" s="87">
        <v>218.68</v>
      </c>
      <c r="N751" s="69">
        <v>26666667</v>
      </c>
      <c r="O751" s="69">
        <v>2418720</v>
      </c>
      <c r="P751" s="79">
        <f>IF(I751=0,0,H751/I751)</f>
        <v>0.5</v>
      </c>
    </row>
    <row r="752">
      <c r="A752" s="66" t="str">
        <v>2025-11</v>
      </c>
      <c r="B752" s="66" t="str">
        <v>비교 반영</v>
      </c>
      <c r="C752" s="66" t="str">
        <v>별내면 청학리</v>
      </c>
      <c r="D752" s="66" t="str">
        <v>다세대 매매</v>
      </c>
      <c r="E752" s="68">
        <v>1</v>
      </c>
      <c r="F752" s="68">
        <v>1</v>
      </c>
      <c r="G752" s="68">
        <v>0</v>
      </c>
      <c r="H752" s="68">
        <v>0</v>
      </c>
      <c r="I752" s="68">
        <f>G752+H752</f>
        <v>0</v>
      </c>
      <c r="J752" s="68">
        <f>SUM(F752:H752)</f>
        <v>1</v>
      </c>
      <c r="K752" s="68">
        <f>E752-J752</f>
        <v>0</v>
      </c>
      <c r="L752" s="69">
        <v>265000000</v>
      </c>
      <c r="M752" s="87">
        <v>59.52</v>
      </c>
      <c r="N752" s="69">
        <v>265000000</v>
      </c>
      <c r="O752" s="69">
        <v>14718297</v>
      </c>
      <c r="P752" s="79">
        <f>IF(I752=0,0,H752/I752)</f>
        <v>0</v>
      </c>
    </row>
    <row r="753">
      <c r="A753" s="66" t="str">
        <v>2025-11</v>
      </c>
      <c r="B753" s="66" t="str">
        <v>비교 반영</v>
      </c>
      <c r="C753" s="66" t="str">
        <v>별내면 청학리</v>
      </c>
      <c r="D753" s="66" t="str">
        <v>다세대 전월세</v>
      </c>
      <c r="E753" s="68">
        <v>1</v>
      </c>
      <c r="F753" s="68">
        <v>0</v>
      </c>
      <c r="G753" s="68">
        <v>1</v>
      </c>
      <c r="H753" s="68">
        <v>0</v>
      </c>
      <c r="I753" s="68">
        <f>G753+H753</f>
        <v>1</v>
      </c>
      <c r="J753" s="68">
        <f>SUM(F753:H753)</f>
        <v>1</v>
      </c>
      <c r="K753" s="68">
        <f>E753-J753</f>
        <v>0</v>
      </c>
      <c r="L753" s="69">
        <v>70000000</v>
      </c>
      <c r="M753" s="87">
        <v>31.72</v>
      </c>
      <c r="N753" s="69">
        <v>70000000</v>
      </c>
      <c r="O753" s="69">
        <v>7295238</v>
      </c>
      <c r="P753" s="79">
        <f>IF(I753=0,0,H753/I753)</f>
        <v>0</v>
      </c>
    </row>
    <row r="754">
      <c r="A754" s="66" t="str">
        <v>2025-11</v>
      </c>
      <c r="B754" s="66" t="str">
        <v>비교 반영</v>
      </c>
      <c r="C754" s="66" t="str">
        <v>별내면 청학리</v>
      </c>
      <c r="D754" s="66" t="str">
        <v>상가</v>
      </c>
      <c r="E754" s="68">
        <v>1</v>
      </c>
      <c r="F754" s="68">
        <v>1</v>
      </c>
      <c r="G754" s="68">
        <v>0</v>
      </c>
      <c r="H754" s="68">
        <v>0</v>
      </c>
      <c r="I754" s="68">
        <f>G754+H754</f>
        <v>0</v>
      </c>
      <c r="J754" s="68">
        <f>SUM(F754:H754)</f>
        <v>1</v>
      </c>
      <c r="K754" s="68">
        <f>E754-J754</f>
        <v>0</v>
      </c>
      <c r="L754" s="69">
        <v>2650000000</v>
      </c>
      <c r="M754" s="87">
        <v>1304.13</v>
      </c>
      <c r="N754" s="69">
        <v>2650000000</v>
      </c>
      <c r="O754" s="69">
        <v>6717375</v>
      </c>
      <c r="P754" s="79">
        <f>IF(I754=0,0,H754/I754)</f>
        <v>0</v>
      </c>
    </row>
    <row r="755">
      <c r="A755" s="66" t="str">
        <v>2025-11</v>
      </c>
      <c r="B755" s="66" t="str">
        <v>비교 반영</v>
      </c>
      <c r="C755" s="66" t="str">
        <v>별내면 청학리</v>
      </c>
      <c r="D755" s="66" t="str">
        <v>아파트 매매</v>
      </c>
      <c r="E755" s="68">
        <v>18</v>
      </c>
      <c r="F755" s="68">
        <v>18</v>
      </c>
      <c r="G755" s="68">
        <v>0</v>
      </c>
      <c r="H755" s="68">
        <v>0</v>
      </c>
      <c r="I755" s="68">
        <f>G755+H755</f>
        <v>0</v>
      </c>
      <c r="J755" s="68">
        <f>SUM(F755:H755)</f>
        <v>18</v>
      </c>
      <c r="K755" s="68">
        <f>E755-J755</f>
        <v>0</v>
      </c>
      <c r="L755" s="69">
        <v>4750000000</v>
      </c>
      <c r="M755" s="87">
        <v>1293.68</v>
      </c>
      <c r="N755" s="69">
        <v>263888889</v>
      </c>
      <c r="O755" s="69">
        <v>12137838</v>
      </c>
      <c r="P755" s="79">
        <f>IF(I755=0,0,H755/I755)</f>
        <v>0</v>
      </c>
    </row>
    <row r="756">
      <c r="A756" s="66" t="str">
        <v>2025-11</v>
      </c>
      <c r="B756" s="66" t="str">
        <v>비교 반영</v>
      </c>
      <c r="C756" s="66" t="str">
        <v>별내면 청학리</v>
      </c>
      <c r="D756" s="66" t="str">
        <v>아파트 전월세</v>
      </c>
      <c r="E756" s="68">
        <v>18</v>
      </c>
      <c r="F756" s="68">
        <v>0</v>
      </c>
      <c r="G756" s="68">
        <v>10</v>
      </c>
      <c r="H756" s="68">
        <v>8</v>
      </c>
      <c r="I756" s="68">
        <f>G756+H756</f>
        <v>18</v>
      </c>
      <c r="J756" s="68">
        <f>SUM(F756:H756)</f>
        <v>18</v>
      </c>
      <c r="K756" s="68">
        <f>E756-J756</f>
        <v>0</v>
      </c>
      <c r="L756" s="69">
        <v>2415000000</v>
      </c>
      <c r="M756" s="87">
        <v>1546.221</v>
      </c>
      <c r="N756" s="69">
        <v>134166667</v>
      </c>
      <c r="O756" s="69">
        <v>5163215</v>
      </c>
      <c r="P756" s="79">
        <f>IF(I756=0,0,H756/I756)</f>
        <v>0.4444444444444444</v>
      </c>
    </row>
    <row r="757">
      <c r="A757" s="66" t="str">
        <v>2025-11</v>
      </c>
      <c r="B757" s="66" t="str">
        <v>비교 반영</v>
      </c>
      <c r="C757" s="66" t="str">
        <v>별내면 청학리</v>
      </c>
      <c r="D757" s="66" t="str">
        <v>오피스텔 전월세</v>
      </c>
      <c r="E757" s="68">
        <v>5</v>
      </c>
      <c r="F757" s="68">
        <v>0</v>
      </c>
      <c r="G757" s="68">
        <v>1</v>
      </c>
      <c r="H757" s="68">
        <v>4</v>
      </c>
      <c r="I757" s="68">
        <f>G757+H757</f>
        <v>5</v>
      </c>
      <c r="J757" s="68">
        <f>SUM(F757:H757)</f>
        <v>5</v>
      </c>
      <c r="K757" s="68">
        <f>E757-J757</f>
        <v>0</v>
      </c>
      <c r="L757" s="69">
        <v>78000000</v>
      </c>
      <c r="M757" s="87">
        <v>140.67</v>
      </c>
      <c r="N757" s="69">
        <v>15600000</v>
      </c>
      <c r="O757" s="69">
        <v>1833022</v>
      </c>
      <c r="P757" s="79">
        <f>IF(I757=0,0,H757/I757)</f>
        <v>0.8</v>
      </c>
    </row>
    <row r="758">
      <c r="A758" s="66" t="str">
        <v>2025-11</v>
      </c>
      <c r="B758" s="66" t="str">
        <v>비교 반영</v>
      </c>
      <c r="C758" s="66" t="str">
        <v>별내면 청학리</v>
      </c>
      <c r="D758" s="66" t="str">
        <v>토지</v>
      </c>
      <c r="E758" s="68">
        <v>4</v>
      </c>
      <c r="F758" s="68">
        <v>4</v>
      </c>
      <c r="G758" s="68">
        <v>0</v>
      </c>
      <c r="H758" s="68">
        <v>0</v>
      </c>
      <c r="I758" s="68">
        <f>G758+H758</f>
        <v>0</v>
      </c>
      <c r="J758" s="68">
        <f>SUM(F758:H758)</f>
        <v>4</v>
      </c>
      <c r="K758" s="68">
        <f>E758-J758</f>
        <v>0</v>
      </c>
      <c r="L758" s="69">
        <v>665300000</v>
      </c>
      <c r="M758" s="87">
        <v>3770</v>
      </c>
      <c r="N758" s="69">
        <v>166325000</v>
      </c>
      <c r="O758" s="69">
        <v>583379</v>
      </c>
      <c r="P758" s="79">
        <f>IF(I758=0,0,H758/I758)</f>
        <v>0</v>
      </c>
    </row>
    <row r="759">
      <c r="A759" s="66" t="str">
        <v>2025-11</v>
      </c>
      <c r="B759" s="66" t="str">
        <v>비교 반영</v>
      </c>
      <c r="C759" s="66" t="str">
        <v>삼패동</v>
      </c>
      <c r="D759" s="66" t="str">
        <v>다가구 전월세</v>
      </c>
      <c r="E759" s="68">
        <v>4</v>
      </c>
      <c r="F759" s="68">
        <v>0</v>
      </c>
      <c r="G759" s="68">
        <v>0</v>
      </c>
      <c r="H759" s="68">
        <v>4</v>
      </c>
      <c r="I759" s="68">
        <f>G759+H759</f>
        <v>4</v>
      </c>
      <c r="J759" s="68">
        <f>SUM(F759:H759)</f>
        <v>4</v>
      </c>
      <c r="K759" s="68">
        <f>E759-J759</f>
        <v>0</v>
      </c>
      <c r="L759" s="69">
        <v>25000000</v>
      </c>
      <c r="M759" s="87">
        <v>131.69</v>
      </c>
      <c r="N759" s="69">
        <v>6250000</v>
      </c>
      <c r="O759" s="69">
        <v>627569</v>
      </c>
      <c r="P759" s="79">
        <f>IF(I759=0,0,H759/I759)</f>
        <v>1</v>
      </c>
    </row>
    <row r="760">
      <c r="A760" s="66" t="str">
        <v>2025-11</v>
      </c>
      <c r="B760" s="66" t="str">
        <v>비교 반영</v>
      </c>
      <c r="C760" s="66" t="str">
        <v>삼패동</v>
      </c>
      <c r="D760" s="66" t="str">
        <v>토지</v>
      </c>
      <c r="E760" s="68">
        <v>2</v>
      </c>
      <c r="F760" s="68">
        <v>2</v>
      </c>
      <c r="G760" s="68">
        <v>0</v>
      </c>
      <c r="H760" s="68">
        <v>0</v>
      </c>
      <c r="I760" s="68">
        <f>G760+H760</f>
        <v>0</v>
      </c>
      <c r="J760" s="68">
        <f>SUM(F760:H760)</f>
        <v>2</v>
      </c>
      <c r="K760" s="68">
        <f>E760-J760</f>
        <v>0</v>
      </c>
      <c r="L760" s="69">
        <v>92310000</v>
      </c>
      <c r="M760" s="87">
        <v>165</v>
      </c>
      <c r="N760" s="69">
        <v>46155000</v>
      </c>
      <c r="O760" s="69">
        <v>1849436</v>
      </c>
      <c r="P760" s="79">
        <f>IF(I760=0,0,H760/I760)</f>
        <v>0</v>
      </c>
    </row>
    <row r="761">
      <c r="A761" s="66" t="str">
        <v>2025-11</v>
      </c>
      <c r="B761" s="66" t="str">
        <v>비교 반영</v>
      </c>
      <c r="C761" s="66" t="str">
        <v>수동면 내방리</v>
      </c>
      <c r="D761" s="66" t="str">
        <v>다가구 매매</v>
      </c>
      <c r="E761" s="68">
        <v>1</v>
      </c>
      <c r="F761" s="68">
        <v>1</v>
      </c>
      <c r="G761" s="68">
        <v>0</v>
      </c>
      <c r="H761" s="68">
        <v>0</v>
      </c>
      <c r="I761" s="68">
        <f>G761+H761</f>
        <v>0</v>
      </c>
      <c r="J761" s="68">
        <f>SUM(F761:H761)</f>
        <v>1</v>
      </c>
      <c r="K761" s="68">
        <f>E761-J761</f>
        <v>0</v>
      </c>
      <c r="L761" s="69">
        <v>255510000</v>
      </c>
      <c r="M761" s="87">
        <v>138.76</v>
      </c>
      <c r="N761" s="69">
        <v>255510000</v>
      </c>
      <c r="O761" s="69">
        <v>6087209</v>
      </c>
      <c r="P761" s="79">
        <f>IF(I761=0,0,H761/I761)</f>
        <v>0</v>
      </c>
    </row>
    <row r="762">
      <c r="A762" s="66" t="str">
        <v>2025-11</v>
      </c>
      <c r="B762" s="66" t="str">
        <v>비교 반영</v>
      </c>
      <c r="C762" s="66" t="str">
        <v>수동면 내방리</v>
      </c>
      <c r="D762" s="66" t="str">
        <v>다가구 전월세</v>
      </c>
      <c r="E762" s="68">
        <v>1</v>
      </c>
      <c r="F762" s="68">
        <v>0</v>
      </c>
      <c r="G762" s="68">
        <v>0</v>
      </c>
      <c r="H762" s="68">
        <v>1</v>
      </c>
      <c r="I762" s="68">
        <f>G762+H762</f>
        <v>1</v>
      </c>
      <c r="J762" s="68">
        <f>SUM(F762:H762)</f>
        <v>1</v>
      </c>
      <c r="K762" s="68">
        <f>E762-J762</f>
        <v>0</v>
      </c>
      <c r="L762" s="69">
        <v>20000000</v>
      </c>
      <c r="M762" s="87">
        <v>56.01</v>
      </c>
      <c r="N762" s="69">
        <v>20000000</v>
      </c>
      <c r="O762" s="69">
        <v>1180427</v>
      </c>
      <c r="P762" s="79">
        <f>IF(I762=0,0,H762/I762)</f>
        <v>1</v>
      </c>
    </row>
    <row r="763">
      <c r="A763" s="66" t="str">
        <v>2025-11</v>
      </c>
      <c r="B763" s="66" t="str">
        <v>비교 반영</v>
      </c>
      <c r="C763" s="66" t="str">
        <v>수동면 내방리</v>
      </c>
      <c r="D763" s="66" t="str">
        <v>다세대 전월세</v>
      </c>
      <c r="E763" s="68">
        <v>1</v>
      </c>
      <c r="F763" s="68">
        <v>0</v>
      </c>
      <c r="G763" s="68">
        <v>0</v>
      </c>
      <c r="H763" s="68">
        <v>1</v>
      </c>
      <c r="I763" s="68">
        <f>G763+H763</f>
        <v>1</v>
      </c>
      <c r="J763" s="68">
        <f>SUM(F763:H763)</f>
        <v>1</v>
      </c>
      <c r="K763" s="68">
        <f>E763-J763</f>
        <v>0</v>
      </c>
      <c r="L763" s="69">
        <v>50000000</v>
      </c>
      <c r="M763" s="87">
        <v>79.15</v>
      </c>
      <c r="N763" s="69">
        <v>50000000</v>
      </c>
      <c r="O763" s="69">
        <v>2088304</v>
      </c>
      <c r="P763" s="79">
        <f>IF(I763=0,0,H763/I763)</f>
        <v>1</v>
      </c>
    </row>
    <row r="764">
      <c r="A764" s="66" t="str">
        <v>2025-11</v>
      </c>
      <c r="B764" s="66" t="str">
        <v>비교 반영</v>
      </c>
      <c r="C764" s="66" t="str">
        <v>수동면 내방리</v>
      </c>
      <c r="D764" s="66" t="str">
        <v>상가</v>
      </c>
      <c r="E764" s="68">
        <v>1</v>
      </c>
      <c r="F764" s="68">
        <v>1</v>
      </c>
      <c r="G764" s="68">
        <v>0</v>
      </c>
      <c r="H764" s="68">
        <v>0</v>
      </c>
      <c r="I764" s="68">
        <f>G764+H764</f>
        <v>0</v>
      </c>
      <c r="J764" s="68">
        <f>SUM(F764:H764)</f>
        <v>1</v>
      </c>
      <c r="K764" s="68">
        <f>E764-J764</f>
        <v>0</v>
      </c>
      <c r="L764" s="69">
        <v>130000000</v>
      </c>
      <c r="M764" s="87">
        <v>77.47</v>
      </c>
      <c r="N764" s="69">
        <v>130000000</v>
      </c>
      <c r="O764" s="69">
        <v>5547335</v>
      </c>
      <c r="P764" s="79">
        <f>IF(I764=0,0,H764/I764)</f>
        <v>0</v>
      </c>
    </row>
    <row r="765">
      <c r="A765" s="66" t="str">
        <v>2025-11</v>
      </c>
      <c r="B765" s="66" t="str">
        <v>비교 반영</v>
      </c>
      <c r="C765" s="66" t="str">
        <v>수동면 내방리</v>
      </c>
      <c r="D765" s="66" t="str">
        <v>토지</v>
      </c>
      <c r="E765" s="68">
        <v>4</v>
      </c>
      <c r="F765" s="68">
        <v>4</v>
      </c>
      <c r="G765" s="68">
        <v>0</v>
      </c>
      <c r="H765" s="68">
        <v>0</v>
      </c>
      <c r="I765" s="68">
        <f>G765+H765</f>
        <v>0</v>
      </c>
      <c r="J765" s="68">
        <f>SUM(F765:H765)</f>
        <v>4</v>
      </c>
      <c r="K765" s="68">
        <f>E765-J765</f>
        <v>0</v>
      </c>
      <c r="L765" s="69">
        <v>4490000</v>
      </c>
      <c r="M765" s="87">
        <v>115.5</v>
      </c>
      <c r="N765" s="69">
        <v>1122500</v>
      </c>
      <c r="O765" s="69">
        <v>128511</v>
      </c>
      <c r="P765" s="79">
        <f>IF(I765=0,0,H765/I765)</f>
        <v>0</v>
      </c>
    </row>
    <row r="766">
      <c r="A766" s="66" t="str">
        <v>2025-11</v>
      </c>
      <c r="B766" s="66" t="str">
        <v>비교 반영</v>
      </c>
      <c r="C766" s="66" t="str">
        <v>수동면 송천리</v>
      </c>
      <c r="D766" s="66" t="str">
        <v>다가구 전월세</v>
      </c>
      <c r="E766" s="68">
        <v>5</v>
      </c>
      <c r="F766" s="68">
        <v>0</v>
      </c>
      <c r="G766" s="68">
        <v>2</v>
      </c>
      <c r="H766" s="68">
        <v>3</v>
      </c>
      <c r="I766" s="68">
        <f>G766+H766</f>
        <v>5</v>
      </c>
      <c r="J766" s="68">
        <f>SUM(F766:H766)</f>
        <v>5</v>
      </c>
      <c r="K766" s="68">
        <f>E766-J766</f>
        <v>0</v>
      </c>
      <c r="L766" s="69">
        <v>290000000</v>
      </c>
      <c r="M766" s="87">
        <v>402.99</v>
      </c>
      <c r="N766" s="69">
        <v>58000000</v>
      </c>
      <c r="O766" s="69">
        <v>2378912</v>
      </c>
      <c r="P766" s="79">
        <f>IF(I766=0,0,H766/I766)</f>
        <v>0.6</v>
      </c>
    </row>
    <row r="767">
      <c r="A767" s="66" t="str">
        <v>2025-11</v>
      </c>
      <c r="B767" s="66" t="str">
        <v>비교 반영</v>
      </c>
      <c r="C767" s="66" t="str">
        <v>수동면 송천리</v>
      </c>
      <c r="D767" s="66" t="str">
        <v>토지</v>
      </c>
      <c r="E767" s="68">
        <v>3</v>
      </c>
      <c r="F767" s="68">
        <v>3</v>
      </c>
      <c r="G767" s="68">
        <v>0</v>
      </c>
      <c r="H767" s="68">
        <v>0</v>
      </c>
      <c r="I767" s="68">
        <f>G767+H767</f>
        <v>0</v>
      </c>
      <c r="J767" s="68">
        <f>SUM(F767:H767)</f>
        <v>3</v>
      </c>
      <c r="K767" s="68">
        <f>E767-J767</f>
        <v>0</v>
      </c>
      <c r="L767" s="69">
        <v>220000000</v>
      </c>
      <c r="M767" s="87">
        <v>365</v>
      </c>
      <c r="N767" s="69">
        <v>73333333</v>
      </c>
      <c r="O767" s="69">
        <v>1992528</v>
      </c>
      <c r="P767" s="79">
        <f>IF(I767=0,0,H767/I767)</f>
        <v>0</v>
      </c>
    </row>
    <row r="768">
      <c r="A768" s="66" t="str">
        <v>2025-11</v>
      </c>
      <c r="B768" s="66" t="str">
        <v>비교 반영</v>
      </c>
      <c r="C768" s="66" t="str">
        <v>수동면 수산리</v>
      </c>
      <c r="D768" s="66" t="str">
        <v>다가구 전월세</v>
      </c>
      <c r="E768" s="68">
        <v>1</v>
      </c>
      <c r="F768" s="68">
        <v>0</v>
      </c>
      <c r="G768" s="68">
        <v>0</v>
      </c>
      <c r="H768" s="68">
        <v>1</v>
      </c>
      <c r="I768" s="68">
        <f>G768+H768</f>
        <v>1</v>
      </c>
      <c r="J768" s="68">
        <f>SUM(F768:H768)</f>
        <v>1</v>
      </c>
      <c r="K768" s="68">
        <f>E768-J768</f>
        <v>0</v>
      </c>
      <c r="L768" s="69">
        <v>20000000</v>
      </c>
      <c r="M768" s="87">
        <v>125.32</v>
      </c>
      <c r="N768" s="69">
        <v>20000000</v>
      </c>
      <c r="O768" s="69">
        <v>527575</v>
      </c>
      <c r="P768" s="79">
        <f>IF(I768=0,0,H768/I768)</f>
        <v>1</v>
      </c>
    </row>
    <row r="769">
      <c r="A769" s="66" t="str">
        <v>2025-11</v>
      </c>
      <c r="B769" s="66" t="str">
        <v>비교 반영</v>
      </c>
      <c r="C769" s="66" t="str">
        <v>수동면 수산리</v>
      </c>
      <c r="D769" s="66" t="str">
        <v>다세대 전월세</v>
      </c>
      <c r="E769" s="68">
        <v>1</v>
      </c>
      <c r="F769" s="68">
        <v>0</v>
      </c>
      <c r="G769" s="68">
        <v>1</v>
      </c>
      <c r="H769" s="68">
        <v>0</v>
      </c>
      <c r="I769" s="68">
        <f>G769+H769</f>
        <v>1</v>
      </c>
      <c r="J769" s="68">
        <f>SUM(F769:H769)</f>
        <v>1</v>
      </c>
      <c r="K769" s="68">
        <f>E769-J769</f>
        <v>0</v>
      </c>
      <c r="L769" s="69">
        <v>30000000</v>
      </c>
      <c r="M769" s="87">
        <v>36.48</v>
      </c>
      <c r="N769" s="69">
        <v>30000000</v>
      </c>
      <c r="O769" s="69">
        <v>2718573</v>
      </c>
      <c r="P769" s="79">
        <f>IF(I769=0,0,H769/I769)</f>
        <v>0</v>
      </c>
    </row>
    <row r="770">
      <c r="A770" s="66" t="str">
        <v>2025-11</v>
      </c>
      <c r="B770" s="66" t="str">
        <v>비교 반영</v>
      </c>
      <c r="C770" s="66" t="str">
        <v>수동면 수산리</v>
      </c>
      <c r="D770" s="66" t="str">
        <v>토지</v>
      </c>
      <c r="E770" s="68">
        <v>10</v>
      </c>
      <c r="F770" s="68">
        <v>10</v>
      </c>
      <c r="G770" s="68">
        <v>0</v>
      </c>
      <c r="H770" s="68">
        <v>0</v>
      </c>
      <c r="I770" s="68">
        <f>G770+H770</f>
        <v>0</v>
      </c>
      <c r="J770" s="68">
        <f>SUM(F770:H770)</f>
        <v>10</v>
      </c>
      <c r="K770" s="68">
        <f>E770-J770</f>
        <v>0</v>
      </c>
      <c r="L770" s="69">
        <v>45000000</v>
      </c>
      <c r="M770" s="87">
        <v>683.51</v>
      </c>
      <c r="N770" s="69">
        <v>4500000</v>
      </c>
      <c r="O770" s="69">
        <v>217642</v>
      </c>
      <c r="P770" s="79">
        <f>IF(I770=0,0,H770/I770)</f>
        <v>0</v>
      </c>
    </row>
    <row r="771">
      <c r="A771" s="66" t="str">
        <v>2025-11</v>
      </c>
      <c r="B771" s="66" t="str">
        <v>비교 반영</v>
      </c>
      <c r="C771" s="66" t="str">
        <v>수동면 외방리</v>
      </c>
      <c r="D771" s="66" t="str">
        <v>다세대 매매</v>
      </c>
      <c r="E771" s="68">
        <v>1</v>
      </c>
      <c r="F771" s="68">
        <v>1</v>
      </c>
      <c r="G771" s="68">
        <v>0</v>
      </c>
      <c r="H771" s="68">
        <v>0</v>
      </c>
      <c r="I771" s="68">
        <f>G771+H771</f>
        <v>0</v>
      </c>
      <c r="J771" s="68">
        <f>SUM(F771:H771)</f>
        <v>1</v>
      </c>
      <c r="K771" s="68">
        <f>E771-J771</f>
        <v>0</v>
      </c>
      <c r="L771" s="69">
        <v>66000000</v>
      </c>
      <c r="M771" s="87">
        <v>61.695</v>
      </c>
      <c r="N771" s="69">
        <v>66000000</v>
      </c>
      <c r="O771" s="69">
        <v>3536459</v>
      </c>
      <c r="P771" s="79">
        <f>IF(I771=0,0,H771/I771)</f>
        <v>0</v>
      </c>
    </row>
    <row r="772">
      <c r="A772" s="66" t="str">
        <v>2025-11</v>
      </c>
      <c r="B772" s="66" t="str">
        <v>비교 반영</v>
      </c>
      <c r="C772" s="66" t="str">
        <v>수동면 외방리</v>
      </c>
      <c r="D772" s="66" t="str">
        <v>토지</v>
      </c>
      <c r="E772" s="68">
        <v>16</v>
      </c>
      <c r="F772" s="68">
        <v>16</v>
      </c>
      <c r="G772" s="68">
        <v>0</v>
      </c>
      <c r="H772" s="68">
        <v>0</v>
      </c>
      <c r="I772" s="68">
        <f>G772+H772</f>
        <v>0</v>
      </c>
      <c r="J772" s="68">
        <f>SUM(F772:H772)</f>
        <v>16</v>
      </c>
      <c r="K772" s="68">
        <f>E772-J772</f>
        <v>0</v>
      </c>
      <c r="L772" s="69">
        <v>521740000</v>
      </c>
      <c r="M772" s="87">
        <v>1775.8</v>
      </c>
      <c r="N772" s="69">
        <v>32608750</v>
      </c>
      <c r="O772" s="69">
        <v>971258</v>
      </c>
      <c r="P772" s="79">
        <f>IF(I772=0,0,H772/I772)</f>
        <v>0</v>
      </c>
    </row>
    <row r="773">
      <c r="A773" s="66" t="str">
        <v>2025-11</v>
      </c>
      <c r="B773" s="66" t="str">
        <v>비교 반영</v>
      </c>
      <c r="C773" s="66" t="str">
        <v>수동면 운수리</v>
      </c>
      <c r="D773" s="66" t="str">
        <v>다가구 전월세</v>
      </c>
      <c r="E773" s="68">
        <v>1</v>
      </c>
      <c r="F773" s="68">
        <v>0</v>
      </c>
      <c r="G773" s="68">
        <v>0</v>
      </c>
      <c r="H773" s="68">
        <v>1</v>
      </c>
      <c r="I773" s="68">
        <f>G773+H773</f>
        <v>1</v>
      </c>
      <c r="J773" s="68">
        <f>SUM(F773:H773)</f>
        <v>1</v>
      </c>
      <c r="K773" s="68">
        <f>E773-J773</f>
        <v>0</v>
      </c>
      <c r="L773" s="69">
        <v>89000000</v>
      </c>
      <c r="M773" s="87">
        <v>54.85</v>
      </c>
      <c r="N773" s="69">
        <v>89000000</v>
      </c>
      <c r="O773" s="69">
        <v>5363990</v>
      </c>
      <c r="P773" s="79">
        <f>IF(I773=0,0,H773/I773)</f>
        <v>1</v>
      </c>
    </row>
    <row r="774">
      <c r="A774" s="66" t="str">
        <v>2025-11</v>
      </c>
      <c r="B774" s="66" t="str">
        <v>비교 반영</v>
      </c>
      <c r="C774" s="66" t="str">
        <v>수동면 운수리</v>
      </c>
      <c r="D774" s="66" t="str">
        <v>토지</v>
      </c>
      <c r="E774" s="68">
        <v>1</v>
      </c>
      <c r="F774" s="68">
        <v>1</v>
      </c>
      <c r="G774" s="68">
        <v>0</v>
      </c>
      <c r="H774" s="68">
        <v>0</v>
      </c>
      <c r="I774" s="68">
        <f>G774+H774</f>
        <v>0</v>
      </c>
      <c r="J774" s="68">
        <f>SUM(F774:H774)</f>
        <v>1</v>
      </c>
      <c r="K774" s="68">
        <f>E774-J774</f>
        <v>0</v>
      </c>
      <c r="L774" s="69">
        <v>300000</v>
      </c>
      <c r="M774" s="87">
        <v>11</v>
      </c>
      <c r="N774" s="69">
        <v>300000</v>
      </c>
      <c r="O774" s="69">
        <v>90158</v>
      </c>
      <c r="P774" s="79">
        <f>IF(I774=0,0,H774/I774)</f>
        <v>0</v>
      </c>
    </row>
    <row r="775">
      <c r="A775" s="66" t="str">
        <v>2025-11</v>
      </c>
      <c r="B775" s="66" t="str">
        <v>비교 반영</v>
      </c>
      <c r="C775" s="66" t="str">
        <v>수동면 입석리</v>
      </c>
      <c r="D775" s="66" t="str">
        <v>공장창고</v>
      </c>
      <c r="E775" s="68">
        <v>1</v>
      </c>
      <c r="F775" s="68">
        <v>1</v>
      </c>
      <c r="G775" s="68">
        <v>0</v>
      </c>
      <c r="H775" s="68">
        <v>0</v>
      </c>
      <c r="I775" s="68">
        <f>G775+H775</f>
        <v>0</v>
      </c>
      <c r="J775" s="68">
        <f>SUM(F775:H775)</f>
        <v>1</v>
      </c>
      <c r="K775" s="68">
        <f>E775-J775</f>
        <v>0</v>
      </c>
      <c r="L775" s="69">
        <v>830500000</v>
      </c>
      <c r="M775" s="87">
        <v>346.82</v>
      </c>
      <c r="N775" s="69">
        <v>830500000</v>
      </c>
      <c r="O775" s="69">
        <v>7916079</v>
      </c>
      <c r="P775" s="79">
        <f>IF(I775=0,0,H775/I775)</f>
        <v>0</v>
      </c>
    </row>
    <row r="776">
      <c r="A776" s="66" t="str">
        <v>2025-11</v>
      </c>
      <c r="B776" s="66" t="str">
        <v>비교 반영</v>
      </c>
      <c r="C776" s="66" t="str">
        <v>수동면 입석리</v>
      </c>
      <c r="D776" s="66" t="str">
        <v>다가구 전월세</v>
      </c>
      <c r="E776" s="68">
        <v>4</v>
      </c>
      <c r="F776" s="68">
        <v>0</v>
      </c>
      <c r="G776" s="68">
        <v>3</v>
      </c>
      <c r="H776" s="68">
        <v>1</v>
      </c>
      <c r="I776" s="68">
        <f>G776+H776</f>
        <v>4</v>
      </c>
      <c r="J776" s="68">
        <f>SUM(F776:H776)</f>
        <v>4</v>
      </c>
      <c r="K776" s="68">
        <f>E776-J776</f>
        <v>0</v>
      </c>
      <c r="L776" s="69">
        <v>340000000</v>
      </c>
      <c r="M776" s="87">
        <v>381.24</v>
      </c>
      <c r="N776" s="69">
        <v>85000000</v>
      </c>
      <c r="O776" s="69">
        <v>2948187</v>
      </c>
      <c r="P776" s="79">
        <f>IF(I776=0,0,H776/I776)</f>
        <v>0.25</v>
      </c>
    </row>
    <row r="777">
      <c r="A777" s="66" t="str">
        <v>2025-11</v>
      </c>
      <c r="B777" s="66" t="str">
        <v>비교 반영</v>
      </c>
      <c r="C777" s="66" t="str">
        <v>수동면 입석리</v>
      </c>
      <c r="D777" s="66" t="str">
        <v>다세대 전월세</v>
      </c>
      <c r="E777" s="68">
        <v>1</v>
      </c>
      <c r="F777" s="68">
        <v>0</v>
      </c>
      <c r="G777" s="68">
        <v>0</v>
      </c>
      <c r="H777" s="68">
        <v>1</v>
      </c>
      <c r="I777" s="68">
        <f>G777+H777</f>
        <v>1</v>
      </c>
      <c r="J777" s="68">
        <f>SUM(F777:H777)</f>
        <v>1</v>
      </c>
      <c r="K777" s="68">
        <f>E777-J777</f>
        <v>0</v>
      </c>
      <c r="L777" s="69">
        <v>10000000</v>
      </c>
      <c r="M777" s="87">
        <v>54.76</v>
      </c>
      <c r="N777" s="69">
        <v>10000000</v>
      </c>
      <c r="O777" s="69">
        <v>603686</v>
      </c>
      <c r="P777" s="79">
        <f>IF(I777=0,0,H777/I777)</f>
        <v>1</v>
      </c>
    </row>
    <row r="778">
      <c r="A778" s="66" t="str">
        <v>2025-11</v>
      </c>
      <c r="B778" s="66" t="str">
        <v>비교 반영</v>
      </c>
      <c r="C778" s="66" t="str">
        <v>수동면 입석리</v>
      </c>
      <c r="D778" s="66" t="str">
        <v>토지</v>
      </c>
      <c r="E778" s="68">
        <v>4</v>
      </c>
      <c r="F778" s="68">
        <v>4</v>
      </c>
      <c r="G778" s="68">
        <v>0</v>
      </c>
      <c r="H778" s="68">
        <v>0</v>
      </c>
      <c r="I778" s="68">
        <f>G778+H778</f>
        <v>0</v>
      </c>
      <c r="J778" s="68">
        <f>SUM(F778:H778)</f>
        <v>4</v>
      </c>
      <c r="K778" s="68">
        <f>E778-J778</f>
        <v>0</v>
      </c>
      <c r="L778" s="69">
        <v>89500000</v>
      </c>
      <c r="M778" s="87">
        <v>116.74</v>
      </c>
      <c r="N778" s="69">
        <v>22375000</v>
      </c>
      <c r="O778" s="69">
        <v>2534416</v>
      </c>
      <c r="P778" s="79">
        <f>IF(I778=0,0,H778/I778)</f>
        <v>0</v>
      </c>
    </row>
    <row r="779">
      <c r="A779" s="66" t="str">
        <v>2025-11</v>
      </c>
      <c r="B779" s="66" t="str">
        <v>비교 반영</v>
      </c>
      <c r="C779" s="66" t="str">
        <v>수석동</v>
      </c>
      <c r="D779" s="66" t="str">
        <v>토지</v>
      </c>
      <c r="E779" s="68">
        <v>1</v>
      </c>
      <c r="F779" s="68">
        <v>1</v>
      </c>
      <c r="G779" s="68">
        <v>0</v>
      </c>
      <c r="H779" s="68">
        <v>0</v>
      </c>
      <c r="I779" s="68">
        <f>G779+H779</f>
        <v>0</v>
      </c>
      <c r="J779" s="68">
        <f>SUM(F779:H779)</f>
        <v>1</v>
      </c>
      <c r="K779" s="68">
        <f>E779-J779</f>
        <v>0</v>
      </c>
      <c r="L779" s="69">
        <v>74500000</v>
      </c>
      <c r="M779" s="87">
        <v>116</v>
      </c>
      <c r="N779" s="69">
        <v>74500000</v>
      </c>
      <c r="O779" s="69">
        <v>2123112</v>
      </c>
      <c r="P779" s="79">
        <f>IF(I779=0,0,H779/I779)</f>
        <v>0</v>
      </c>
    </row>
    <row r="780">
      <c r="A780" s="66" t="str">
        <v>2025-11</v>
      </c>
      <c r="B780" s="66" t="str">
        <v>비교 반영</v>
      </c>
      <c r="C780" s="66" t="str">
        <v>오남읍 양지리</v>
      </c>
      <c r="D780" s="66" t="str">
        <v>공장창고</v>
      </c>
      <c r="E780" s="68">
        <v>1</v>
      </c>
      <c r="F780" s="68">
        <v>1</v>
      </c>
      <c r="G780" s="68">
        <v>0</v>
      </c>
      <c r="H780" s="68">
        <v>0</v>
      </c>
      <c r="I780" s="68">
        <f>G780+H780</f>
        <v>0</v>
      </c>
      <c r="J780" s="68">
        <f>SUM(F780:H780)</f>
        <v>1</v>
      </c>
      <c r="K780" s="68">
        <f>E780-J780</f>
        <v>0</v>
      </c>
      <c r="L780" s="69">
        <v>2300000000</v>
      </c>
      <c r="M780" s="87">
        <v>759.44</v>
      </c>
      <c r="N780" s="69">
        <v>2300000000</v>
      </c>
      <c r="O780" s="69">
        <v>10011726</v>
      </c>
      <c r="P780" s="79">
        <f>IF(I780=0,0,H780/I780)</f>
        <v>0</v>
      </c>
    </row>
    <row r="781">
      <c r="A781" s="66" t="str">
        <v>2025-11</v>
      </c>
      <c r="B781" s="66" t="str">
        <v>비교 반영</v>
      </c>
      <c r="C781" s="66" t="str">
        <v>오남읍 양지리</v>
      </c>
      <c r="D781" s="66" t="str">
        <v>다가구 전월세</v>
      </c>
      <c r="E781" s="68">
        <v>1</v>
      </c>
      <c r="F781" s="68">
        <v>0</v>
      </c>
      <c r="G781" s="68">
        <v>0</v>
      </c>
      <c r="H781" s="68">
        <v>1</v>
      </c>
      <c r="I781" s="68">
        <f>G781+H781</f>
        <v>1</v>
      </c>
      <c r="J781" s="68">
        <f>SUM(F781:H781)</f>
        <v>1</v>
      </c>
      <c r="K781" s="68">
        <f>E781-J781</f>
        <v>0</v>
      </c>
      <c r="L781" s="69">
        <v>5000000</v>
      </c>
      <c r="M781" s="87">
        <v>36.28</v>
      </c>
      <c r="N781" s="69">
        <v>5000000</v>
      </c>
      <c r="O781" s="69">
        <v>455593</v>
      </c>
      <c r="P781" s="79">
        <f>IF(I781=0,0,H781/I781)</f>
        <v>1</v>
      </c>
    </row>
    <row r="782">
      <c r="A782" s="66" t="str">
        <v>2025-11</v>
      </c>
      <c r="B782" s="66" t="str">
        <v>비교 반영</v>
      </c>
      <c r="C782" s="66" t="str">
        <v>오남읍 양지리</v>
      </c>
      <c r="D782" s="66" t="str">
        <v>다세대 매매</v>
      </c>
      <c r="E782" s="68">
        <v>1</v>
      </c>
      <c r="F782" s="68">
        <v>1</v>
      </c>
      <c r="G782" s="68">
        <v>0</v>
      </c>
      <c r="H782" s="68">
        <v>0</v>
      </c>
      <c r="I782" s="68">
        <f>G782+H782</f>
        <v>0</v>
      </c>
      <c r="J782" s="68">
        <f>SUM(F782:H782)</f>
        <v>1</v>
      </c>
      <c r="K782" s="68">
        <f>E782-J782</f>
        <v>0</v>
      </c>
      <c r="L782" s="69">
        <v>288000000</v>
      </c>
      <c r="M782" s="87">
        <v>59.57</v>
      </c>
      <c r="N782" s="69">
        <v>288000000</v>
      </c>
      <c r="O782" s="69">
        <v>15982308</v>
      </c>
      <c r="P782" s="79">
        <f>IF(I782=0,0,H782/I782)</f>
        <v>0</v>
      </c>
    </row>
    <row r="783">
      <c r="A783" s="66" t="str">
        <v>2025-11</v>
      </c>
      <c r="B783" s="66" t="str">
        <v>비교 반영</v>
      </c>
      <c r="C783" s="66" t="str">
        <v>오남읍 양지리</v>
      </c>
      <c r="D783" s="66" t="str">
        <v>다세대 전월세</v>
      </c>
      <c r="E783" s="68">
        <v>12</v>
      </c>
      <c r="F783" s="68">
        <v>0</v>
      </c>
      <c r="G783" s="68">
        <v>9</v>
      </c>
      <c r="H783" s="68">
        <v>3</v>
      </c>
      <c r="I783" s="68">
        <f>G783+H783</f>
        <v>12</v>
      </c>
      <c r="J783" s="68">
        <f>SUM(F783:H783)</f>
        <v>12</v>
      </c>
      <c r="K783" s="68">
        <f>E783-J783</f>
        <v>0</v>
      </c>
      <c r="L783" s="69">
        <v>1669300000</v>
      </c>
      <c r="M783" s="87">
        <v>667.326</v>
      </c>
      <c r="N783" s="69">
        <v>139108333</v>
      </c>
      <c r="O783" s="69">
        <v>8269342</v>
      </c>
      <c r="P783" s="79">
        <f>IF(I783=0,0,H783/I783)</f>
        <v>0.25</v>
      </c>
    </row>
    <row r="784">
      <c r="A784" s="66" t="str">
        <v>2025-11</v>
      </c>
      <c r="B784" s="66" t="str">
        <v>비교 반영</v>
      </c>
      <c r="C784" s="66" t="str">
        <v>오남읍 양지리</v>
      </c>
      <c r="D784" s="66" t="str">
        <v>아파트 매매</v>
      </c>
      <c r="E784" s="68">
        <v>8</v>
      </c>
      <c r="F784" s="68">
        <v>8</v>
      </c>
      <c r="G784" s="68">
        <v>0</v>
      </c>
      <c r="H784" s="68">
        <v>0</v>
      </c>
      <c r="I784" s="68">
        <f>G784+H784</f>
        <v>0</v>
      </c>
      <c r="J784" s="68">
        <f>SUM(F784:H784)</f>
        <v>8</v>
      </c>
      <c r="K784" s="68">
        <f>E784-J784</f>
        <v>0</v>
      </c>
      <c r="L784" s="69">
        <v>2720000000</v>
      </c>
      <c r="M784" s="87">
        <v>668.355</v>
      </c>
      <c r="N784" s="69">
        <v>340000000</v>
      </c>
      <c r="O784" s="69">
        <v>13453532</v>
      </c>
      <c r="P784" s="79">
        <f>IF(I784=0,0,H784/I784)</f>
        <v>0</v>
      </c>
    </row>
    <row r="785">
      <c r="A785" s="66" t="str">
        <v>2025-11</v>
      </c>
      <c r="B785" s="66" t="str">
        <v>비교 반영</v>
      </c>
      <c r="C785" s="66" t="str">
        <v>오남읍 양지리</v>
      </c>
      <c r="D785" s="66" t="str">
        <v>아파트 전월세</v>
      </c>
      <c r="E785" s="68">
        <v>30</v>
      </c>
      <c r="F785" s="68">
        <v>0</v>
      </c>
      <c r="G785" s="68">
        <v>15</v>
      </c>
      <c r="H785" s="68">
        <v>15</v>
      </c>
      <c r="I785" s="68">
        <f>G785+H785</f>
        <v>30</v>
      </c>
      <c r="J785" s="68">
        <f>SUM(F785:H785)</f>
        <v>30</v>
      </c>
      <c r="K785" s="68">
        <f>E785-J785</f>
        <v>0</v>
      </c>
      <c r="L785" s="69">
        <v>4582500000</v>
      </c>
      <c r="M785" s="87">
        <v>2266.064</v>
      </c>
      <c r="N785" s="69">
        <v>152750000</v>
      </c>
      <c r="O785" s="69">
        <v>6685054</v>
      </c>
      <c r="P785" s="79">
        <f>IF(I785=0,0,H785/I785)</f>
        <v>0.5</v>
      </c>
    </row>
    <row r="786">
      <c r="A786" s="66" t="str">
        <v>2025-11</v>
      </c>
      <c r="B786" s="66" t="str">
        <v>비교 반영</v>
      </c>
      <c r="C786" s="66" t="str">
        <v>오남읍 양지리</v>
      </c>
      <c r="D786" s="66" t="str">
        <v>토지</v>
      </c>
      <c r="E786" s="68">
        <v>2</v>
      </c>
      <c r="F786" s="68">
        <v>2</v>
      </c>
      <c r="G786" s="68">
        <v>0</v>
      </c>
      <c r="H786" s="68">
        <v>0</v>
      </c>
      <c r="I786" s="68">
        <f>G786+H786</f>
        <v>0</v>
      </c>
      <c r="J786" s="68">
        <f>SUM(F786:H786)</f>
        <v>2</v>
      </c>
      <c r="K786" s="68">
        <f>E786-J786</f>
        <v>0</v>
      </c>
      <c r="L786" s="69">
        <v>200000000</v>
      </c>
      <c r="M786" s="87">
        <v>166</v>
      </c>
      <c r="N786" s="69">
        <v>100000000</v>
      </c>
      <c r="O786" s="69">
        <v>3982873</v>
      </c>
      <c r="P786" s="79">
        <f>IF(I786=0,0,H786/I786)</f>
        <v>0</v>
      </c>
    </row>
    <row r="787">
      <c r="A787" s="66" t="str">
        <v>2025-11</v>
      </c>
      <c r="B787" s="66" t="str">
        <v>비교 반영</v>
      </c>
      <c r="C787" s="66" t="str">
        <v>오남읍 오남리</v>
      </c>
      <c r="D787" s="66" t="str">
        <v>다가구 매매</v>
      </c>
      <c r="E787" s="68">
        <v>1</v>
      </c>
      <c r="F787" s="68">
        <v>1</v>
      </c>
      <c r="G787" s="68">
        <v>0</v>
      </c>
      <c r="H787" s="68">
        <v>0</v>
      </c>
      <c r="I787" s="68">
        <f>G787+H787</f>
        <v>0</v>
      </c>
      <c r="J787" s="68">
        <f>SUM(F787:H787)</f>
        <v>1</v>
      </c>
      <c r="K787" s="68">
        <f>E787-J787</f>
        <v>0</v>
      </c>
      <c r="L787" s="69">
        <v>448000000</v>
      </c>
      <c r="M787" s="87">
        <v>145.8</v>
      </c>
      <c r="N787" s="69">
        <v>448000000</v>
      </c>
      <c r="O787" s="69">
        <v>10157693</v>
      </c>
      <c r="P787" s="79">
        <f>IF(I787=0,0,H787/I787)</f>
        <v>0</v>
      </c>
    </row>
    <row r="788">
      <c r="A788" s="66" t="str">
        <v>2025-11</v>
      </c>
      <c r="B788" s="66" t="str">
        <v>비교 반영</v>
      </c>
      <c r="C788" s="66" t="str">
        <v>오남읍 오남리</v>
      </c>
      <c r="D788" s="66" t="str">
        <v>다가구 전월세</v>
      </c>
      <c r="E788" s="68">
        <v>12</v>
      </c>
      <c r="F788" s="68">
        <v>0</v>
      </c>
      <c r="G788" s="68">
        <v>1</v>
      </c>
      <c r="H788" s="68">
        <v>11</v>
      </c>
      <c r="I788" s="68">
        <f>G788+H788</f>
        <v>12</v>
      </c>
      <c r="J788" s="68">
        <f>SUM(F788:H788)</f>
        <v>12</v>
      </c>
      <c r="K788" s="68">
        <f>E788-J788</f>
        <v>0</v>
      </c>
      <c r="L788" s="69">
        <v>295000000</v>
      </c>
      <c r="M788" s="87">
        <v>765.22</v>
      </c>
      <c r="N788" s="69">
        <v>24583333</v>
      </c>
      <c r="O788" s="69">
        <v>1274413</v>
      </c>
      <c r="P788" s="79">
        <f>IF(I788=0,0,H788/I788)</f>
        <v>0.9166666666666666</v>
      </c>
    </row>
    <row r="789">
      <c r="A789" s="66" t="str">
        <v>2025-11</v>
      </c>
      <c r="B789" s="66" t="str">
        <v>비교 반영</v>
      </c>
      <c r="C789" s="66" t="str">
        <v>오남읍 오남리</v>
      </c>
      <c r="D789" s="66" t="str">
        <v>다세대 전월세</v>
      </c>
      <c r="E789" s="68">
        <v>4</v>
      </c>
      <c r="F789" s="68">
        <v>0</v>
      </c>
      <c r="G789" s="68">
        <v>3</v>
      </c>
      <c r="H789" s="68">
        <v>1</v>
      </c>
      <c r="I789" s="68">
        <f>G789+H789</f>
        <v>4</v>
      </c>
      <c r="J789" s="68">
        <f>SUM(F789:H789)</f>
        <v>4</v>
      </c>
      <c r="K789" s="68">
        <f>E789-J789</f>
        <v>0</v>
      </c>
      <c r="L789" s="69">
        <v>275500000</v>
      </c>
      <c r="M789" s="87">
        <v>235.285</v>
      </c>
      <c r="N789" s="69">
        <v>68875000</v>
      </c>
      <c r="O789" s="69">
        <v>3870811</v>
      </c>
      <c r="P789" s="79">
        <f>IF(I789=0,0,H789/I789)</f>
        <v>0.25</v>
      </c>
    </row>
    <row r="790">
      <c r="A790" s="66" t="str">
        <v>2025-11</v>
      </c>
      <c r="B790" s="66" t="str">
        <v>비교 반영</v>
      </c>
      <c r="C790" s="66" t="str">
        <v>오남읍 오남리</v>
      </c>
      <c r="D790" s="66" t="str">
        <v>상가</v>
      </c>
      <c r="E790" s="68">
        <v>1</v>
      </c>
      <c r="F790" s="68">
        <v>1</v>
      </c>
      <c r="G790" s="68">
        <v>0</v>
      </c>
      <c r="H790" s="68">
        <v>0</v>
      </c>
      <c r="I790" s="68">
        <f>G790+H790</f>
        <v>0</v>
      </c>
      <c r="J790" s="68">
        <f>SUM(F790:H790)</f>
        <v>1</v>
      </c>
      <c r="K790" s="68">
        <f>E790-J790</f>
        <v>0</v>
      </c>
      <c r="L790" s="69">
        <v>1628480000</v>
      </c>
      <c r="M790" s="87">
        <v>1375.82</v>
      </c>
      <c r="N790" s="69">
        <v>1628480000</v>
      </c>
      <c r="O790" s="69">
        <v>3912870</v>
      </c>
      <c r="P790" s="79">
        <f>IF(I790=0,0,H790/I790)</f>
        <v>0</v>
      </c>
    </row>
    <row r="791">
      <c r="A791" s="66" t="str">
        <v>2025-11</v>
      </c>
      <c r="B791" s="66" t="str">
        <v>비교 반영</v>
      </c>
      <c r="C791" s="66" t="str">
        <v>오남읍 오남리</v>
      </c>
      <c r="D791" s="66" t="str">
        <v>아파트 매매</v>
      </c>
      <c r="E791" s="68">
        <v>34</v>
      </c>
      <c r="F791" s="68">
        <v>34</v>
      </c>
      <c r="G791" s="68">
        <v>0</v>
      </c>
      <c r="H791" s="68">
        <v>0</v>
      </c>
      <c r="I791" s="68">
        <f>G791+H791</f>
        <v>0</v>
      </c>
      <c r="J791" s="68">
        <f>SUM(F791:H791)</f>
        <v>34</v>
      </c>
      <c r="K791" s="68">
        <f>E791-J791</f>
        <v>0</v>
      </c>
      <c r="L791" s="69">
        <v>8366500000</v>
      </c>
      <c r="M791" s="87">
        <v>2502.328</v>
      </c>
      <c r="N791" s="69">
        <v>246073529</v>
      </c>
      <c r="O791" s="69">
        <v>11052846</v>
      </c>
      <c r="P791" s="79">
        <f>IF(I791=0,0,H791/I791)</f>
        <v>0</v>
      </c>
    </row>
    <row r="792">
      <c r="A792" s="66" t="str">
        <v>2025-11</v>
      </c>
      <c r="B792" s="66" t="str">
        <v>비교 반영</v>
      </c>
      <c r="C792" s="66" t="str">
        <v>오남읍 오남리</v>
      </c>
      <c r="D792" s="66" t="str">
        <v>아파트 전월세</v>
      </c>
      <c r="E792" s="68">
        <v>66</v>
      </c>
      <c r="F792" s="68">
        <v>0</v>
      </c>
      <c r="G792" s="68">
        <v>44</v>
      </c>
      <c r="H792" s="68">
        <v>22</v>
      </c>
      <c r="I792" s="68">
        <f>G792+H792</f>
        <v>66</v>
      </c>
      <c r="J792" s="68">
        <f>SUM(F792:H792)</f>
        <v>66</v>
      </c>
      <c r="K792" s="68">
        <f>E792-J792</f>
        <v>0</v>
      </c>
      <c r="L792" s="69">
        <v>8138200000</v>
      </c>
      <c r="M792" s="87">
        <v>4347.575</v>
      </c>
      <c r="N792" s="69">
        <v>123306061</v>
      </c>
      <c r="O792" s="69">
        <v>6188080</v>
      </c>
      <c r="P792" s="79">
        <f>IF(I792=0,0,H792/I792)</f>
        <v>0.3333333333333333</v>
      </c>
    </row>
    <row r="793">
      <c r="A793" s="66" t="str">
        <v>2025-11</v>
      </c>
      <c r="B793" s="66" t="str">
        <v>비교 반영</v>
      </c>
      <c r="C793" s="66" t="str">
        <v>오남읍 오남리</v>
      </c>
      <c r="D793" s="66" t="str">
        <v>오피스텔 전월세</v>
      </c>
      <c r="E793" s="68">
        <v>2</v>
      </c>
      <c r="F793" s="68">
        <v>0</v>
      </c>
      <c r="G793" s="68">
        <v>0</v>
      </c>
      <c r="H793" s="68">
        <v>2</v>
      </c>
      <c r="I793" s="68">
        <f>G793+H793</f>
        <v>2</v>
      </c>
      <c r="J793" s="68">
        <f>SUM(F793:H793)</f>
        <v>2</v>
      </c>
      <c r="K793" s="68">
        <f>E793-J793</f>
        <v>0</v>
      </c>
      <c r="L793" s="69">
        <v>10000000</v>
      </c>
      <c r="M793" s="87">
        <v>51.68</v>
      </c>
      <c r="N793" s="69">
        <v>5000000</v>
      </c>
      <c r="O793" s="69">
        <v>639664</v>
      </c>
      <c r="P793" s="79">
        <f>IF(I793=0,0,H793/I793)</f>
        <v>1</v>
      </c>
    </row>
    <row r="794">
      <c r="A794" s="66" t="str">
        <v>2025-11</v>
      </c>
      <c r="B794" s="66" t="str">
        <v>비교 반영</v>
      </c>
      <c r="C794" s="66" t="str">
        <v>오남읍 오남리</v>
      </c>
      <c r="D794" s="66" t="str">
        <v>토지</v>
      </c>
      <c r="E794" s="68">
        <v>3</v>
      </c>
      <c r="F794" s="68">
        <v>3</v>
      </c>
      <c r="G794" s="68">
        <v>0</v>
      </c>
      <c r="H794" s="68">
        <v>0</v>
      </c>
      <c r="I794" s="68">
        <f>G794+H794</f>
        <v>0</v>
      </c>
      <c r="J794" s="68">
        <f>SUM(F794:H794)</f>
        <v>3</v>
      </c>
      <c r="K794" s="68">
        <f>E794-J794</f>
        <v>0</v>
      </c>
      <c r="L794" s="69">
        <v>90000000</v>
      </c>
      <c r="M794" s="87">
        <v>66</v>
      </c>
      <c r="N794" s="69">
        <v>30000000</v>
      </c>
      <c r="O794" s="69">
        <v>4507889</v>
      </c>
      <c r="P794" s="79">
        <f>IF(I794=0,0,H794/I794)</f>
        <v>0</v>
      </c>
    </row>
    <row r="795">
      <c r="A795" s="66" t="str">
        <v>2025-11</v>
      </c>
      <c r="B795" s="66" t="str">
        <v>비교 반영</v>
      </c>
      <c r="C795" s="66" t="str">
        <v>오남읍 팔현리</v>
      </c>
      <c r="D795" s="66" t="str">
        <v>토지</v>
      </c>
      <c r="E795" s="68">
        <v>15</v>
      </c>
      <c r="F795" s="68">
        <v>15</v>
      </c>
      <c r="G795" s="68">
        <v>0</v>
      </c>
      <c r="H795" s="68">
        <v>0</v>
      </c>
      <c r="I795" s="68">
        <f>G795+H795</f>
        <v>0</v>
      </c>
      <c r="J795" s="68">
        <f>SUM(F795:H795)</f>
        <v>15</v>
      </c>
      <c r="K795" s="68">
        <f>E795-J795</f>
        <v>0</v>
      </c>
      <c r="L795" s="69">
        <v>36900000</v>
      </c>
      <c r="M795" s="87">
        <v>95.19</v>
      </c>
      <c r="N795" s="69">
        <v>2460000</v>
      </c>
      <c r="O795" s="69">
        <v>1281474</v>
      </c>
      <c r="P795" s="79">
        <f>IF(I795=0,0,H795/I795)</f>
        <v>0</v>
      </c>
    </row>
    <row r="796">
      <c r="A796" s="66" t="str">
        <v>2025-11</v>
      </c>
      <c r="B796" s="66" t="str">
        <v>비교 반영</v>
      </c>
      <c r="C796" s="66" t="str">
        <v>와부읍 덕소리</v>
      </c>
      <c r="D796" s="66" t="str">
        <v>다가구 전월세</v>
      </c>
      <c r="E796" s="68">
        <v>4</v>
      </c>
      <c r="F796" s="68">
        <v>0</v>
      </c>
      <c r="G796" s="68">
        <v>0</v>
      </c>
      <c r="H796" s="68">
        <v>4</v>
      </c>
      <c r="I796" s="68">
        <f>G796+H796</f>
        <v>4</v>
      </c>
      <c r="J796" s="68">
        <f>SUM(F796:H796)</f>
        <v>4</v>
      </c>
      <c r="K796" s="68">
        <f>E796-J796</f>
        <v>0</v>
      </c>
      <c r="L796" s="69">
        <v>21200000</v>
      </c>
      <c r="M796" s="87">
        <v>125.92</v>
      </c>
      <c r="N796" s="69">
        <v>5300000</v>
      </c>
      <c r="O796" s="69">
        <v>556565</v>
      </c>
      <c r="P796" s="79">
        <f>IF(I796=0,0,H796/I796)</f>
        <v>1</v>
      </c>
    </row>
    <row r="797">
      <c r="A797" s="66" t="str">
        <v>2025-11</v>
      </c>
      <c r="B797" s="66" t="str">
        <v>비교 반영</v>
      </c>
      <c r="C797" s="66" t="str">
        <v>와부읍 덕소리</v>
      </c>
      <c r="D797" s="66" t="str">
        <v>다세대 매매</v>
      </c>
      <c r="E797" s="68">
        <v>4</v>
      </c>
      <c r="F797" s="68">
        <v>4</v>
      </c>
      <c r="G797" s="68">
        <v>0</v>
      </c>
      <c r="H797" s="68">
        <v>0</v>
      </c>
      <c r="I797" s="68">
        <f>G797+H797</f>
        <v>0</v>
      </c>
      <c r="J797" s="68">
        <f>SUM(F797:H797)</f>
        <v>4</v>
      </c>
      <c r="K797" s="68">
        <f>E797-J797</f>
        <v>0</v>
      </c>
      <c r="L797" s="69">
        <v>1203000000</v>
      </c>
      <c r="M797" s="87">
        <v>207.23</v>
      </c>
      <c r="N797" s="69">
        <v>300750000</v>
      </c>
      <c r="O797" s="69">
        <v>19190558</v>
      </c>
      <c r="P797" s="79">
        <f>IF(I797=0,0,H797/I797)</f>
        <v>0</v>
      </c>
    </row>
    <row r="798">
      <c r="A798" s="66" t="str">
        <v>2025-11</v>
      </c>
      <c r="B798" s="66" t="str">
        <v>비교 반영</v>
      </c>
      <c r="C798" s="66" t="str">
        <v>와부읍 덕소리</v>
      </c>
      <c r="D798" s="66" t="str">
        <v>다세대 전월세</v>
      </c>
      <c r="E798" s="68">
        <v>10</v>
      </c>
      <c r="F798" s="68">
        <v>0</v>
      </c>
      <c r="G798" s="68">
        <v>6</v>
      </c>
      <c r="H798" s="68">
        <v>4</v>
      </c>
      <c r="I798" s="68">
        <f>G798+H798</f>
        <v>10</v>
      </c>
      <c r="J798" s="68">
        <f>SUM(F798:H798)</f>
        <v>10</v>
      </c>
      <c r="K798" s="68">
        <f>E798-J798</f>
        <v>0</v>
      </c>
      <c r="L798" s="69">
        <v>685000000</v>
      </c>
      <c r="M798" s="87">
        <v>420.13</v>
      </c>
      <c r="N798" s="69">
        <v>68500000</v>
      </c>
      <c r="O798" s="69">
        <v>5389910</v>
      </c>
      <c r="P798" s="79">
        <f>IF(I798=0,0,H798/I798)</f>
        <v>0.4</v>
      </c>
    </row>
    <row r="799">
      <c r="A799" s="66" t="str">
        <v>2025-11</v>
      </c>
      <c r="B799" s="66" t="str">
        <v>비교 반영</v>
      </c>
      <c r="C799" s="66" t="str">
        <v>와부읍 덕소리</v>
      </c>
      <c r="D799" s="66" t="str">
        <v>분양권</v>
      </c>
      <c r="E799" s="68">
        <v>4</v>
      </c>
      <c r="F799" s="68">
        <v>4</v>
      </c>
      <c r="G799" s="68">
        <v>0</v>
      </c>
      <c r="H799" s="68">
        <v>0</v>
      </c>
      <c r="I799" s="68">
        <f>G799+H799</f>
        <v>0</v>
      </c>
      <c r="J799" s="68">
        <f>SUM(F799:H799)</f>
        <v>4</v>
      </c>
      <c r="K799" s="68">
        <f>E799-J799</f>
        <v>0</v>
      </c>
      <c r="L799" s="69">
        <v>1863590000</v>
      </c>
      <c r="M799" s="87">
        <v>239.548</v>
      </c>
      <c r="N799" s="69">
        <v>465897500</v>
      </c>
      <c r="O799" s="69">
        <v>25717718</v>
      </c>
      <c r="P799" s="79">
        <f>IF(I799=0,0,H799/I799)</f>
        <v>0</v>
      </c>
    </row>
    <row r="800">
      <c r="A800" s="66" t="str">
        <v>2025-11</v>
      </c>
      <c r="B800" s="66" t="str">
        <v>비교 반영</v>
      </c>
      <c r="C800" s="66" t="str">
        <v>와부읍 덕소리</v>
      </c>
      <c r="D800" s="66" t="str">
        <v>상가</v>
      </c>
      <c r="E800" s="68">
        <v>1</v>
      </c>
      <c r="F800" s="68">
        <v>1</v>
      </c>
      <c r="G800" s="68">
        <v>0</v>
      </c>
      <c r="H800" s="68">
        <v>0</v>
      </c>
      <c r="I800" s="68">
        <f>G800+H800</f>
        <v>0</v>
      </c>
      <c r="J800" s="68">
        <f>SUM(F800:H800)</f>
        <v>1</v>
      </c>
      <c r="K800" s="68">
        <f>E800-J800</f>
        <v>0</v>
      </c>
      <c r="L800" s="69">
        <v>98000000</v>
      </c>
      <c r="M800" s="87">
        <v>8.5</v>
      </c>
      <c r="N800" s="69">
        <v>98000000</v>
      </c>
      <c r="O800" s="69">
        <v>38113756</v>
      </c>
      <c r="P800" s="79">
        <f>IF(I800=0,0,H800/I800)</f>
        <v>0</v>
      </c>
    </row>
    <row r="801">
      <c r="A801" s="66" t="str">
        <v>2025-11</v>
      </c>
      <c r="B801" s="66" t="str">
        <v>비교 반영</v>
      </c>
      <c r="C801" s="66" t="str">
        <v>와부읍 덕소리</v>
      </c>
      <c r="D801" s="66" t="str">
        <v>아파트 매매</v>
      </c>
      <c r="E801" s="68">
        <v>56</v>
      </c>
      <c r="F801" s="68">
        <v>56</v>
      </c>
      <c r="G801" s="68">
        <v>0</v>
      </c>
      <c r="H801" s="68">
        <v>0</v>
      </c>
      <c r="I801" s="68">
        <f>G801+H801</f>
        <v>0</v>
      </c>
      <c r="J801" s="68">
        <f>SUM(F801:H801)</f>
        <v>56</v>
      </c>
      <c r="K801" s="68">
        <f>E801-J801</f>
        <v>0</v>
      </c>
      <c r="L801" s="69">
        <v>28640500000</v>
      </c>
      <c r="M801" s="87">
        <v>4628.612</v>
      </c>
      <c r="N801" s="69">
        <v>511437500</v>
      </c>
      <c r="O801" s="69">
        <v>20455234</v>
      </c>
      <c r="P801" s="79">
        <f>IF(I801=0,0,H801/I801)</f>
        <v>0</v>
      </c>
    </row>
    <row r="802">
      <c r="A802" s="66" t="str">
        <v>2025-11</v>
      </c>
      <c r="B802" s="66" t="str">
        <v>비교 반영</v>
      </c>
      <c r="C802" s="66" t="str">
        <v>와부읍 덕소리</v>
      </c>
      <c r="D802" s="66" t="str">
        <v>아파트 전월세</v>
      </c>
      <c r="E802" s="68">
        <v>82</v>
      </c>
      <c r="F802" s="68">
        <v>0</v>
      </c>
      <c r="G802" s="68">
        <v>61</v>
      </c>
      <c r="H802" s="68">
        <v>21</v>
      </c>
      <c r="I802" s="68">
        <f>G802+H802</f>
        <v>82</v>
      </c>
      <c r="J802" s="68">
        <f>SUM(F802:H802)</f>
        <v>82</v>
      </c>
      <c r="K802" s="68">
        <f>E802-J802</f>
        <v>0</v>
      </c>
      <c r="L802" s="69">
        <v>23000060000</v>
      </c>
      <c r="M802" s="87">
        <v>6096.498</v>
      </c>
      <c r="N802" s="69">
        <v>280488537</v>
      </c>
      <c r="O802" s="69">
        <v>12471627</v>
      </c>
      <c r="P802" s="79">
        <f>IF(I802=0,0,H802/I802)</f>
        <v>0.25609756097560976</v>
      </c>
    </row>
    <row r="803">
      <c r="A803" s="66" t="str">
        <v>2025-11</v>
      </c>
      <c r="B803" s="66" t="str">
        <v>비교 반영</v>
      </c>
      <c r="C803" s="66" t="str">
        <v>와부읍 덕소리</v>
      </c>
      <c r="D803" s="66" t="str">
        <v>토지</v>
      </c>
      <c r="E803" s="68">
        <v>3</v>
      </c>
      <c r="F803" s="68">
        <v>3</v>
      </c>
      <c r="G803" s="68">
        <v>0</v>
      </c>
      <c r="H803" s="68">
        <v>0</v>
      </c>
      <c r="I803" s="68">
        <f>G803+H803</f>
        <v>0</v>
      </c>
      <c r="J803" s="68">
        <f>SUM(F803:H803)</f>
        <v>3</v>
      </c>
      <c r="K803" s="68">
        <f>E803-J803</f>
        <v>0</v>
      </c>
      <c r="L803" s="69">
        <v>580000000</v>
      </c>
      <c r="M803" s="87">
        <v>378</v>
      </c>
      <c r="N803" s="69">
        <v>193333333</v>
      </c>
      <c r="O803" s="69">
        <v>5072369</v>
      </c>
      <c r="P803" s="79">
        <f>IF(I803=0,0,H803/I803)</f>
        <v>0</v>
      </c>
    </row>
    <row r="804">
      <c r="A804" s="66" t="str">
        <v>2025-11</v>
      </c>
      <c r="B804" s="66" t="str">
        <v>비교 반영</v>
      </c>
      <c r="C804" s="66" t="str">
        <v>와부읍 도곡리</v>
      </c>
      <c r="D804" s="66" t="str">
        <v>다가구 전월세</v>
      </c>
      <c r="E804" s="68">
        <v>5</v>
      </c>
      <c r="F804" s="68">
        <v>0</v>
      </c>
      <c r="G804" s="68">
        <v>1</v>
      </c>
      <c r="H804" s="68">
        <v>4</v>
      </c>
      <c r="I804" s="68">
        <f>G804+H804</f>
        <v>5</v>
      </c>
      <c r="J804" s="68">
        <f>SUM(F804:H804)</f>
        <v>5</v>
      </c>
      <c r="K804" s="68">
        <f>E804-J804</f>
        <v>0</v>
      </c>
      <c r="L804" s="69">
        <v>350000000</v>
      </c>
      <c r="M804" s="87">
        <v>276.38</v>
      </c>
      <c r="N804" s="69">
        <v>70000000</v>
      </c>
      <c r="O804" s="69">
        <v>4186355</v>
      </c>
      <c r="P804" s="79">
        <f>IF(I804=0,0,H804/I804)</f>
        <v>0.8</v>
      </c>
    </row>
    <row r="805">
      <c r="A805" s="66" t="str">
        <v>2025-11</v>
      </c>
      <c r="B805" s="66" t="str">
        <v>비교 반영</v>
      </c>
      <c r="C805" s="66" t="str">
        <v>와부읍 도곡리</v>
      </c>
      <c r="D805" s="66" t="str">
        <v>다세대 매매</v>
      </c>
      <c r="E805" s="68">
        <v>1</v>
      </c>
      <c r="F805" s="68">
        <v>1</v>
      </c>
      <c r="G805" s="68">
        <v>0</v>
      </c>
      <c r="H805" s="68">
        <v>0</v>
      </c>
      <c r="I805" s="68">
        <f>G805+H805</f>
        <v>0</v>
      </c>
      <c r="J805" s="68">
        <f>SUM(F805:H805)</f>
        <v>1</v>
      </c>
      <c r="K805" s="68">
        <f>E805-J805</f>
        <v>0</v>
      </c>
      <c r="L805" s="69">
        <v>268000000</v>
      </c>
      <c r="M805" s="87">
        <v>38.4</v>
      </c>
      <c r="N805" s="69">
        <v>268000000</v>
      </c>
      <c r="O805" s="69">
        <v>23071624</v>
      </c>
      <c r="P805" s="79">
        <f>IF(I805=0,0,H805/I805)</f>
        <v>0</v>
      </c>
    </row>
    <row r="806">
      <c r="A806" s="66" t="str">
        <v>2025-11</v>
      </c>
      <c r="B806" s="66" t="str">
        <v>비교 반영</v>
      </c>
      <c r="C806" s="66" t="str">
        <v>와부읍 도곡리</v>
      </c>
      <c r="D806" s="66" t="str">
        <v>분양권</v>
      </c>
      <c r="E806" s="68">
        <v>1</v>
      </c>
      <c r="F806" s="68">
        <v>1</v>
      </c>
      <c r="G806" s="68">
        <v>0</v>
      </c>
      <c r="H806" s="68">
        <v>0</v>
      </c>
      <c r="I806" s="68">
        <f>G806+H806</f>
        <v>0</v>
      </c>
      <c r="J806" s="68">
        <f>SUM(F806:H806)</f>
        <v>1</v>
      </c>
      <c r="K806" s="68">
        <f>E806-J806</f>
        <v>0</v>
      </c>
      <c r="L806" s="69">
        <v>630000000</v>
      </c>
      <c r="M806" s="87">
        <v>84.793</v>
      </c>
      <c r="N806" s="69">
        <v>630000000</v>
      </c>
      <c r="O806" s="69">
        <v>24561515</v>
      </c>
      <c r="P806" s="79">
        <f>IF(I806=0,0,H806/I806)</f>
        <v>0</v>
      </c>
    </row>
    <row r="807">
      <c r="A807" s="66" t="str">
        <v>2025-11</v>
      </c>
      <c r="B807" s="66" t="str">
        <v>비교 반영</v>
      </c>
      <c r="C807" s="66" t="str">
        <v>와부읍 도곡리</v>
      </c>
      <c r="D807" s="66" t="str">
        <v>상가</v>
      </c>
      <c r="E807" s="68">
        <v>5</v>
      </c>
      <c r="F807" s="68">
        <v>5</v>
      </c>
      <c r="G807" s="68">
        <v>0</v>
      </c>
      <c r="H807" s="68">
        <v>0</v>
      </c>
      <c r="I807" s="68">
        <f>G807+H807</f>
        <v>0</v>
      </c>
      <c r="J807" s="68">
        <f>SUM(F807:H807)</f>
        <v>5</v>
      </c>
      <c r="K807" s="68">
        <f>E807-J807</f>
        <v>0</v>
      </c>
      <c r="L807" s="69">
        <v>449000000</v>
      </c>
      <c r="M807" s="87">
        <v>128.8</v>
      </c>
      <c r="N807" s="69">
        <v>89800000</v>
      </c>
      <c r="O807" s="69">
        <v>11524049</v>
      </c>
      <c r="P807" s="79">
        <f>IF(I807=0,0,H807/I807)</f>
        <v>0</v>
      </c>
    </row>
    <row r="808">
      <c r="A808" s="66" t="str">
        <v>2025-11</v>
      </c>
      <c r="B808" s="66" t="str">
        <v>비교 반영</v>
      </c>
      <c r="C808" s="66" t="str">
        <v>와부읍 도곡리</v>
      </c>
      <c r="D808" s="66" t="str">
        <v>아파트 매매</v>
      </c>
      <c r="E808" s="68">
        <v>25</v>
      </c>
      <c r="F808" s="68">
        <v>25</v>
      </c>
      <c r="G808" s="68">
        <v>0</v>
      </c>
      <c r="H808" s="68">
        <v>0</v>
      </c>
      <c r="I808" s="68">
        <f>G808+H808</f>
        <v>0</v>
      </c>
      <c r="J808" s="68">
        <f>SUM(F808:H808)</f>
        <v>25</v>
      </c>
      <c r="K808" s="68">
        <f>E808-J808</f>
        <v>0</v>
      </c>
      <c r="L808" s="69">
        <v>12519000000</v>
      </c>
      <c r="M808" s="87">
        <v>2243.937</v>
      </c>
      <c r="N808" s="69">
        <v>500760000</v>
      </c>
      <c r="O808" s="69">
        <v>18443086</v>
      </c>
      <c r="P808" s="79">
        <f>IF(I808=0,0,H808/I808)</f>
        <v>0</v>
      </c>
    </row>
    <row r="809">
      <c r="A809" s="66" t="str">
        <v>2025-11</v>
      </c>
      <c r="B809" s="66" t="str">
        <v>비교 반영</v>
      </c>
      <c r="C809" s="66" t="str">
        <v>와부읍 도곡리</v>
      </c>
      <c r="D809" s="66" t="str">
        <v>아파트 전월세</v>
      </c>
      <c r="E809" s="68">
        <v>29</v>
      </c>
      <c r="F809" s="68">
        <v>0</v>
      </c>
      <c r="G809" s="68">
        <v>18</v>
      </c>
      <c r="H809" s="68">
        <v>11</v>
      </c>
      <c r="I809" s="68">
        <f>G809+H809</f>
        <v>29</v>
      </c>
      <c r="J809" s="68">
        <f>SUM(F809:H809)</f>
        <v>29</v>
      </c>
      <c r="K809" s="68">
        <f>E809-J809</f>
        <v>0</v>
      </c>
      <c r="L809" s="69">
        <v>8353400000</v>
      </c>
      <c r="M809" s="87">
        <v>2553.421</v>
      </c>
      <c r="N809" s="69">
        <v>288048276</v>
      </c>
      <c r="O809" s="69">
        <v>10814724</v>
      </c>
      <c r="P809" s="79">
        <f>IF(I809=0,0,H809/I809)</f>
        <v>0.3793103448275862</v>
      </c>
    </row>
    <row r="810">
      <c r="A810" s="66" t="str">
        <v>2025-11</v>
      </c>
      <c r="B810" s="66" t="str">
        <v>비교 반영</v>
      </c>
      <c r="C810" s="66" t="str">
        <v>와부읍 도곡리</v>
      </c>
      <c r="D810" s="66" t="str">
        <v>오피스텔 전월세</v>
      </c>
      <c r="E810" s="68">
        <v>2</v>
      </c>
      <c r="F810" s="68">
        <v>0</v>
      </c>
      <c r="G810" s="68">
        <v>0</v>
      </c>
      <c r="H810" s="68">
        <v>2</v>
      </c>
      <c r="I810" s="68">
        <f>G810+H810</f>
        <v>2</v>
      </c>
      <c r="J810" s="68">
        <f>SUM(F810:H810)</f>
        <v>2</v>
      </c>
      <c r="K810" s="68">
        <f>E810-J810</f>
        <v>0</v>
      </c>
      <c r="L810" s="69">
        <v>30000000</v>
      </c>
      <c r="M810" s="87">
        <v>98.22</v>
      </c>
      <c r="N810" s="69">
        <v>15000000</v>
      </c>
      <c r="O810" s="69">
        <v>1009708</v>
      </c>
      <c r="P810" s="79">
        <f>IF(I810=0,0,H810/I810)</f>
        <v>1</v>
      </c>
    </row>
    <row r="811">
      <c r="A811" s="66" t="str">
        <v>2025-11</v>
      </c>
      <c r="B811" s="66" t="str">
        <v>비교 반영</v>
      </c>
      <c r="C811" s="66" t="str">
        <v>와부읍 도곡리</v>
      </c>
      <c r="D811" s="66" t="str">
        <v>토지</v>
      </c>
      <c r="E811" s="68">
        <v>4</v>
      </c>
      <c r="F811" s="68">
        <v>4</v>
      </c>
      <c r="G811" s="68">
        <v>0</v>
      </c>
      <c r="H811" s="68">
        <v>0</v>
      </c>
      <c r="I811" s="68">
        <f>G811+H811</f>
        <v>0</v>
      </c>
      <c r="J811" s="68">
        <f>SUM(F811:H811)</f>
        <v>4</v>
      </c>
      <c r="K811" s="68">
        <f>E811-J811</f>
        <v>0</v>
      </c>
      <c r="L811" s="69">
        <v>565000000</v>
      </c>
      <c r="M811" s="87">
        <v>1568</v>
      </c>
      <c r="N811" s="69">
        <v>141250000</v>
      </c>
      <c r="O811" s="69">
        <v>1191179</v>
      </c>
      <c r="P811" s="79">
        <f>IF(I811=0,0,H811/I811)</f>
        <v>0</v>
      </c>
    </row>
    <row r="812">
      <c r="A812" s="66" t="str">
        <v>2025-11</v>
      </c>
      <c r="B812" s="66" t="str">
        <v>비교 반영</v>
      </c>
      <c r="C812" s="66" t="str">
        <v>와부읍 월문리</v>
      </c>
      <c r="D812" s="66" t="str">
        <v>다가구 매매</v>
      </c>
      <c r="E812" s="68">
        <v>1</v>
      </c>
      <c r="F812" s="68">
        <v>1</v>
      </c>
      <c r="G812" s="68">
        <v>0</v>
      </c>
      <c r="H812" s="68">
        <v>0</v>
      </c>
      <c r="I812" s="68">
        <f>G812+H812</f>
        <v>0</v>
      </c>
      <c r="J812" s="68">
        <f>SUM(F812:H812)</f>
        <v>1</v>
      </c>
      <c r="K812" s="68">
        <f>E812-J812</f>
        <v>0</v>
      </c>
      <c r="L812" s="69">
        <v>1200000000</v>
      </c>
      <c r="M812" s="87">
        <v>83.88</v>
      </c>
      <c r="N812" s="69">
        <v>1200000000</v>
      </c>
      <c r="O812" s="69">
        <v>47293062</v>
      </c>
      <c r="P812" s="79">
        <f>IF(I812=0,0,H812/I812)</f>
        <v>0</v>
      </c>
    </row>
    <row r="813">
      <c r="A813" s="66" t="str">
        <v>2025-11</v>
      </c>
      <c r="B813" s="66" t="str">
        <v>비교 반영</v>
      </c>
      <c r="C813" s="66" t="str">
        <v>와부읍 월문리</v>
      </c>
      <c r="D813" s="66" t="str">
        <v>다가구 전월세</v>
      </c>
      <c r="E813" s="68">
        <v>1</v>
      </c>
      <c r="F813" s="68">
        <v>0</v>
      </c>
      <c r="G813" s="68">
        <v>0</v>
      </c>
      <c r="H813" s="68">
        <v>1</v>
      </c>
      <c r="I813" s="68">
        <f>G813+H813</f>
        <v>1</v>
      </c>
      <c r="J813" s="68">
        <f>SUM(F813:H813)</f>
        <v>1</v>
      </c>
      <c r="K813" s="68">
        <f>E813-J813</f>
        <v>0</v>
      </c>
      <c r="L813" s="69">
        <v>10000000</v>
      </c>
      <c r="M813" s="87">
        <v>31.82</v>
      </c>
      <c r="N813" s="69">
        <v>10000000</v>
      </c>
      <c r="O813" s="69">
        <v>1038902</v>
      </c>
      <c r="P813" s="79">
        <f>IF(I813=0,0,H813/I813)</f>
        <v>1</v>
      </c>
    </row>
    <row r="814">
      <c r="A814" s="66" t="str">
        <v>2025-11</v>
      </c>
      <c r="B814" s="66" t="str">
        <v>비교 반영</v>
      </c>
      <c r="C814" s="66" t="str">
        <v>와부읍 월문리</v>
      </c>
      <c r="D814" s="66" t="str">
        <v>상가</v>
      </c>
      <c r="E814" s="68">
        <v>1</v>
      </c>
      <c r="F814" s="68">
        <v>1</v>
      </c>
      <c r="G814" s="68">
        <v>0</v>
      </c>
      <c r="H814" s="68">
        <v>0</v>
      </c>
      <c r="I814" s="68">
        <f>G814+H814</f>
        <v>0</v>
      </c>
      <c r="J814" s="68">
        <f>SUM(F814:H814)</f>
        <v>1</v>
      </c>
      <c r="K814" s="68">
        <f>E814-J814</f>
        <v>0</v>
      </c>
      <c r="L814" s="69">
        <v>456760000</v>
      </c>
      <c r="M814" s="87">
        <v>128.77</v>
      </c>
      <c r="N814" s="69">
        <v>456760000</v>
      </c>
      <c r="O814" s="69">
        <v>11725948</v>
      </c>
      <c r="P814" s="79">
        <f>IF(I814=0,0,H814/I814)</f>
        <v>0</v>
      </c>
    </row>
    <row r="815">
      <c r="A815" s="66" t="str">
        <v>2025-11</v>
      </c>
      <c r="B815" s="66" t="str">
        <v>비교 반영</v>
      </c>
      <c r="C815" s="66" t="str">
        <v>와부읍 월문리</v>
      </c>
      <c r="D815" s="66" t="str">
        <v>토지</v>
      </c>
      <c r="E815" s="68">
        <v>3</v>
      </c>
      <c r="F815" s="68">
        <v>3</v>
      </c>
      <c r="G815" s="68">
        <v>0</v>
      </c>
      <c r="H815" s="68">
        <v>0</v>
      </c>
      <c r="I815" s="68">
        <f>G815+H815</f>
        <v>0</v>
      </c>
      <c r="J815" s="68">
        <f>SUM(F815:H815)</f>
        <v>3</v>
      </c>
      <c r="K815" s="68">
        <f>E815-J815</f>
        <v>0</v>
      </c>
      <c r="L815" s="69">
        <v>1839370000</v>
      </c>
      <c r="M815" s="87">
        <v>3875</v>
      </c>
      <c r="N815" s="69">
        <v>613123333</v>
      </c>
      <c r="O815" s="69">
        <v>1569177</v>
      </c>
      <c r="P815" s="79">
        <f>IF(I815=0,0,H815/I815)</f>
        <v>0</v>
      </c>
    </row>
    <row r="816">
      <c r="A816" s="66" t="str">
        <v>2025-11</v>
      </c>
      <c r="B816" s="66" t="str">
        <v>비교 반영</v>
      </c>
      <c r="C816" s="66" t="str">
        <v>와부읍 율석리</v>
      </c>
      <c r="D816" s="66" t="str">
        <v>다가구 전월세</v>
      </c>
      <c r="E816" s="68">
        <v>1</v>
      </c>
      <c r="F816" s="68">
        <v>0</v>
      </c>
      <c r="G816" s="68">
        <v>0</v>
      </c>
      <c r="H816" s="68">
        <v>1</v>
      </c>
      <c r="I816" s="68">
        <f>G816+H816</f>
        <v>1</v>
      </c>
      <c r="J816" s="68">
        <f>SUM(F816:H816)</f>
        <v>1</v>
      </c>
      <c r="K816" s="68">
        <f>E816-J816</f>
        <v>0</v>
      </c>
      <c r="L816" s="69">
        <v>30000000</v>
      </c>
      <c r="M816" s="87">
        <v>80.37</v>
      </c>
      <c r="N816" s="69">
        <v>30000000</v>
      </c>
      <c r="O816" s="69">
        <v>1233962</v>
      </c>
      <c r="P816" s="79">
        <f>IF(I816=0,0,H816/I816)</f>
        <v>1</v>
      </c>
    </row>
    <row r="817">
      <c r="A817" s="66" t="str">
        <v>2025-11</v>
      </c>
      <c r="B817" s="66" t="str">
        <v>비교 반영</v>
      </c>
      <c r="C817" s="66" t="str">
        <v>와부읍 율석리</v>
      </c>
      <c r="D817" s="66" t="str">
        <v>토지</v>
      </c>
      <c r="E817" s="68">
        <v>2</v>
      </c>
      <c r="F817" s="68">
        <v>2</v>
      </c>
      <c r="G817" s="68">
        <v>0</v>
      </c>
      <c r="H817" s="68">
        <v>0</v>
      </c>
      <c r="I817" s="68">
        <f>G817+H817</f>
        <v>0</v>
      </c>
      <c r="J817" s="68">
        <f>SUM(F817:H817)</f>
        <v>2</v>
      </c>
      <c r="K817" s="68">
        <f>E817-J817</f>
        <v>0</v>
      </c>
      <c r="L817" s="69">
        <v>158000000</v>
      </c>
      <c r="M817" s="87">
        <v>532</v>
      </c>
      <c r="N817" s="69">
        <v>79000000</v>
      </c>
      <c r="O817" s="69">
        <v>981793</v>
      </c>
      <c r="P817" s="79">
        <f>IF(I817=0,0,H817/I817)</f>
        <v>0</v>
      </c>
    </row>
    <row r="818">
      <c r="A818" s="66" t="str">
        <v>2025-11</v>
      </c>
      <c r="B818" s="66" t="str">
        <v>비교 반영</v>
      </c>
      <c r="C818" s="66" t="str">
        <v>와부읍 팔당리</v>
      </c>
      <c r="D818" s="66" t="str">
        <v>다가구 전월세</v>
      </c>
      <c r="E818" s="68">
        <v>2</v>
      </c>
      <c r="F818" s="68">
        <v>0</v>
      </c>
      <c r="G818" s="68">
        <v>0</v>
      </c>
      <c r="H818" s="68">
        <v>2</v>
      </c>
      <c r="I818" s="68">
        <f>G818+H818</f>
        <v>2</v>
      </c>
      <c r="J818" s="68">
        <f>SUM(F818:H818)</f>
        <v>2</v>
      </c>
      <c r="K818" s="68">
        <f>E818-J818</f>
        <v>0</v>
      </c>
      <c r="L818" s="69">
        <v>40000000</v>
      </c>
      <c r="M818" s="87">
        <v>119.88</v>
      </c>
      <c r="N818" s="69">
        <v>20000000</v>
      </c>
      <c r="O818" s="69">
        <v>1103031</v>
      </c>
      <c r="P818" s="79">
        <f>IF(I818=0,0,H818/I818)</f>
        <v>1</v>
      </c>
    </row>
    <row r="819">
      <c r="A819" s="66" t="str">
        <v>2025-11</v>
      </c>
      <c r="B819" s="66" t="str">
        <v>비교 반영</v>
      </c>
      <c r="C819" s="66" t="str">
        <v>이패동</v>
      </c>
      <c r="D819" s="66" t="str">
        <v>토지</v>
      </c>
      <c r="E819" s="68">
        <v>15</v>
      </c>
      <c r="F819" s="68">
        <v>15</v>
      </c>
      <c r="G819" s="68">
        <v>0</v>
      </c>
      <c r="H819" s="68">
        <v>0</v>
      </c>
      <c r="I819" s="68">
        <f>G819+H819</f>
        <v>0</v>
      </c>
      <c r="J819" s="68">
        <f>SUM(F819:H819)</f>
        <v>15</v>
      </c>
      <c r="K819" s="68">
        <f>E819-J819</f>
        <v>0</v>
      </c>
      <c r="L819" s="69">
        <v>472720000</v>
      </c>
      <c r="M819" s="87">
        <v>1598.5</v>
      </c>
      <c r="N819" s="69">
        <v>31514667</v>
      </c>
      <c r="O819" s="69">
        <v>977611</v>
      </c>
      <c r="P819" s="79">
        <f>IF(I819=0,0,H819/I819)</f>
        <v>0</v>
      </c>
    </row>
    <row r="820">
      <c r="A820" s="66" t="str">
        <v>2025-11</v>
      </c>
      <c r="B820" s="66" t="str">
        <v>비교 반영</v>
      </c>
      <c r="C820" s="66" t="str">
        <v>일패동</v>
      </c>
      <c r="D820" s="66" t="str">
        <v>다가구 전월세</v>
      </c>
      <c r="E820" s="68">
        <v>3</v>
      </c>
      <c r="F820" s="68">
        <v>0</v>
      </c>
      <c r="G820" s="68">
        <v>1</v>
      </c>
      <c r="H820" s="68">
        <v>2</v>
      </c>
      <c r="I820" s="68">
        <f>G820+H820</f>
        <v>3</v>
      </c>
      <c r="J820" s="68">
        <f>SUM(F820:H820)</f>
        <v>3</v>
      </c>
      <c r="K820" s="68">
        <f>E820-J820</f>
        <v>0</v>
      </c>
      <c r="L820" s="69">
        <v>608000000</v>
      </c>
      <c r="M820" s="87">
        <v>252.2</v>
      </c>
      <c r="N820" s="69">
        <v>202666667</v>
      </c>
      <c r="O820" s="69">
        <v>7969537</v>
      </c>
      <c r="P820" s="79">
        <f>IF(I820=0,0,H820/I820)</f>
        <v>0.6666666666666666</v>
      </c>
    </row>
    <row r="821">
      <c r="A821" s="66" t="str">
        <v>2025-11</v>
      </c>
      <c r="B821" s="66" t="str">
        <v>비교 반영</v>
      </c>
      <c r="C821" s="66" t="str">
        <v>일패동</v>
      </c>
      <c r="D821" s="66" t="str">
        <v>토지</v>
      </c>
      <c r="E821" s="68">
        <v>13</v>
      </c>
      <c r="F821" s="68">
        <v>13</v>
      </c>
      <c r="G821" s="68">
        <v>0</v>
      </c>
      <c r="H821" s="68">
        <v>0</v>
      </c>
      <c r="I821" s="68">
        <f>G821+H821</f>
        <v>0</v>
      </c>
      <c r="J821" s="68">
        <f>SUM(F821:H821)</f>
        <v>13</v>
      </c>
      <c r="K821" s="68">
        <f>E821-J821</f>
        <v>0</v>
      </c>
      <c r="L821" s="69">
        <v>2049390000</v>
      </c>
      <c r="M821" s="87">
        <v>5830.6</v>
      </c>
      <c r="N821" s="69">
        <v>157645385</v>
      </c>
      <c r="O821" s="69">
        <v>1161946</v>
      </c>
      <c r="P821" s="79">
        <f>IF(I821=0,0,H821/I821)</f>
        <v>0</v>
      </c>
    </row>
    <row r="822">
      <c r="A822" s="66" t="str">
        <v>2025-11</v>
      </c>
      <c r="B822" s="66" t="str">
        <v>비교 반영</v>
      </c>
      <c r="C822" s="66" t="str">
        <v>조안면 능내리</v>
      </c>
      <c r="D822" s="66" t="str">
        <v>다가구 전월세</v>
      </c>
      <c r="E822" s="68">
        <v>1</v>
      </c>
      <c r="F822" s="68">
        <v>0</v>
      </c>
      <c r="G822" s="68">
        <v>0</v>
      </c>
      <c r="H822" s="68">
        <v>1</v>
      </c>
      <c r="I822" s="68">
        <f>G822+H822</f>
        <v>1</v>
      </c>
      <c r="J822" s="68">
        <f>SUM(F822:H822)</f>
        <v>1</v>
      </c>
      <c r="K822" s="68">
        <f>E822-J822</f>
        <v>0</v>
      </c>
      <c r="L822" s="69">
        <v>15000000</v>
      </c>
      <c r="M822" s="87">
        <v>39.6</v>
      </c>
      <c r="N822" s="69">
        <v>15000000</v>
      </c>
      <c r="O822" s="69">
        <v>1252191</v>
      </c>
      <c r="P822" s="79">
        <f>IF(I822=0,0,H822/I822)</f>
        <v>1</v>
      </c>
    </row>
    <row r="823">
      <c r="A823" s="66" t="str">
        <v>2025-11</v>
      </c>
      <c r="B823" s="66" t="str">
        <v>비교 반영</v>
      </c>
      <c r="C823" s="66" t="str">
        <v>조안면 능내리</v>
      </c>
      <c r="D823" s="66" t="str">
        <v>토지</v>
      </c>
      <c r="E823" s="68">
        <v>3</v>
      </c>
      <c r="F823" s="68">
        <v>3</v>
      </c>
      <c r="G823" s="68">
        <v>0</v>
      </c>
      <c r="H823" s="68">
        <v>0</v>
      </c>
      <c r="I823" s="68">
        <f>G823+H823</f>
        <v>0</v>
      </c>
      <c r="J823" s="68">
        <f>SUM(F823:H823)</f>
        <v>3</v>
      </c>
      <c r="K823" s="68">
        <f>E823-J823</f>
        <v>0</v>
      </c>
      <c r="L823" s="69">
        <v>335740000</v>
      </c>
      <c r="M823" s="87">
        <v>1844.3</v>
      </c>
      <c r="N823" s="69">
        <v>111913333</v>
      </c>
      <c r="O823" s="69">
        <v>601792</v>
      </c>
      <c r="P823" s="79">
        <f>IF(I823=0,0,H823/I823)</f>
        <v>0</v>
      </c>
    </row>
    <row r="824">
      <c r="A824" s="66" t="str">
        <v>2025-11</v>
      </c>
      <c r="B824" s="66" t="str">
        <v>비교 반영</v>
      </c>
      <c r="C824" s="66" t="str">
        <v>조안면 삼봉리</v>
      </c>
      <c r="D824" s="66" t="str">
        <v>다가구 매매</v>
      </c>
      <c r="E824" s="68">
        <v>1</v>
      </c>
      <c r="F824" s="68">
        <v>1</v>
      </c>
      <c r="G824" s="68">
        <v>0</v>
      </c>
      <c r="H824" s="68">
        <v>0</v>
      </c>
      <c r="I824" s="68">
        <f>G824+H824</f>
        <v>0</v>
      </c>
      <c r="J824" s="68">
        <f>SUM(F824:H824)</f>
        <v>1</v>
      </c>
      <c r="K824" s="68">
        <f>E824-J824</f>
        <v>0</v>
      </c>
      <c r="L824" s="69">
        <v>586000000</v>
      </c>
      <c r="M824" s="87">
        <v>137.74</v>
      </c>
      <c r="N824" s="69">
        <v>586000000</v>
      </c>
      <c r="O824" s="69">
        <v>14064106</v>
      </c>
      <c r="P824" s="79">
        <f>IF(I824=0,0,H824/I824)</f>
        <v>0</v>
      </c>
    </row>
    <row r="825">
      <c r="A825" s="66" t="str">
        <v>2025-11</v>
      </c>
      <c r="B825" s="66" t="str">
        <v>비교 반영</v>
      </c>
      <c r="C825" s="66" t="str">
        <v>조안면 삼봉리</v>
      </c>
      <c r="D825" s="66" t="str">
        <v>다가구 전월세</v>
      </c>
      <c r="E825" s="68">
        <v>3</v>
      </c>
      <c r="F825" s="68">
        <v>0</v>
      </c>
      <c r="G825" s="68">
        <v>1</v>
      </c>
      <c r="H825" s="68">
        <v>2</v>
      </c>
      <c r="I825" s="68">
        <f>G825+H825</f>
        <v>3</v>
      </c>
      <c r="J825" s="68">
        <f>SUM(F825:H825)</f>
        <v>3</v>
      </c>
      <c r="K825" s="68">
        <f>E825-J825</f>
        <v>0</v>
      </c>
      <c r="L825" s="69">
        <v>410000000</v>
      </c>
      <c r="M825" s="87">
        <v>424.09</v>
      </c>
      <c r="N825" s="69">
        <v>136666667</v>
      </c>
      <c r="O825" s="69">
        <v>3195953</v>
      </c>
      <c r="P825" s="79">
        <f>IF(I825=0,0,H825/I825)</f>
        <v>0.6666666666666666</v>
      </c>
    </row>
    <row r="826">
      <c r="A826" s="66" t="str">
        <v>2025-11</v>
      </c>
      <c r="B826" s="66" t="str">
        <v>비교 반영</v>
      </c>
      <c r="C826" s="66" t="str">
        <v>조안면 삼봉리</v>
      </c>
      <c r="D826" s="66" t="str">
        <v>토지</v>
      </c>
      <c r="E826" s="68">
        <v>6</v>
      </c>
      <c r="F826" s="68">
        <v>6</v>
      </c>
      <c r="G826" s="68">
        <v>0</v>
      </c>
      <c r="H826" s="68">
        <v>0</v>
      </c>
      <c r="I826" s="68">
        <f>G826+H826</f>
        <v>0</v>
      </c>
      <c r="J826" s="68">
        <f>SUM(F826:H826)</f>
        <v>6</v>
      </c>
      <c r="K826" s="68">
        <f>E826-J826</f>
        <v>0</v>
      </c>
      <c r="L826" s="69">
        <v>592480000</v>
      </c>
      <c r="M826" s="87">
        <v>2691.38</v>
      </c>
      <c r="N826" s="69">
        <v>98746667</v>
      </c>
      <c r="O826" s="69">
        <v>727735</v>
      </c>
      <c r="P826" s="79">
        <f>IF(I826=0,0,H826/I826)</f>
        <v>0</v>
      </c>
    </row>
    <row r="827">
      <c r="A827" s="66" t="str">
        <v>2025-11</v>
      </c>
      <c r="B827" s="66" t="str">
        <v>비교 반영</v>
      </c>
      <c r="C827" s="66" t="str">
        <v>조안면 송촌리</v>
      </c>
      <c r="D827" s="66" t="str">
        <v>다가구 전월세</v>
      </c>
      <c r="E827" s="68">
        <v>2</v>
      </c>
      <c r="F827" s="68">
        <v>0</v>
      </c>
      <c r="G827" s="68">
        <v>1</v>
      </c>
      <c r="H827" s="68">
        <v>1</v>
      </c>
      <c r="I827" s="68">
        <f>G827+H827</f>
        <v>2</v>
      </c>
      <c r="J827" s="68">
        <f>SUM(F827:H827)</f>
        <v>2</v>
      </c>
      <c r="K827" s="68">
        <f>E827-J827</f>
        <v>0</v>
      </c>
      <c r="L827" s="69">
        <v>320000000</v>
      </c>
      <c r="M827" s="87">
        <v>217.02</v>
      </c>
      <c r="N827" s="69">
        <v>160000000</v>
      </c>
      <c r="O827" s="69">
        <v>4874441</v>
      </c>
      <c r="P827" s="79">
        <f>IF(I827=0,0,H827/I827)</f>
        <v>0.5</v>
      </c>
    </row>
    <row r="828">
      <c r="A828" s="66" t="str">
        <v>2025-11</v>
      </c>
      <c r="B828" s="66" t="str">
        <v>비교 반영</v>
      </c>
      <c r="C828" s="66" t="str">
        <v>조안면 송촌리</v>
      </c>
      <c r="D828" s="66" t="str">
        <v>토지</v>
      </c>
      <c r="E828" s="68">
        <v>4</v>
      </c>
      <c r="F828" s="68">
        <v>4</v>
      </c>
      <c r="G828" s="68">
        <v>0</v>
      </c>
      <c r="H828" s="68">
        <v>0</v>
      </c>
      <c r="I828" s="68">
        <f>G828+H828</f>
        <v>0</v>
      </c>
      <c r="J828" s="68">
        <f>SUM(F828:H828)</f>
        <v>4</v>
      </c>
      <c r="K828" s="68">
        <f>E828-J828</f>
        <v>0</v>
      </c>
      <c r="L828" s="69">
        <v>376100000</v>
      </c>
      <c r="M828" s="87">
        <v>1276</v>
      </c>
      <c r="N828" s="69">
        <v>94025000</v>
      </c>
      <c r="O828" s="69">
        <v>974378</v>
      </c>
      <c r="P828" s="79">
        <f>IF(I828=0,0,H828/I828)</f>
        <v>0</v>
      </c>
    </row>
    <row r="829">
      <c r="A829" s="66" t="str">
        <v>2025-11</v>
      </c>
      <c r="B829" s="66" t="str">
        <v>비교 반영</v>
      </c>
      <c r="C829" s="66" t="str">
        <v>조안면 진중리</v>
      </c>
      <c r="D829" s="66" t="str">
        <v>토지</v>
      </c>
      <c r="E829" s="68">
        <v>2</v>
      </c>
      <c r="F829" s="68">
        <v>2</v>
      </c>
      <c r="G829" s="68">
        <v>0</v>
      </c>
      <c r="H829" s="68">
        <v>0</v>
      </c>
      <c r="I829" s="68">
        <f>G829+H829</f>
        <v>0</v>
      </c>
      <c r="J829" s="68">
        <f>SUM(F829:H829)</f>
        <v>2</v>
      </c>
      <c r="K829" s="68">
        <f>E829-J829</f>
        <v>0</v>
      </c>
      <c r="L829" s="69">
        <v>783960000</v>
      </c>
      <c r="M829" s="87">
        <v>3496</v>
      </c>
      <c r="N829" s="69">
        <v>391980000</v>
      </c>
      <c r="O829" s="69">
        <v>741305</v>
      </c>
      <c r="P829" s="79">
        <f>IF(I829=0,0,H829/I829)</f>
        <v>0</v>
      </c>
    </row>
    <row r="830">
      <c r="A830" s="66" t="str">
        <v>2025-11</v>
      </c>
      <c r="B830" s="66" t="str">
        <v>비교 반영</v>
      </c>
      <c r="C830" s="66" t="str">
        <v>진건읍 배양리</v>
      </c>
      <c r="D830" s="66" t="str">
        <v>다가구 매매</v>
      </c>
      <c r="E830" s="68">
        <v>1</v>
      </c>
      <c r="F830" s="68">
        <v>1</v>
      </c>
      <c r="G830" s="68">
        <v>0</v>
      </c>
      <c r="H830" s="68">
        <v>0</v>
      </c>
      <c r="I830" s="68">
        <f>G830+H830</f>
        <v>0</v>
      </c>
      <c r="J830" s="68">
        <f>SUM(F830:H830)</f>
        <v>1</v>
      </c>
      <c r="K830" s="68">
        <f>E830-J830</f>
        <v>0</v>
      </c>
      <c r="L830" s="69">
        <v>360000000</v>
      </c>
      <c r="M830" s="87">
        <v>94.83</v>
      </c>
      <c r="N830" s="69">
        <v>360000000</v>
      </c>
      <c r="O830" s="69">
        <v>12549643</v>
      </c>
      <c r="P830" s="79">
        <f>IF(I830=0,0,H830/I830)</f>
        <v>0</v>
      </c>
    </row>
    <row r="831">
      <c r="A831" s="66" t="str">
        <v>2025-11</v>
      </c>
      <c r="B831" s="66" t="str">
        <v>비교 반영</v>
      </c>
      <c r="C831" s="66" t="str">
        <v>진건읍 배양리</v>
      </c>
      <c r="D831" s="66" t="str">
        <v>토지</v>
      </c>
      <c r="E831" s="68">
        <v>3</v>
      </c>
      <c r="F831" s="68">
        <v>3</v>
      </c>
      <c r="G831" s="68">
        <v>0</v>
      </c>
      <c r="H831" s="68">
        <v>0</v>
      </c>
      <c r="I831" s="68">
        <f>G831+H831</f>
        <v>0</v>
      </c>
      <c r="J831" s="68">
        <f>SUM(F831:H831)</f>
        <v>3</v>
      </c>
      <c r="K831" s="68">
        <f>E831-J831</f>
        <v>0</v>
      </c>
      <c r="L831" s="69">
        <v>1385000000</v>
      </c>
      <c r="M831" s="87">
        <v>1116</v>
      </c>
      <c r="N831" s="69">
        <v>461666667</v>
      </c>
      <c r="O831" s="69">
        <v>4102610</v>
      </c>
      <c r="P831" s="79">
        <f>IF(I831=0,0,H831/I831)</f>
        <v>0</v>
      </c>
    </row>
    <row r="832">
      <c r="A832" s="66" t="str">
        <v>2025-11</v>
      </c>
      <c r="B832" s="66" t="str">
        <v>비교 반영</v>
      </c>
      <c r="C832" s="66" t="str">
        <v>진건읍 사능리</v>
      </c>
      <c r="D832" s="66" t="str">
        <v>공장창고</v>
      </c>
      <c r="E832" s="68">
        <v>1</v>
      </c>
      <c r="F832" s="68">
        <v>1</v>
      </c>
      <c r="G832" s="68">
        <v>0</v>
      </c>
      <c r="H832" s="68">
        <v>0</v>
      </c>
      <c r="I832" s="68">
        <f>G832+H832</f>
        <v>0</v>
      </c>
      <c r="J832" s="68">
        <f>SUM(F832:H832)</f>
        <v>1</v>
      </c>
      <c r="K832" s="68">
        <f>E832-J832</f>
        <v>0</v>
      </c>
      <c r="L832" s="69">
        <v>56630000</v>
      </c>
      <c r="M832" s="87">
        <v>65.7</v>
      </c>
      <c r="N832" s="69">
        <v>56630000</v>
      </c>
      <c r="O832" s="69">
        <v>2849416</v>
      </c>
      <c r="P832" s="79">
        <f>IF(I832=0,0,H832/I832)</f>
        <v>0</v>
      </c>
    </row>
    <row r="833">
      <c r="A833" s="66" t="str">
        <v>2025-11</v>
      </c>
      <c r="B833" s="66" t="str">
        <v>비교 반영</v>
      </c>
      <c r="C833" s="66" t="str">
        <v>진건읍 사능리</v>
      </c>
      <c r="D833" s="66" t="str">
        <v>다가구 전월세</v>
      </c>
      <c r="E833" s="68">
        <v>2</v>
      </c>
      <c r="F833" s="68">
        <v>0</v>
      </c>
      <c r="G833" s="68">
        <v>1</v>
      </c>
      <c r="H833" s="68">
        <v>1</v>
      </c>
      <c r="I833" s="68">
        <f>G833+H833</f>
        <v>2</v>
      </c>
      <c r="J833" s="68">
        <f>SUM(F833:H833)</f>
        <v>2</v>
      </c>
      <c r="K833" s="68">
        <f>E833-J833</f>
        <v>0</v>
      </c>
      <c r="L833" s="69">
        <v>155000000</v>
      </c>
      <c r="M833" s="87">
        <v>134.91</v>
      </c>
      <c r="N833" s="69">
        <v>77500000</v>
      </c>
      <c r="O833" s="69">
        <v>3798063</v>
      </c>
      <c r="P833" s="79">
        <f>IF(I833=0,0,H833/I833)</f>
        <v>0.5</v>
      </c>
    </row>
    <row r="834">
      <c r="A834" s="66" t="str">
        <v>2025-11</v>
      </c>
      <c r="B834" s="66" t="str">
        <v>비교 반영</v>
      </c>
      <c r="C834" s="66" t="str">
        <v>진건읍 사능리</v>
      </c>
      <c r="D834" s="66" t="str">
        <v>다세대 매매</v>
      </c>
      <c r="E834" s="68">
        <v>5</v>
      </c>
      <c r="F834" s="68">
        <v>5</v>
      </c>
      <c r="G834" s="68">
        <v>0</v>
      </c>
      <c r="H834" s="68">
        <v>0</v>
      </c>
      <c r="I834" s="68">
        <f>G834+H834</f>
        <v>0</v>
      </c>
      <c r="J834" s="68">
        <f>SUM(F834:H834)</f>
        <v>5</v>
      </c>
      <c r="K834" s="68">
        <f>E834-J834</f>
        <v>0</v>
      </c>
      <c r="L834" s="69">
        <v>595000000</v>
      </c>
      <c r="M834" s="87">
        <v>224.72</v>
      </c>
      <c r="N834" s="69">
        <v>119000000</v>
      </c>
      <c r="O834" s="69">
        <v>8752857</v>
      </c>
      <c r="P834" s="79">
        <f>IF(I834=0,0,H834/I834)</f>
        <v>0</v>
      </c>
    </row>
    <row r="835">
      <c r="A835" s="66" t="str">
        <v>2025-11</v>
      </c>
      <c r="B835" s="66" t="str">
        <v>비교 반영</v>
      </c>
      <c r="C835" s="66" t="str">
        <v>진건읍 사능리</v>
      </c>
      <c r="D835" s="66" t="str">
        <v>다세대 전월세</v>
      </c>
      <c r="E835" s="68">
        <v>1</v>
      </c>
      <c r="F835" s="68">
        <v>0</v>
      </c>
      <c r="G835" s="68">
        <v>0</v>
      </c>
      <c r="H835" s="68">
        <v>1</v>
      </c>
      <c r="I835" s="68">
        <f>G835+H835</f>
        <v>1</v>
      </c>
      <c r="J835" s="68">
        <f>SUM(F835:H835)</f>
        <v>1</v>
      </c>
      <c r="K835" s="68">
        <f>E835-J835</f>
        <v>0</v>
      </c>
      <c r="L835" s="69">
        <v>7000000</v>
      </c>
      <c r="M835" s="87">
        <v>39.33</v>
      </c>
      <c r="N835" s="69">
        <v>7000000</v>
      </c>
      <c r="O835" s="69">
        <v>588368</v>
      </c>
      <c r="P835" s="79">
        <f>IF(I835=0,0,H835/I835)</f>
        <v>1</v>
      </c>
    </row>
    <row r="836">
      <c r="A836" s="66" t="str">
        <v>2025-11</v>
      </c>
      <c r="B836" s="66" t="str">
        <v>비교 반영</v>
      </c>
      <c r="C836" s="66" t="str">
        <v>진건읍 사능리</v>
      </c>
      <c r="D836" s="66" t="str">
        <v>아파트 전월세</v>
      </c>
      <c r="E836" s="68">
        <v>1</v>
      </c>
      <c r="F836" s="68">
        <v>0</v>
      </c>
      <c r="G836" s="68">
        <v>0</v>
      </c>
      <c r="H836" s="68">
        <v>1</v>
      </c>
      <c r="I836" s="68">
        <f>G836+H836</f>
        <v>1</v>
      </c>
      <c r="J836" s="68">
        <f>SUM(F836:H836)</f>
        <v>1</v>
      </c>
      <c r="K836" s="68">
        <f>E836-J836</f>
        <v>0</v>
      </c>
      <c r="L836" s="69">
        <v>10000000</v>
      </c>
      <c r="M836" s="87">
        <v>48.48</v>
      </c>
      <c r="N836" s="69">
        <v>10000000</v>
      </c>
      <c r="O836" s="69">
        <v>681886</v>
      </c>
      <c r="P836" s="79">
        <f>IF(I836=0,0,H836/I836)</f>
        <v>1</v>
      </c>
    </row>
    <row r="837">
      <c r="A837" s="66" t="str">
        <v>2025-11</v>
      </c>
      <c r="B837" s="66" t="str">
        <v>비교 반영</v>
      </c>
      <c r="C837" s="66" t="str">
        <v>진건읍 사능리</v>
      </c>
      <c r="D837" s="66" t="str">
        <v>토지</v>
      </c>
      <c r="E837" s="68">
        <v>6</v>
      </c>
      <c r="F837" s="68">
        <v>6</v>
      </c>
      <c r="G837" s="68">
        <v>0</v>
      </c>
      <c r="H837" s="68">
        <v>0</v>
      </c>
      <c r="I837" s="68">
        <f>G837+H837</f>
        <v>0</v>
      </c>
      <c r="J837" s="68">
        <f>SUM(F837:H837)</f>
        <v>6</v>
      </c>
      <c r="K837" s="68">
        <f>E837-J837</f>
        <v>0</v>
      </c>
      <c r="L837" s="69">
        <v>769710000</v>
      </c>
      <c r="M837" s="87">
        <v>1749</v>
      </c>
      <c r="N837" s="69">
        <v>128285000</v>
      </c>
      <c r="O837" s="69">
        <v>1454829</v>
      </c>
      <c r="P837" s="79">
        <f>IF(I837=0,0,H837/I837)</f>
        <v>0</v>
      </c>
    </row>
    <row r="838">
      <c r="A838" s="66" t="str">
        <v>2025-11</v>
      </c>
      <c r="B838" s="66" t="str">
        <v>비교 반영</v>
      </c>
      <c r="C838" s="66" t="str">
        <v>진건읍 송능리</v>
      </c>
      <c r="D838" s="66" t="str">
        <v>다세대 전월세</v>
      </c>
      <c r="E838" s="68">
        <v>1</v>
      </c>
      <c r="F838" s="68">
        <v>0</v>
      </c>
      <c r="G838" s="68">
        <v>1</v>
      </c>
      <c r="H838" s="68">
        <v>0</v>
      </c>
      <c r="I838" s="68">
        <f>G838+H838</f>
        <v>1</v>
      </c>
      <c r="J838" s="68">
        <f>SUM(F838:H838)</f>
        <v>1</v>
      </c>
      <c r="K838" s="68">
        <f>E838-J838</f>
        <v>0</v>
      </c>
      <c r="L838" s="69">
        <v>110000000</v>
      </c>
      <c r="M838" s="87">
        <v>81.6</v>
      </c>
      <c r="N838" s="69">
        <v>110000000</v>
      </c>
      <c r="O838" s="69">
        <v>4456328</v>
      </c>
      <c r="P838" s="79">
        <f>IF(I838=0,0,H838/I838)</f>
        <v>0</v>
      </c>
    </row>
    <row r="839">
      <c r="A839" s="66" t="str">
        <v>2025-11</v>
      </c>
      <c r="B839" s="66" t="str">
        <v>비교 반영</v>
      </c>
      <c r="C839" s="66" t="str">
        <v>진건읍 송능리</v>
      </c>
      <c r="D839" s="66" t="str">
        <v>토지</v>
      </c>
      <c r="E839" s="68">
        <v>4</v>
      </c>
      <c r="F839" s="68">
        <v>4</v>
      </c>
      <c r="G839" s="68">
        <v>0</v>
      </c>
      <c r="H839" s="68">
        <v>0</v>
      </c>
      <c r="I839" s="68">
        <f>G839+H839</f>
        <v>0</v>
      </c>
      <c r="J839" s="68">
        <f>SUM(F839:H839)</f>
        <v>4</v>
      </c>
      <c r="K839" s="68">
        <f>E839-J839</f>
        <v>0</v>
      </c>
      <c r="L839" s="69">
        <v>4130000000</v>
      </c>
      <c r="M839" s="87">
        <v>2882</v>
      </c>
      <c r="N839" s="69">
        <v>1032500000</v>
      </c>
      <c r="O839" s="69">
        <v>4737298</v>
      </c>
      <c r="P839" s="79">
        <f>IF(I839=0,0,H839/I839)</f>
        <v>0</v>
      </c>
    </row>
    <row r="840">
      <c r="A840" s="66" t="str">
        <v>2025-11</v>
      </c>
      <c r="B840" s="66" t="str">
        <v>비교 반영</v>
      </c>
      <c r="C840" s="66" t="str">
        <v>진건읍 신월리</v>
      </c>
      <c r="D840" s="66" t="str">
        <v>아파트 매매</v>
      </c>
      <c r="E840" s="68">
        <v>1</v>
      </c>
      <c r="F840" s="68">
        <v>1</v>
      </c>
      <c r="G840" s="68">
        <v>0</v>
      </c>
      <c r="H840" s="68">
        <v>0</v>
      </c>
      <c r="I840" s="68">
        <f>G840+H840</f>
        <v>0</v>
      </c>
      <c r="J840" s="68">
        <f>SUM(F840:H840)</f>
        <v>1</v>
      </c>
      <c r="K840" s="68">
        <f>E840-J840</f>
        <v>0</v>
      </c>
      <c r="L840" s="69">
        <v>230000000</v>
      </c>
      <c r="M840" s="87">
        <v>59.4</v>
      </c>
      <c r="N840" s="69">
        <v>230000000</v>
      </c>
      <c r="O840" s="69">
        <v>12800178</v>
      </c>
      <c r="P840" s="79">
        <f>IF(I840=0,0,H840/I840)</f>
        <v>0</v>
      </c>
    </row>
    <row r="841">
      <c r="A841" s="66" t="str">
        <v>2025-11</v>
      </c>
      <c r="B841" s="66" t="str">
        <v>비교 반영</v>
      </c>
      <c r="C841" s="66" t="str">
        <v>진건읍 용정리</v>
      </c>
      <c r="D841" s="66" t="str">
        <v>다가구 매매</v>
      </c>
      <c r="E841" s="68">
        <v>1</v>
      </c>
      <c r="F841" s="68">
        <v>1</v>
      </c>
      <c r="G841" s="68">
        <v>0</v>
      </c>
      <c r="H841" s="68">
        <v>0</v>
      </c>
      <c r="I841" s="68">
        <f>G841+H841</f>
        <v>0</v>
      </c>
      <c r="J841" s="68">
        <f>SUM(F841:H841)</f>
        <v>1</v>
      </c>
      <c r="K841" s="68">
        <f>E841-J841</f>
        <v>0</v>
      </c>
      <c r="L841" s="69">
        <v>580000000</v>
      </c>
      <c r="M841" s="87">
        <v>113.11</v>
      </c>
      <c r="N841" s="69">
        <v>580000000</v>
      </c>
      <c r="O841" s="69">
        <v>16951245</v>
      </c>
      <c r="P841" s="79">
        <f>IF(I841=0,0,H841/I841)</f>
        <v>0</v>
      </c>
    </row>
    <row r="842">
      <c r="A842" s="66" t="str">
        <v>2025-11</v>
      </c>
      <c r="B842" s="66" t="str">
        <v>비교 반영</v>
      </c>
      <c r="C842" s="66" t="str">
        <v>진건읍 용정리</v>
      </c>
      <c r="D842" s="66" t="str">
        <v>다가구 전월세</v>
      </c>
      <c r="E842" s="68">
        <v>7</v>
      </c>
      <c r="F842" s="68">
        <v>0</v>
      </c>
      <c r="G842" s="68">
        <v>1</v>
      </c>
      <c r="H842" s="68">
        <v>6</v>
      </c>
      <c r="I842" s="68">
        <f>G842+H842</f>
        <v>7</v>
      </c>
      <c r="J842" s="68">
        <f>SUM(F842:H842)</f>
        <v>7</v>
      </c>
      <c r="K842" s="68">
        <f>E842-J842</f>
        <v>0</v>
      </c>
      <c r="L842" s="69">
        <v>140000000</v>
      </c>
      <c r="M842" s="87">
        <v>294.06</v>
      </c>
      <c r="N842" s="69">
        <v>20000000</v>
      </c>
      <c r="O842" s="69">
        <v>1573862</v>
      </c>
      <c r="P842" s="79">
        <f>IF(I842=0,0,H842/I842)</f>
        <v>0.8571428571428571</v>
      </c>
    </row>
    <row r="843">
      <c r="A843" s="66" t="str">
        <v>2025-11</v>
      </c>
      <c r="B843" s="66" t="str">
        <v>비교 반영</v>
      </c>
      <c r="C843" s="66" t="str">
        <v>진건읍 용정리</v>
      </c>
      <c r="D843" s="66" t="str">
        <v>다세대 매매</v>
      </c>
      <c r="E843" s="68">
        <v>3</v>
      </c>
      <c r="F843" s="68">
        <v>3</v>
      </c>
      <c r="G843" s="68">
        <v>0</v>
      </c>
      <c r="H843" s="68">
        <v>0</v>
      </c>
      <c r="I843" s="68">
        <f>G843+H843</f>
        <v>0</v>
      </c>
      <c r="J843" s="68">
        <f>SUM(F843:H843)</f>
        <v>3</v>
      </c>
      <c r="K843" s="68">
        <f>E843-J843</f>
        <v>0</v>
      </c>
      <c r="L843" s="69">
        <v>208000000</v>
      </c>
      <c r="M843" s="87">
        <v>97.86</v>
      </c>
      <c r="N843" s="69">
        <v>69333333</v>
      </c>
      <c r="O843" s="69">
        <v>7026398</v>
      </c>
      <c r="P843" s="79">
        <f>IF(I843=0,0,H843/I843)</f>
        <v>0</v>
      </c>
    </row>
    <row r="844">
      <c r="A844" s="66" t="str">
        <v>2025-11</v>
      </c>
      <c r="B844" s="66" t="str">
        <v>비교 반영</v>
      </c>
      <c r="C844" s="66" t="str">
        <v>진건읍 용정리</v>
      </c>
      <c r="D844" s="66" t="str">
        <v>다세대 전월세</v>
      </c>
      <c r="E844" s="68">
        <v>7</v>
      </c>
      <c r="F844" s="68">
        <v>0</v>
      </c>
      <c r="G844" s="68">
        <v>1</v>
      </c>
      <c r="H844" s="68">
        <v>6</v>
      </c>
      <c r="I844" s="68">
        <f>G844+H844</f>
        <v>7</v>
      </c>
      <c r="J844" s="68">
        <f>SUM(F844:H844)</f>
        <v>7</v>
      </c>
      <c r="K844" s="68">
        <f>E844-J844</f>
        <v>0</v>
      </c>
      <c r="L844" s="69">
        <v>105000000</v>
      </c>
      <c r="M844" s="87">
        <v>301.47</v>
      </c>
      <c r="N844" s="69">
        <v>15000000</v>
      </c>
      <c r="O844" s="69">
        <v>1151383</v>
      </c>
      <c r="P844" s="79">
        <f>IF(I844=0,0,H844/I844)</f>
        <v>0.8571428571428571</v>
      </c>
    </row>
    <row r="845">
      <c r="A845" s="66" t="str">
        <v>2025-11</v>
      </c>
      <c r="B845" s="66" t="str">
        <v>비교 반영</v>
      </c>
      <c r="C845" s="66" t="str">
        <v>진건읍 용정리</v>
      </c>
      <c r="D845" s="66" t="str">
        <v>아파트 매매</v>
      </c>
      <c r="E845" s="68">
        <v>6</v>
      </c>
      <c r="F845" s="68">
        <v>6</v>
      </c>
      <c r="G845" s="68">
        <v>0</v>
      </c>
      <c r="H845" s="68">
        <v>0</v>
      </c>
      <c r="I845" s="68">
        <f>G845+H845</f>
        <v>0</v>
      </c>
      <c r="J845" s="68">
        <f>SUM(F845:H845)</f>
        <v>6</v>
      </c>
      <c r="K845" s="68">
        <f>E845-J845</f>
        <v>0</v>
      </c>
      <c r="L845" s="69">
        <v>1225000000</v>
      </c>
      <c r="M845" s="87">
        <v>410.005</v>
      </c>
      <c r="N845" s="69">
        <v>204166667</v>
      </c>
      <c r="O845" s="69">
        <v>9876920</v>
      </c>
      <c r="P845" s="79">
        <f>IF(I845=0,0,H845/I845)</f>
        <v>0</v>
      </c>
    </row>
    <row r="846">
      <c r="A846" s="66" t="str">
        <v>2025-11</v>
      </c>
      <c r="B846" s="66" t="str">
        <v>비교 반영</v>
      </c>
      <c r="C846" s="66" t="str">
        <v>진건읍 용정리</v>
      </c>
      <c r="D846" s="66" t="str">
        <v>아파트 전월세</v>
      </c>
      <c r="E846" s="68">
        <v>20</v>
      </c>
      <c r="F846" s="68">
        <v>0</v>
      </c>
      <c r="G846" s="68">
        <v>9</v>
      </c>
      <c r="H846" s="68">
        <v>11</v>
      </c>
      <c r="I846" s="68">
        <f>G846+H846</f>
        <v>20</v>
      </c>
      <c r="J846" s="68">
        <f>SUM(F846:H846)</f>
        <v>20</v>
      </c>
      <c r="K846" s="68">
        <f>E846-J846</f>
        <v>0</v>
      </c>
      <c r="L846" s="69">
        <v>2025000000</v>
      </c>
      <c r="M846" s="87">
        <v>1307.8</v>
      </c>
      <c r="N846" s="69">
        <v>101250000</v>
      </c>
      <c r="O846" s="69">
        <v>5118684</v>
      </c>
      <c r="P846" s="79">
        <f>IF(I846=0,0,H846/I846)</f>
        <v>0.55</v>
      </c>
    </row>
    <row r="847">
      <c r="A847" s="66" t="str">
        <v>2025-11</v>
      </c>
      <c r="B847" s="66" t="str">
        <v>비교 반영</v>
      </c>
      <c r="C847" s="66" t="str">
        <v>진건읍 용정리</v>
      </c>
      <c r="D847" s="66" t="str">
        <v>오피스텔 전월세</v>
      </c>
      <c r="E847" s="68">
        <v>2</v>
      </c>
      <c r="F847" s="68">
        <v>0</v>
      </c>
      <c r="G847" s="68">
        <v>0</v>
      </c>
      <c r="H847" s="68">
        <v>2</v>
      </c>
      <c r="I847" s="68">
        <f>G847+H847</f>
        <v>2</v>
      </c>
      <c r="J847" s="68">
        <f>SUM(F847:H847)</f>
        <v>2</v>
      </c>
      <c r="K847" s="68">
        <f>E847-J847</f>
        <v>0</v>
      </c>
      <c r="L847" s="69">
        <v>7000000</v>
      </c>
      <c r="M847" s="87">
        <v>47.33</v>
      </c>
      <c r="N847" s="69">
        <v>3500000</v>
      </c>
      <c r="O847" s="69">
        <v>488918</v>
      </c>
      <c r="P847" s="79">
        <f>IF(I847=0,0,H847/I847)</f>
        <v>1</v>
      </c>
    </row>
    <row r="848">
      <c r="A848" s="66" t="str">
        <v>2025-11</v>
      </c>
      <c r="B848" s="66" t="str">
        <v>비교 반영</v>
      </c>
      <c r="C848" s="66" t="str">
        <v>진건읍 용정리</v>
      </c>
      <c r="D848" s="66" t="str">
        <v>토지</v>
      </c>
      <c r="E848" s="68">
        <v>8</v>
      </c>
      <c r="F848" s="68">
        <v>8</v>
      </c>
      <c r="G848" s="68">
        <v>0</v>
      </c>
      <c r="H848" s="68">
        <v>0</v>
      </c>
      <c r="I848" s="68">
        <f>G848+H848</f>
        <v>0</v>
      </c>
      <c r="J848" s="68">
        <f>SUM(F848:H848)</f>
        <v>8</v>
      </c>
      <c r="K848" s="68">
        <f>E848-J848</f>
        <v>0</v>
      </c>
      <c r="L848" s="69">
        <v>1425040000</v>
      </c>
      <c r="M848" s="87">
        <v>5067</v>
      </c>
      <c r="N848" s="69">
        <v>178130000</v>
      </c>
      <c r="O848" s="69">
        <v>929717</v>
      </c>
      <c r="P848" s="79">
        <f>IF(I848=0,0,H848/I848)</f>
        <v>0</v>
      </c>
    </row>
    <row r="849">
      <c r="A849" s="66" t="str">
        <v>2025-11</v>
      </c>
      <c r="B849" s="66" t="str">
        <v>비교 반영</v>
      </c>
      <c r="C849" s="66" t="str">
        <v>진건읍 진관리</v>
      </c>
      <c r="D849" s="66" t="str">
        <v>다세대 전월세</v>
      </c>
      <c r="E849" s="68">
        <v>1</v>
      </c>
      <c r="F849" s="68">
        <v>0</v>
      </c>
      <c r="G849" s="68">
        <v>1</v>
      </c>
      <c r="H849" s="68">
        <v>0</v>
      </c>
      <c r="I849" s="68">
        <f>G849+H849</f>
        <v>1</v>
      </c>
      <c r="J849" s="68">
        <f>SUM(F849:H849)</f>
        <v>1</v>
      </c>
      <c r="K849" s="68">
        <f>E849-J849</f>
        <v>0</v>
      </c>
      <c r="L849" s="69">
        <v>80000000</v>
      </c>
      <c r="M849" s="87">
        <v>46.08</v>
      </c>
      <c r="N849" s="69">
        <v>80000000</v>
      </c>
      <c r="O849" s="69">
        <v>5739210</v>
      </c>
      <c r="P849" s="79">
        <f>IF(I849=0,0,H849/I849)</f>
        <v>0</v>
      </c>
    </row>
    <row r="850">
      <c r="A850" s="66" t="str">
        <v>2025-11</v>
      </c>
      <c r="B850" s="66" t="str">
        <v>비교 반영</v>
      </c>
      <c r="C850" s="66" t="str">
        <v>진건읍 진관리</v>
      </c>
      <c r="D850" s="66" t="str">
        <v>아파트 전월세</v>
      </c>
      <c r="E850" s="68">
        <v>1</v>
      </c>
      <c r="F850" s="68">
        <v>0</v>
      </c>
      <c r="G850" s="68">
        <v>1</v>
      </c>
      <c r="H850" s="68">
        <v>0</v>
      </c>
      <c r="I850" s="68">
        <f>G850+H850</f>
        <v>1</v>
      </c>
      <c r="J850" s="68">
        <f>SUM(F850:H850)</f>
        <v>1</v>
      </c>
      <c r="K850" s="68">
        <f>E850-J850</f>
        <v>0</v>
      </c>
      <c r="L850" s="69">
        <v>300000000</v>
      </c>
      <c r="M850" s="87">
        <v>84.776</v>
      </c>
      <c r="N850" s="69">
        <v>300000000</v>
      </c>
      <c r="O850" s="69">
        <v>11698305</v>
      </c>
      <c r="P850" s="79">
        <f>IF(I850=0,0,H850/I850)</f>
        <v>0</v>
      </c>
    </row>
    <row r="851">
      <c r="A851" s="66" t="str">
        <v>2025-11</v>
      </c>
      <c r="B851" s="66" t="str">
        <v>비교 반영</v>
      </c>
      <c r="C851" s="66" t="str">
        <v>진접읍 금곡리</v>
      </c>
      <c r="D851" s="66" t="str">
        <v>다가구 전월세</v>
      </c>
      <c r="E851" s="68">
        <v>25</v>
      </c>
      <c r="F851" s="68">
        <v>0</v>
      </c>
      <c r="G851" s="68">
        <v>1</v>
      </c>
      <c r="H851" s="68">
        <v>24</v>
      </c>
      <c r="I851" s="68">
        <f>G851+H851</f>
        <v>25</v>
      </c>
      <c r="J851" s="68">
        <f>SUM(F851:H851)</f>
        <v>25</v>
      </c>
      <c r="K851" s="68">
        <f>E851-J851</f>
        <v>0</v>
      </c>
      <c r="L851" s="69">
        <v>346000000</v>
      </c>
      <c r="M851" s="87">
        <v>850.783</v>
      </c>
      <c r="N851" s="69">
        <v>13840000</v>
      </c>
      <c r="O851" s="69">
        <v>1344411</v>
      </c>
      <c r="P851" s="79">
        <f>IF(I851=0,0,H851/I851)</f>
        <v>0.96</v>
      </c>
    </row>
    <row r="852">
      <c r="A852" s="66" t="str">
        <v>2025-11</v>
      </c>
      <c r="B852" s="66" t="str">
        <v>비교 반영</v>
      </c>
      <c r="C852" s="66" t="str">
        <v>진접읍 금곡리</v>
      </c>
      <c r="D852" s="66" t="str">
        <v>다세대 매매</v>
      </c>
      <c r="E852" s="68">
        <v>2</v>
      </c>
      <c r="F852" s="68">
        <v>2</v>
      </c>
      <c r="G852" s="68">
        <v>0</v>
      </c>
      <c r="H852" s="68">
        <v>0</v>
      </c>
      <c r="I852" s="68">
        <f>G852+H852</f>
        <v>0</v>
      </c>
      <c r="J852" s="68">
        <f>SUM(F852:H852)</f>
        <v>2</v>
      </c>
      <c r="K852" s="68">
        <f>E852-J852</f>
        <v>0</v>
      </c>
      <c r="L852" s="69">
        <v>853000000</v>
      </c>
      <c r="M852" s="87">
        <v>169.13</v>
      </c>
      <c r="N852" s="69">
        <v>426500000</v>
      </c>
      <c r="O852" s="69">
        <v>16672587</v>
      </c>
      <c r="P852" s="79">
        <f>IF(I852=0,0,H852/I852)</f>
        <v>0</v>
      </c>
    </row>
    <row r="853">
      <c r="A853" s="66" t="str">
        <v>2025-11</v>
      </c>
      <c r="B853" s="66" t="str">
        <v>비교 반영</v>
      </c>
      <c r="C853" s="66" t="str">
        <v>진접읍 금곡리</v>
      </c>
      <c r="D853" s="66" t="str">
        <v>다세대 전월세</v>
      </c>
      <c r="E853" s="68">
        <v>1</v>
      </c>
      <c r="F853" s="68">
        <v>0</v>
      </c>
      <c r="G853" s="68">
        <v>1</v>
      </c>
      <c r="H853" s="68">
        <v>0</v>
      </c>
      <c r="I853" s="68">
        <f>G853+H853</f>
        <v>1</v>
      </c>
      <c r="J853" s="68">
        <f>SUM(F853:H853)</f>
        <v>1</v>
      </c>
      <c r="K853" s="68">
        <f>E853-J853</f>
        <v>0</v>
      </c>
      <c r="L853" s="69">
        <v>310000000</v>
      </c>
      <c r="M853" s="87">
        <v>84.35</v>
      </c>
      <c r="N853" s="69">
        <v>310000000</v>
      </c>
      <c r="O853" s="69">
        <v>12149299</v>
      </c>
      <c r="P853" s="79">
        <f>IF(I853=0,0,H853/I853)</f>
        <v>0</v>
      </c>
    </row>
    <row r="854">
      <c r="A854" s="66" t="str">
        <v>2025-11</v>
      </c>
      <c r="B854" s="66" t="str">
        <v>비교 반영</v>
      </c>
      <c r="C854" s="66" t="str">
        <v>진접읍 금곡리</v>
      </c>
      <c r="D854" s="66" t="str">
        <v>상가</v>
      </c>
      <c r="E854" s="68">
        <v>2</v>
      </c>
      <c r="F854" s="68">
        <v>2</v>
      </c>
      <c r="G854" s="68">
        <v>0</v>
      </c>
      <c r="H854" s="68">
        <v>0</v>
      </c>
      <c r="I854" s="68">
        <f>G854+H854</f>
        <v>0</v>
      </c>
      <c r="J854" s="68">
        <f>SUM(F854:H854)</f>
        <v>2</v>
      </c>
      <c r="K854" s="68">
        <f>E854-J854</f>
        <v>0</v>
      </c>
      <c r="L854" s="69">
        <v>997000000</v>
      </c>
      <c r="M854" s="87">
        <v>414.98</v>
      </c>
      <c r="N854" s="69">
        <v>498500000</v>
      </c>
      <c r="O854" s="69">
        <v>7942233</v>
      </c>
      <c r="P854" s="79">
        <f>IF(I854=0,0,H854/I854)</f>
        <v>0</v>
      </c>
    </row>
    <row r="855">
      <c r="A855" s="66" t="str">
        <v>2025-11</v>
      </c>
      <c r="B855" s="66" t="str">
        <v>비교 반영</v>
      </c>
      <c r="C855" s="66" t="str">
        <v>진접읍 금곡리</v>
      </c>
      <c r="D855" s="66" t="str">
        <v>아파트 매매</v>
      </c>
      <c r="E855" s="68">
        <v>28</v>
      </c>
      <c r="F855" s="68">
        <v>28</v>
      </c>
      <c r="G855" s="68">
        <v>0</v>
      </c>
      <c r="H855" s="68">
        <v>0</v>
      </c>
      <c r="I855" s="68">
        <f>G855+H855</f>
        <v>0</v>
      </c>
      <c r="J855" s="68">
        <f>SUM(F855:H855)</f>
        <v>28</v>
      </c>
      <c r="K855" s="68">
        <f>E855-J855</f>
        <v>0</v>
      </c>
      <c r="L855" s="69">
        <v>11970000000</v>
      </c>
      <c r="M855" s="87">
        <v>2312.641</v>
      </c>
      <c r="N855" s="69">
        <v>427500000</v>
      </c>
      <c r="O855" s="69">
        <v>17110415</v>
      </c>
      <c r="P855" s="79">
        <f>IF(I855=0,0,H855/I855)</f>
        <v>0</v>
      </c>
    </row>
    <row r="856">
      <c r="A856" s="66" t="str">
        <v>2025-11</v>
      </c>
      <c r="B856" s="66" t="str">
        <v>비교 반영</v>
      </c>
      <c r="C856" s="66" t="str">
        <v>진접읍 금곡리</v>
      </c>
      <c r="D856" s="66" t="str">
        <v>아파트 전월세</v>
      </c>
      <c r="E856" s="68">
        <v>61</v>
      </c>
      <c r="F856" s="68">
        <v>0</v>
      </c>
      <c r="G856" s="68">
        <v>30</v>
      </c>
      <c r="H856" s="68">
        <v>31</v>
      </c>
      <c r="I856" s="68">
        <f>G856+H856</f>
        <v>61</v>
      </c>
      <c r="J856" s="68">
        <f>SUM(F856:H856)</f>
        <v>61</v>
      </c>
      <c r="K856" s="68">
        <f>E856-J856</f>
        <v>0</v>
      </c>
      <c r="L856" s="69">
        <v>11695970000</v>
      </c>
      <c r="M856" s="87">
        <v>4928.703</v>
      </c>
      <c r="N856" s="69">
        <v>191737213</v>
      </c>
      <c r="O856" s="69">
        <v>7844733</v>
      </c>
      <c r="P856" s="79">
        <f>IF(I856=0,0,H856/I856)</f>
        <v>0.5081967213114754</v>
      </c>
    </row>
    <row r="857">
      <c r="A857" s="66" t="str">
        <v>2025-11</v>
      </c>
      <c r="B857" s="66" t="str">
        <v>비교 반영</v>
      </c>
      <c r="C857" s="66" t="str">
        <v>진접읍 금곡리</v>
      </c>
      <c r="D857" s="66" t="str">
        <v>오피스텔 매매</v>
      </c>
      <c r="E857" s="68">
        <v>3</v>
      </c>
      <c r="F857" s="68">
        <v>3</v>
      </c>
      <c r="G857" s="68">
        <v>0</v>
      </c>
      <c r="H857" s="68">
        <v>0</v>
      </c>
      <c r="I857" s="68">
        <f>G857+H857</f>
        <v>0</v>
      </c>
      <c r="J857" s="68">
        <f>SUM(F857:H857)</f>
        <v>3</v>
      </c>
      <c r="K857" s="68">
        <f>E857-J857</f>
        <v>0</v>
      </c>
      <c r="L857" s="69">
        <v>326000000</v>
      </c>
      <c r="M857" s="87">
        <v>64.83</v>
      </c>
      <c r="N857" s="69">
        <v>108666667</v>
      </c>
      <c r="O857" s="69">
        <v>16623259</v>
      </c>
      <c r="P857" s="79">
        <f>IF(I857=0,0,H857/I857)</f>
        <v>0</v>
      </c>
    </row>
    <row r="858">
      <c r="A858" s="66" t="str">
        <v>2025-11</v>
      </c>
      <c r="B858" s="66" t="str">
        <v>비교 반영</v>
      </c>
      <c r="C858" s="66" t="str">
        <v>진접읍 금곡리</v>
      </c>
      <c r="D858" s="66" t="str">
        <v>토지</v>
      </c>
      <c r="E858" s="68">
        <v>3</v>
      </c>
      <c r="F858" s="68">
        <v>3</v>
      </c>
      <c r="G858" s="68">
        <v>0</v>
      </c>
      <c r="H858" s="68">
        <v>0</v>
      </c>
      <c r="I858" s="68">
        <f>G858+H858</f>
        <v>0</v>
      </c>
      <c r="J858" s="68">
        <f>SUM(F858:H858)</f>
        <v>3</v>
      </c>
      <c r="K858" s="68">
        <f>E858-J858</f>
        <v>0</v>
      </c>
      <c r="L858" s="69">
        <v>1400500000</v>
      </c>
      <c r="M858" s="87">
        <v>578.1</v>
      </c>
      <c r="N858" s="69">
        <v>466833333</v>
      </c>
      <c r="O858" s="69">
        <v>8008566</v>
      </c>
      <c r="P858" s="79">
        <f>IF(I858=0,0,H858/I858)</f>
        <v>0</v>
      </c>
    </row>
    <row r="859">
      <c r="A859" s="66" t="str">
        <v>2025-11</v>
      </c>
      <c r="B859" s="66" t="str">
        <v>비교 반영</v>
      </c>
      <c r="C859" s="66" t="str">
        <v>진접읍 내각리</v>
      </c>
      <c r="D859" s="66" t="str">
        <v>다가구 전월세</v>
      </c>
      <c r="E859" s="68">
        <v>9</v>
      </c>
      <c r="F859" s="68">
        <v>0</v>
      </c>
      <c r="G859" s="68">
        <v>1</v>
      </c>
      <c r="H859" s="68">
        <v>8</v>
      </c>
      <c r="I859" s="68">
        <f>G859+H859</f>
        <v>9</v>
      </c>
      <c r="J859" s="68">
        <f>SUM(F859:H859)</f>
        <v>9</v>
      </c>
      <c r="K859" s="68">
        <f>E859-J859</f>
        <v>0</v>
      </c>
      <c r="L859" s="69">
        <v>133000000</v>
      </c>
      <c r="M859" s="87">
        <v>330</v>
      </c>
      <c r="N859" s="69">
        <v>14777778</v>
      </c>
      <c r="O859" s="69">
        <v>1332332</v>
      </c>
      <c r="P859" s="79">
        <f>IF(I859=0,0,H859/I859)</f>
        <v>0.8888888888888888</v>
      </c>
    </row>
    <row r="860">
      <c r="A860" s="66" t="str">
        <v>2025-11</v>
      </c>
      <c r="B860" s="66" t="str">
        <v>비교 반영</v>
      </c>
      <c r="C860" s="66" t="str">
        <v>진접읍 내각리</v>
      </c>
      <c r="D860" s="66" t="str">
        <v>다세대 매매</v>
      </c>
      <c r="E860" s="68">
        <v>1</v>
      </c>
      <c r="F860" s="68">
        <v>1</v>
      </c>
      <c r="G860" s="68">
        <v>0</v>
      </c>
      <c r="H860" s="68">
        <v>0</v>
      </c>
      <c r="I860" s="68">
        <f>G860+H860</f>
        <v>0</v>
      </c>
      <c r="J860" s="68">
        <f>SUM(F860:H860)</f>
        <v>1</v>
      </c>
      <c r="K860" s="68">
        <f>E860-J860</f>
        <v>0</v>
      </c>
      <c r="L860" s="69">
        <v>150000000</v>
      </c>
      <c r="M860" s="87">
        <v>59.9</v>
      </c>
      <c r="N860" s="69">
        <v>150000000</v>
      </c>
      <c r="O860" s="69">
        <v>8278260</v>
      </c>
      <c r="P860" s="79">
        <f>IF(I860=0,0,H860/I860)</f>
        <v>0</v>
      </c>
    </row>
    <row r="861">
      <c r="A861" s="66" t="str">
        <v>2025-11</v>
      </c>
      <c r="B861" s="66" t="str">
        <v>비교 반영</v>
      </c>
      <c r="C861" s="66" t="str">
        <v>진접읍 내각리</v>
      </c>
      <c r="D861" s="66" t="str">
        <v>다세대 전월세</v>
      </c>
      <c r="E861" s="68">
        <v>6</v>
      </c>
      <c r="F861" s="68">
        <v>0</v>
      </c>
      <c r="G861" s="68">
        <v>0</v>
      </c>
      <c r="H861" s="68">
        <v>6</v>
      </c>
      <c r="I861" s="68">
        <f>G861+H861</f>
        <v>6</v>
      </c>
      <c r="J861" s="68">
        <f>SUM(F861:H861)</f>
        <v>6</v>
      </c>
      <c r="K861" s="68">
        <f>E861-J861</f>
        <v>0</v>
      </c>
      <c r="L861" s="69">
        <v>70000000</v>
      </c>
      <c r="M861" s="87">
        <v>277.64</v>
      </c>
      <c r="N861" s="69">
        <v>11666667</v>
      </c>
      <c r="O861" s="69">
        <v>833471</v>
      </c>
      <c r="P861" s="79">
        <f>IF(I861=0,0,H861/I861)</f>
        <v>1</v>
      </c>
    </row>
    <row r="862">
      <c r="A862" s="66" t="str">
        <v>2025-11</v>
      </c>
      <c r="B862" s="66" t="str">
        <v>비교 반영</v>
      </c>
      <c r="C862" s="66" t="str">
        <v>진접읍 내각리</v>
      </c>
      <c r="D862" s="66" t="str">
        <v>아파트 매매</v>
      </c>
      <c r="E862" s="68">
        <v>1</v>
      </c>
      <c r="F862" s="68">
        <v>1</v>
      </c>
      <c r="G862" s="68">
        <v>0</v>
      </c>
      <c r="H862" s="68">
        <v>0</v>
      </c>
      <c r="I862" s="68">
        <f>G862+H862</f>
        <v>0</v>
      </c>
      <c r="J862" s="68">
        <f>SUM(F862:H862)</f>
        <v>1</v>
      </c>
      <c r="K862" s="68">
        <f>E862-J862</f>
        <v>0</v>
      </c>
      <c r="L862" s="69">
        <v>160000000</v>
      </c>
      <c r="M862" s="87">
        <v>46.005</v>
      </c>
      <c r="N862" s="69">
        <v>160000000</v>
      </c>
      <c r="O862" s="69">
        <v>11497133</v>
      </c>
      <c r="P862" s="79">
        <f>IF(I862=0,0,H862/I862)</f>
        <v>0</v>
      </c>
    </row>
    <row r="863">
      <c r="A863" s="66" t="str">
        <v>2025-11</v>
      </c>
      <c r="B863" s="66" t="str">
        <v>비교 반영</v>
      </c>
      <c r="C863" s="66" t="str">
        <v>진접읍 내각리</v>
      </c>
      <c r="D863" s="66" t="str">
        <v>아파트 전월세</v>
      </c>
      <c r="E863" s="68">
        <v>7</v>
      </c>
      <c r="F863" s="68">
        <v>0</v>
      </c>
      <c r="G863" s="68">
        <v>3</v>
      </c>
      <c r="H863" s="68">
        <v>4</v>
      </c>
      <c r="I863" s="68">
        <f>G863+H863</f>
        <v>7</v>
      </c>
      <c r="J863" s="68">
        <f>SUM(F863:H863)</f>
        <v>7</v>
      </c>
      <c r="K863" s="68">
        <f>E863-J863</f>
        <v>0</v>
      </c>
      <c r="L863" s="69">
        <v>730000000</v>
      </c>
      <c r="M863" s="87">
        <v>510.421</v>
      </c>
      <c r="N863" s="69">
        <v>104285714</v>
      </c>
      <c r="O863" s="69">
        <v>4727903</v>
      </c>
      <c r="P863" s="79">
        <f>IF(I863=0,0,H863/I863)</f>
        <v>0.5714285714285714</v>
      </c>
    </row>
    <row r="864">
      <c r="A864" s="66" t="str">
        <v>2025-11</v>
      </c>
      <c r="B864" s="66" t="str">
        <v>비교 반영</v>
      </c>
      <c r="C864" s="66" t="str">
        <v>진접읍 내각리</v>
      </c>
      <c r="D864" s="66" t="str">
        <v>토지</v>
      </c>
      <c r="E864" s="68">
        <v>2</v>
      </c>
      <c r="F864" s="68">
        <v>2</v>
      </c>
      <c r="G864" s="68">
        <v>0</v>
      </c>
      <c r="H864" s="68">
        <v>0</v>
      </c>
      <c r="I864" s="68">
        <f>G864+H864</f>
        <v>0</v>
      </c>
      <c r="J864" s="68">
        <f>SUM(F864:H864)</f>
        <v>2</v>
      </c>
      <c r="K864" s="68">
        <f>E864-J864</f>
        <v>0</v>
      </c>
      <c r="L864" s="69">
        <v>63250000</v>
      </c>
      <c r="M864" s="87">
        <v>860</v>
      </c>
      <c r="N864" s="69">
        <v>31625000</v>
      </c>
      <c r="O864" s="69">
        <v>243129</v>
      </c>
      <c r="P864" s="79">
        <f>IF(I864=0,0,H864/I864)</f>
        <v>0</v>
      </c>
    </row>
    <row r="865">
      <c r="A865" s="66" t="str">
        <v>2025-11</v>
      </c>
      <c r="B865" s="66" t="str">
        <v>비교 반영</v>
      </c>
      <c r="C865" s="66" t="str">
        <v>진접읍 내곡리</v>
      </c>
      <c r="D865" s="66" t="str">
        <v>공장창고</v>
      </c>
      <c r="E865" s="68">
        <v>1</v>
      </c>
      <c r="F865" s="68">
        <v>1</v>
      </c>
      <c r="G865" s="68">
        <v>0</v>
      </c>
      <c r="H865" s="68">
        <v>0</v>
      </c>
      <c r="I865" s="68">
        <f>G865+H865</f>
        <v>0</v>
      </c>
      <c r="J865" s="68">
        <f>SUM(F865:H865)</f>
        <v>1</v>
      </c>
      <c r="K865" s="68">
        <f>E865-J865</f>
        <v>0</v>
      </c>
      <c r="L865" s="69">
        <v>4738000000</v>
      </c>
      <c r="M865" s="87">
        <v>1445.44</v>
      </c>
      <c r="N865" s="69">
        <v>4738000000</v>
      </c>
      <c r="O865" s="69">
        <v>10836015</v>
      </c>
      <c r="P865" s="79">
        <f>IF(I865=0,0,H865/I865)</f>
        <v>0</v>
      </c>
    </row>
    <row r="866">
      <c r="A866" s="66" t="str">
        <v>2025-11</v>
      </c>
      <c r="B866" s="66" t="str">
        <v>비교 반영</v>
      </c>
      <c r="C866" s="66" t="str">
        <v>진접읍 내곡리</v>
      </c>
      <c r="D866" s="66" t="str">
        <v>토지</v>
      </c>
      <c r="E866" s="68">
        <v>2</v>
      </c>
      <c r="F866" s="68">
        <v>2</v>
      </c>
      <c r="G866" s="68">
        <v>0</v>
      </c>
      <c r="H866" s="68">
        <v>0</v>
      </c>
      <c r="I866" s="68">
        <f>G866+H866</f>
        <v>0</v>
      </c>
      <c r="J866" s="68">
        <f>SUM(F866:H866)</f>
        <v>2</v>
      </c>
      <c r="K866" s="68">
        <f>E866-J866</f>
        <v>0</v>
      </c>
      <c r="L866" s="69">
        <v>58000000</v>
      </c>
      <c r="M866" s="87">
        <v>125</v>
      </c>
      <c r="N866" s="69">
        <v>29000000</v>
      </c>
      <c r="O866" s="69">
        <v>1533884</v>
      </c>
      <c r="P866" s="79">
        <f>IF(I866=0,0,H866/I866)</f>
        <v>0</v>
      </c>
    </row>
    <row r="867">
      <c r="A867" s="66" t="str">
        <v>2025-11</v>
      </c>
      <c r="B867" s="66" t="str">
        <v>비교 반영</v>
      </c>
      <c r="C867" s="66" t="str">
        <v>진접읍 부평리</v>
      </c>
      <c r="D867" s="66" t="str">
        <v>다가구 전월세</v>
      </c>
      <c r="E867" s="68">
        <v>5</v>
      </c>
      <c r="F867" s="68">
        <v>0</v>
      </c>
      <c r="G867" s="68">
        <v>0</v>
      </c>
      <c r="H867" s="68">
        <v>5</v>
      </c>
      <c r="I867" s="68">
        <f>G867+H867</f>
        <v>5</v>
      </c>
      <c r="J867" s="68">
        <f>SUM(F867:H867)</f>
        <v>5</v>
      </c>
      <c r="K867" s="68">
        <f>E867-J867</f>
        <v>0</v>
      </c>
      <c r="L867" s="69">
        <v>27000000</v>
      </c>
      <c r="M867" s="87">
        <v>164</v>
      </c>
      <c r="N867" s="69">
        <v>5400000</v>
      </c>
      <c r="O867" s="69">
        <v>544245</v>
      </c>
      <c r="P867" s="79">
        <f>IF(I867=0,0,H867/I867)</f>
        <v>1</v>
      </c>
    </row>
    <row r="868">
      <c r="A868" s="66" t="str">
        <v>2025-11</v>
      </c>
      <c r="B868" s="66" t="str">
        <v>비교 반영</v>
      </c>
      <c r="C868" s="66" t="str">
        <v>진접읍 부평리</v>
      </c>
      <c r="D868" s="66" t="str">
        <v>다세대 매매</v>
      </c>
      <c r="E868" s="68">
        <v>2</v>
      </c>
      <c r="F868" s="68">
        <v>2</v>
      </c>
      <c r="G868" s="68">
        <v>0</v>
      </c>
      <c r="H868" s="68">
        <v>0</v>
      </c>
      <c r="I868" s="68">
        <f>G868+H868</f>
        <v>0</v>
      </c>
      <c r="J868" s="68">
        <f>SUM(F868:H868)</f>
        <v>2</v>
      </c>
      <c r="K868" s="68">
        <f>E868-J868</f>
        <v>0</v>
      </c>
      <c r="L868" s="69">
        <v>247000000</v>
      </c>
      <c r="M868" s="87">
        <v>93.63</v>
      </c>
      <c r="N868" s="69">
        <v>123500000</v>
      </c>
      <c r="O868" s="69">
        <v>8720804</v>
      </c>
      <c r="P868" s="79">
        <f>IF(I868=0,0,H868/I868)</f>
        <v>0</v>
      </c>
    </row>
    <row r="869">
      <c r="A869" s="66" t="str">
        <v>2025-11</v>
      </c>
      <c r="B869" s="66" t="str">
        <v>비교 반영</v>
      </c>
      <c r="C869" s="66" t="str">
        <v>진접읍 부평리</v>
      </c>
      <c r="D869" s="66" t="str">
        <v>다세대 전월세</v>
      </c>
      <c r="E869" s="68">
        <v>4</v>
      </c>
      <c r="F869" s="68">
        <v>0</v>
      </c>
      <c r="G869" s="68">
        <v>3</v>
      </c>
      <c r="H869" s="68">
        <v>1</v>
      </c>
      <c r="I869" s="68">
        <f>G869+H869</f>
        <v>4</v>
      </c>
      <c r="J869" s="68">
        <f>SUM(F869:H869)</f>
        <v>4</v>
      </c>
      <c r="K869" s="68">
        <f>E869-J869</f>
        <v>0</v>
      </c>
      <c r="L869" s="69">
        <v>334000000</v>
      </c>
      <c r="M869" s="87">
        <v>254.86</v>
      </c>
      <c r="N869" s="69">
        <v>83500000</v>
      </c>
      <c r="O869" s="69">
        <v>4332309</v>
      </c>
      <c r="P869" s="79">
        <f>IF(I869=0,0,H869/I869)</f>
        <v>0.25</v>
      </c>
    </row>
    <row r="870">
      <c r="A870" s="66" t="str">
        <v>2025-11</v>
      </c>
      <c r="B870" s="66" t="str">
        <v>비교 반영</v>
      </c>
      <c r="C870" s="66" t="str">
        <v>진접읍 부평리</v>
      </c>
      <c r="D870" s="66" t="str">
        <v>상가</v>
      </c>
      <c r="E870" s="68">
        <v>1</v>
      </c>
      <c r="F870" s="68">
        <v>1</v>
      </c>
      <c r="G870" s="68">
        <v>0</v>
      </c>
      <c r="H870" s="68">
        <v>0</v>
      </c>
      <c r="I870" s="68">
        <f>G870+H870</f>
        <v>0</v>
      </c>
      <c r="J870" s="68">
        <f>SUM(F870:H870)</f>
        <v>1</v>
      </c>
      <c r="K870" s="68">
        <f>E870-J870</f>
        <v>0</v>
      </c>
      <c r="L870" s="69">
        <v>815000000</v>
      </c>
      <c r="M870" s="87">
        <v>115.83</v>
      </c>
      <c r="N870" s="69">
        <v>815000000</v>
      </c>
      <c r="O870" s="69">
        <v>23260077</v>
      </c>
      <c r="P870" s="79">
        <f>IF(I870=0,0,H870/I870)</f>
        <v>0</v>
      </c>
    </row>
    <row r="871">
      <c r="A871" s="66" t="str">
        <v>2025-11</v>
      </c>
      <c r="B871" s="66" t="str">
        <v>비교 반영</v>
      </c>
      <c r="C871" s="66" t="str">
        <v>진접읍 부평리</v>
      </c>
      <c r="D871" s="66" t="str">
        <v>아파트 매매</v>
      </c>
      <c r="E871" s="68">
        <v>9</v>
      </c>
      <c r="F871" s="68">
        <v>9</v>
      </c>
      <c r="G871" s="68">
        <v>0</v>
      </c>
      <c r="H871" s="68">
        <v>0</v>
      </c>
      <c r="I871" s="68">
        <f>G871+H871</f>
        <v>0</v>
      </c>
      <c r="J871" s="68">
        <f>SUM(F871:H871)</f>
        <v>9</v>
      </c>
      <c r="K871" s="68">
        <f>E871-J871</f>
        <v>0</v>
      </c>
      <c r="L871" s="69">
        <v>3045000000</v>
      </c>
      <c r="M871" s="87">
        <v>746.743</v>
      </c>
      <c r="N871" s="69">
        <v>338333333</v>
      </c>
      <c r="O871" s="69">
        <v>13480023</v>
      </c>
      <c r="P871" s="79">
        <f>IF(I871=0,0,H871/I871)</f>
        <v>0</v>
      </c>
    </row>
    <row r="872">
      <c r="A872" s="66" t="str">
        <v>2025-11</v>
      </c>
      <c r="B872" s="66" t="str">
        <v>비교 반영</v>
      </c>
      <c r="C872" s="66" t="str">
        <v>진접읍 부평리</v>
      </c>
      <c r="D872" s="66" t="str">
        <v>아파트 전월세</v>
      </c>
      <c r="E872" s="68">
        <v>23</v>
      </c>
      <c r="F872" s="68">
        <v>0</v>
      </c>
      <c r="G872" s="68">
        <v>18</v>
      </c>
      <c r="H872" s="68">
        <v>5</v>
      </c>
      <c r="I872" s="68">
        <f>G872+H872</f>
        <v>23</v>
      </c>
      <c r="J872" s="68">
        <f>SUM(F872:H872)</f>
        <v>23</v>
      </c>
      <c r="K872" s="68">
        <f>E872-J872</f>
        <v>0</v>
      </c>
      <c r="L872" s="69">
        <v>5852000000</v>
      </c>
      <c r="M872" s="87">
        <v>1847.751</v>
      </c>
      <c r="N872" s="69">
        <v>254434783</v>
      </c>
      <c r="O872" s="69">
        <v>10469729</v>
      </c>
      <c r="P872" s="79">
        <f>IF(I872=0,0,H872/I872)</f>
        <v>0.21739130434782608</v>
      </c>
    </row>
    <row r="873">
      <c r="A873" s="66" t="str">
        <v>2025-11</v>
      </c>
      <c r="B873" s="66" t="str">
        <v>비교 반영</v>
      </c>
      <c r="C873" s="66" t="str">
        <v>진접읍 부평리</v>
      </c>
      <c r="D873" s="66" t="str">
        <v>토지</v>
      </c>
      <c r="E873" s="68">
        <v>11</v>
      </c>
      <c r="F873" s="68">
        <v>11</v>
      </c>
      <c r="G873" s="68">
        <v>0</v>
      </c>
      <c r="H873" s="68">
        <v>0</v>
      </c>
      <c r="I873" s="68">
        <f>G873+H873</f>
        <v>0</v>
      </c>
      <c r="J873" s="68">
        <f>SUM(F873:H873)</f>
        <v>11</v>
      </c>
      <c r="K873" s="68">
        <f>E873-J873</f>
        <v>0</v>
      </c>
      <c r="L873" s="69">
        <v>2129020000</v>
      </c>
      <c r="M873" s="87">
        <v>3574</v>
      </c>
      <c r="N873" s="69">
        <v>193547273</v>
      </c>
      <c r="O873" s="69">
        <v>1969245</v>
      </c>
      <c r="P873" s="79">
        <f>IF(I873=0,0,H873/I873)</f>
        <v>0</v>
      </c>
    </row>
    <row r="874">
      <c r="A874" s="66" t="str">
        <v>2025-11</v>
      </c>
      <c r="B874" s="66" t="str">
        <v>비교 반영</v>
      </c>
      <c r="C874" s="66" t="str">
        <v>진접읍 연평리</v>
      </c>
      <c r="D874" s="66" t="str">
        <v>다가구 전월세</v>
      </c>
      <c r="E874" s="68">
        <v>1</v>
      </c>
      <c r="F874" s="68">
        <v>0</v>
      </c>
      <c r="G874" s="68">
        <v>0</v>
      </c>
      <c r="H874" s="68">
        <v>1</v>
      </c>
      <c r="I874" s="68">
        <f>G874+H874</f>
        <v>1</v>
      </c>
      <c r="J874" s="68">
        <f>SUM(F874:H874)</f>
        <v>1</v>
      </c>
      <c r="K874" s="68">
        <f>E874-J874</f>
        <v>0</v>
      </c>
      <c r="L874" s="69">
        <v>5000000</v>
      </c>
      <c r="M874" s="87">
        <v>20</v>
      </c>
      <c r="N874" s="69">
        <v>5000000</v>
      </c>
      <c r="O874" s="69">
        <v>826446</v>
      </c>
      <c r="P874" s="79">
        <f>IF(I874=0,0,H874/I874)</f>
        <v>1</v>
      </c>
    </row>
    <row r="875">
      <c r="A875" s="66" t="str">
        <v>2025-11</v>
      </c>
      <c r="B875" s="66" t="str">
        <v>비교 반영</v>
      </c>
      <c r="C875" s="66" t="str">
        <v>진접읍 연평리</v>
      </c>
      <c r="D875" s="66" t="str">
        <v>다세대 매매</v>
      </c>
      <c r="E875" s="68">
        <v>2</v>
      </c>
      <c r="F875" s="68">
        <v>2</v>
      </c>
      <c r="G875" s="68">
        <v>0</v>
      </c>
      <c r="H875" s="68">
        <v>0</v>
      </c>
      <c r="I875" s="68">
        <f>G875+H875</f>
        <v>0</v>
      </c>
      <c r="J875" s="68">
        <f>SUM(F875:H875)</f>
        <v>2</v>
      </c>
      <c r="K875" s="68">
        <f>E875-J875</f>
        <v>0</v>
      </c>
      <c r="L875" s="69">
        <v>525000000</v>
      </c>
      <c r="M875" s="87">
        <v>148.875</v>
      </c>
      <c r="N875" s="69">
        <v>262500000</v>
      </c>
      <c r="O875" s="69">
        <v>11657680</v>
      </c>
      <c r="P875" s="79">
        <f>IF(I875=0,0,H875/I875)</f>
        <v>0</v>
      </c>
    </row>
    <row r="876">
      <c r="A876" s="66" t="str">
        <v>2025-11</v>
      </c>
      <c r="B876" s="66" t="str">
        <v>비교 반영</v>
      </c>
      <c r="C876" s="66" t="str">
        <v>진접읍 연평리</v>
      </c>
      <c r="D876" s="66" t="str">
        <v>다세대 전월세</v>
      </c>
      <c r="E876" s="68">
        <v>2</v>
      </c>
      <c r="F876" s="68">
        <v>0</v>
      </c>
      <c r="G876" s="68">
        <v>0</v>
      </c>
      <c r="H876" s="68">
        <v>2</v>
      </c>
      <c r="I876" s="68">
        <f>G876+H876</f>
        <v>2</v>
      </c>
      <c r="J876" s="68">
        <f>SUM(F876:H876)</f>
        <v>2</v>
      </c>
      <c r="K876" s="68">
        <f>E876-J876</f>
        <v>0</v>
      </c>
      <c r="L876" s="69">
        <v>15000000</v>
      </c>
      <c r="M876" s="87">
        <v>77.18</v>
      </c>
      <c r="N876" s="69">
        <v>7500000</v>
      </c>
      <c r="O876" s="69">
        <v>642482</v>
      </c>
      <c r="P876" s="79">
        <f>IF(I876=0,0,H876/I876)</f>
        <v>1</v>
      </c>
    </row>
    <row r="877">
      <c r="A877" s="66" t="str">
        <v>2025-11</v>
      </c>
      <c r="B877" s="66" t="str">
        <v>비교 반영</v>
      </c>
      <c r="C877" s="66" t="str">
        <v>진접읍 연평리</v>
      </c>
      <c r="D877" s="66" t="str">
        <v>아파트 전월세</v>
      </c>
      <c r="E877" s="68">
        <v>2</v>
      </c>
      <c r="F877" s="68">
        <v>0</v>
      </c>
      <c r="G877" s="68">
        <v>1</v>
      </c>
      <c r="H877" s="68">
        <v>1</v>
      </c>
      <c r="I877" s="68">
        <f>G877+H877</f>
        <v>2</v>
      </c>
      <c r="J877" s="68">
        <f>SUM(F877:H877)</f>
        <v>2</v>
      </c>
      <c r="K877" s="68">
        <f>E877-J877</f>
        <v>0</v>
      </c>
      <c r="L877" s="69">
        <v>470000000</v>
      </c>
      <c r="M877" s="87">
        <v>177.842</v>
      </c>
      <c r="N877" s="69">
        <v>235000000</v>
      </c>
      <c r="O877" s="69">
        <v>8736513</v>
      </c>
      <c r="P877" s="79">
        <f>IF(I877=0,0,H877/I877)</f>
        <v>0.5</v>
      </c>
    </row>
    <row r="878">
      <c r="A878" s="66" t="str">
        <v>2025-11</v>
      </c>
      <c r="B878" s="66" t="str">
        <v>비교 반영</v>
      </c>
      <c r="C878" s="66" t="str">
        <v>진접읍 장현리</v>
      </c>
      <c r="D878" s="66" t="str">
        <v>다가구 전월세</v>
      </c>
      <c r="E878" s="68">
        <v>10</v>
      </c>
      <c r="F878" s="68">
        <v>0</v>
      </c>
      <c r="G878" s="68">
        <v>0</v>
      </c>
      <c r="H878" s="68">
        <v>10</v>
      </c>
      <c r="I878" s="68">
        <f>G878+H878</f>
        <v>10</v>
      </c>
      <c r="J878" s="68">
        <f>SUM(F878:H878)</f>
        <v>10</v>
      </c>
      <c r="K878" s="68">
        <f>E878-J878</f>
        <v>0</v>
      </c>
      <c r="L878" s="69">
        <v>85000000</v>
      </c>
      <c r="M878" s="87">
        <v>464.605</v>
      </c>
      <c r="N878" s="69">
        <v>8500000</v>
      </c>
      <c r="O878" s="69">
        <v>604797</v>
      </c>
      <c r="P878" s="79">
        <f>IF(I878=0,0,H878/I878)</f>
        <v>1</v>
      </c>
    </row>
    <row r="879">
      <c r="A879" s="66" t="str">
        <v>2025-11</v>
      </c>
      <c r="B879" s="66" t="str">
        <v>비교 반영</v>
      </c>
      <c r="C879" s="66" t="str">
        <v>진접읍 장현리</v>
      </c>
      <c r="D879" s="66" t="str">
        <v>다세대 매매</v>
      </c>
      <c r="E879" s="68">
        <v>4</v>
      </c>
      <c r="F879" s="68">
        <v>4</v>
      </c>
      <c r="G879" s="68">
        <v>0</v>
      </c>
      <c r="H879" s="68">
        <v>0</v>
      </c>
      <c r="I879" s="68">
        <f>G879+H879</f>
        <v>0</v>
      </c>
      <c r="J879" s="68">
        <f>SUM(F879:H879)</f>
        <v>4</v>
      </c>
      <c r="K879" s="68">
        <f>E879-J879</f>
        <v>0</v>
      </c>
      <c r="L879" s="69">
        <v>562000000</v>
      </c>
      <c r="M879" s="87">
        <v>233.335</v>
      </c>
      <c r="N879" s="69">
        <v>140500000</v>
      </c>
      <c r="O879" s="69">
        <v>7962162</v>
      </c>
      <c r="P879" s="79">
        <f>IF(I879=0,0,H879/I879)</f>
        <v>0</v>
      </c>
    </row>
    <row r="880">
      <c r="A880" s="66" t="str">
        <v>2025-11</v>
      </c>
      <c r="B880" s="66" t="str">
        <v>비교 반영</v>
      </c>
      <c r="C880" s="66" t="str">
        <v>진접읍 장현리</v>
      </c>
      <c r="D880" s="66" t="str">
        <v>다세대 전월세</v>
      </c>
      <c r="E880" s="68">
        <v>10</v>
      </c>
      <c r="F880" s="68">
        <v>0</v>
      </c>
      <c r="G880" s="68">
        <v>3</v>
      </c>
      <c r="H880" s="68">
        <v>7</v>
      </c>
      <c r="I880" s="68">
        <f>G880+H880</f>
        <v>10</v>
      </c>
      <c r="J880" s="68">
        <f>SUM(F880:H880)</f>
        <v>10</v>
      </c>
      <c r="K880" s="68">
        <f>E880-J880</f>
        <v>0</v>
      </c>
      <c r="L880" s="69">
        <v>430000000</v>
      </c>
      <c r="M880" s="87">
        <v>465.19</v>
      </c>
      <c r="N880" s="69">
        <v>43000000</v>
      </c>
      <c r="O880" s="69">
        <v>3055714</v>
      </c>
      <c r="P880" s="79">
        <f>IF(I880=0,0,H880/I880)</f>
        <v>0.7</v>
      </c>
    </row>
    <row r="881">
      <c r="A881" s="66" t="str">
        <v>2025-11</v>
      </c>
      <c r="B881" s="66" t="str">
        <v>비교 반영</v>
      </c>
      <c r="C881" s="66" t="str">
        <v>진접읍 장현리</v>
      </c>
      <c r="D881" s="66" t="str">
        <v>상가</v>
      </c>
      <c r="E881" s="68">
        <v>1</v>
      </c>
      <c r="F881" s="68">
        <v>1</v>
      </c>
      <c r="G881" s="68">
        <v>0</v>
      </c>
      <c r="H881" s="68">
        <v>0</v>
      </c>
      <c r="I881" s="68">
        <f>G881+H881</f>
        <v>0</v>
      </c>
      <c r="J881" s="68">
        <f>SUM(F881:H881)</f>
        <v>1</v>
      </c>
      <c r="K881" s="68">
        <f>E881-J881</f>
        <v>0</v>
      </c>
      <c r="L881" s="69">
        <v>5220000000</v>
      </c>
      <c r="M881" s="87">
        <v>492.6</v>
      </c>
      <c r="N881" s="69">
        <v>5220000000</v>
      </c>
      <c r="O881" s="69">
        <v>35030852</v>
      </c>
      <c r="P881" s="79">
        <f>IF(I881=0,0,H881/I881)</f>
        <v>0</v>
      </c>
    </row>
    <row r="882">
      <c r="A882" s="66" t="str">
        <v>2025-11</v>
      </c>
      <c r="B882" s="66" t="str">
        <v>비교 반영</v>
      </c>
      <c r="C882" s="66" t="str">
        <v>진접읍 장현리</v>
      </c>
      <c r="D882" s="66" t="str">
        <v>아파트 매매</v>
      </c>
      <c r="E882" s="68">
        <v>31</v>
      </c>
      <c r="F882" s="68">
        <v>31</v>
      </c>
      <c r="G882" s="68">
        <v>0</v>
      </c>
      <c r="H882" s="68">
        <v>0</v>
      </c>
      <c r="I882" s="68">
        <f>G882+H882</f>
        <v>0</v>
      </c>
      <c r="J882" s="68">
        <f>SUM(F882:H882)</f>
        <v>31</v>
      </c>
      <c r="K882" s="68">
        <f>E882-J882</f>
        <v>0</v>
      </c>
      <c r="L882" s="69">
        <v>8789500000</v>
      </c>
      <c r="M882" s="87">
        <v>2388.048</v>
      </c>
      <c r="N882" s="69">
        <v>283532258</v>
      </c>
      <c r="O882" s="69">
        <v>12167342</v>
      </c>
      <c r="P882" s="79">
        <f>IF(I882=0,0,H882/I882)</f>
        <v>0</v>
      </c>
    </row>
    <row r="883">
      <c r="A883" s="66" t="str">
        <v>2025-11</v>
      </c>
      <c r="B883" s="66" t="str">
        <v>비교 반영</v>
      </c>
      <c r="C883" s="66" t="str">
        <v>진접읍 장현리</v>
      </c>
      <c r="D883" s="66" t="str">
        <v>아파트 전월세</v>
      </c>
      <c r="E883" s="68">
        <v>54</v>
      </c>
      <c r="F883" s="68">
        <v>0</v>
      </c>
      <c r="G883" s="68">
        <v>18</v>
      </c>
      <c r="H883" s="68">
        <v>36</v>
      </c>
      <c r="I883" s="68">
        <f>G883+H883</f>
        <v>54</v>
      </c>
      <c r="J883" s="68">
        <f>SUM(F883:H883)</f>
        <v>54</v>
      </c>
      <c r="K883" s="68">
        <f>E883-J883</f>
        <v>0</v>
      </c>
      <c r="L883" s="69">
        <v>4762510000</v>
      </c>
      <c r="M883" s="87">
        <v>2635.307</v>
      </c>
      <c r="N883" s="69">
        <v>88194630</v>
      </c>
      <c r="O883" s="69">
        <v>5974194</v>
      </c>
      <c r="P883" s="79">
        <f>IF(I883=0,0,H883/I883)</f>
        <v>0.6666666666666666</v>
      </c>
    </row>
    <row r="884">
      <c r="A884" s="66" t="str">
        <v>2025-11</v>
      </c>
      <c r="B884" s="66" t="str">
        <v>비교 반영</v>
      </c>
      <c r="C884" s="66" t="str">
        <v>진접읍 장현리</v>
      </c>
      <c r="D884" s="66" t="str">
        <v>토지</v>
      </c>
      <c r="E884" s="68">
        <v>5</v>
      </c>
      <c r="F884" s="68">
        <v>5</v>
      </c>
      <c r="G884" s="68">
        <v>0</v>
      </c>
      <c r="H884" s="68">
        <v>0</v>
      </c>
      <c r="I884" s="68">
        <f>G884+H884</f>
        <v>0</v>
      </c>
      <c r="J884" s="68">
        <f>SUM(F884:H884)</f>
        <v>5</v>
      </c>
      <c r="K884" s="68">
        <f>E884-J884</f>
        <v>0</v>
      </c>
      <c r="L884" s="69">
        <v>1507770000</v>
      </c>
      <c r="M884" s="87">
        <v>1539</v>
      </c>
      <c r="N884" s="69">
        <v>301554000</v>
      </c>
      <c r="O884" s="69">
        <v>3238703</v>
      </c>
      <c r="P884" s="79">
        <f>IF(I884=0,0,H884/I884)</f>
        <v>0</v>
      </c>
    </row>
    <row r="885">
      <c r="A885" s="66" t="str">
        <v>2025-11</v>
      </c>
      <c r="B885" s="66" t="str">
        <v>비교 반영</v>
      </c>
      <c r="C885" s="66" t="str">
        <v>진접읍 진벌리</v>
      </c>
      <c r="D885" s="66" t="str">
        <v>다세대 매매</v>
      </c>
      <c r="E885" s="68">
        <v>1</v>
      </c>
      <c r="F885" s="68">
        <v>1</v>
      </c>
      <c r="G885" s="68">
        <v>0</v>
      </c>
      <c r="H885" s="68">
        <v>0</v>
      </c>
      <c r="I885" s="68">
        <f>G885+H885</f>
        <v>0</v>
      </c>
      <c r="J885" s="68">
        <f>SUM(F885:H885)</f>
        <v>1</v>
      </c>
      <c r="K885" s="68">
        <f>E885-J885</f>
        <v>0</v>
      </c>
      <c r="L885" s="69">
        <v>101000000</v>
      </c>
      <c r="M885" s="87">
        <v>76.41</v>
      </c>
      <c r="N885" s="69">
        <v>101000000</v>
      </c>
      <c r="O885" s="69">
        <v>4369641</v>
      </c>
      <c r="P885" s="79">
        <f>IF(I885=0,0,H885/I885)</f>
        <v>0</v>
      </c>
    </row>
    <row r="886">
      <c r="A886" s="66" t="str">
        <v>2025-11</v>
      </c>
      <c r="B886" s="66" t="str">
        <v>비교 반영</v>
      </c>
      <c r="C886" s="66" t="str">
        <v>진접읍 진벌리</v>
      </c>
      <c r="D886" s="66" t="str">
        <v>다세대 전월세</v>
      </c>
      <c r="E886" s="68">
        <v>3</v>
      </c>
      <c r="F886" s="68">
        <v>0</v>
      </c>
      <c r="G886" s="68">
        <v>1</v>
      </c>
      <c r="H886" s="68">
        <v>2</v>
      </c>
      <c r="I886" s="68">
        <f>G886+H886</f>
        <v>3</v>
      </c>
      <c r="J886" s="68">
        <f>SUM(F886:H886)</f>
        <v>3</v>
      </c>
      <c r="K886" s="68">
        <f>E886-J886</f>
        <v>0</v>
      </c>
      <c r="L886" s="69">
        <v>73000000</v>
      </c>
      <c r="M886" s="87">
        <v>188.68</v>
      </c>
      <c r="N886" s="69">
        <v>24333333</v>
      </c>
      <c r="O886" s="69">
        <v>1279003</v>
      </c>
      <c r="P886" s="79">
        <f>IF(I886=0,0,H886/I886)</f>
        <v>0.6666666666666666</v>
      </c>
    </row>
    <row r="887">
      <c r="A887" s="66" t="str">
        <v>2025-11</v>
      </c>
      <c r="B887" s="66" t="str">
        <v>비교 반영</v>
      </c>
      <c r="C887" s="66" t="str">
        <v>진접읍 진벌리</v>
      </c>
      <c r="D887" s="66" t="str">
        <v>상가</v>
      </c>
      <c r="E887" s="68">
        <v>1</v>
      </c>
      <c r="F887" s="68">
        <v>1</v>
      </c>
      <c r="G887" s="68">
        <v>0</v>
      </c>
      <c r="H887" s="68">
        <v>0</v>
      </c>
      <c r="I887" s="68">
        <f>G887+H887</f>
        <v>0</v>
      </c>
      <c r="J887" s="68">
        <f>SUM(F887:H887)</f>
        <v>1</v>
      </c>
      <c r="K887" s="68">
        <f>E887-J887</f>
        <v>0</v>
      </c>
      <c r="L887" s="69">
        <v>1670450000</v>
      </c>
      <c r="M887" s="87">
        <v>397.11</v>
      </c>
      <c r="N887" s="69">
        <v>1670450000</v>
      </c>
      <c r="O887" s="69">
        <v>13905841</v>
      </c>
      <c r="P887" s="79">
        <f>IF(I887=0,0,H887/I887)</f>
        <v>0</v>
      </c>
    </row>
    <row r="888">
      <c r="A888" s="66" t="str">
        <v>2025-11</v>
      </c>
      <c r="B888" s="66" t="str">
        <v>비교 반영</v>
      </c>
      <c r="C888" s="66" t="str">
        <v>진접읍 진벌리</v>
      </c>
      <c r="D888" s="66" t="str">
        <v>아파트 매매</v>
      </c>
      <c r="E888" s="68">
        <v>3</v>
      </c>
      <c r="F888" s="68">
        <v>3</v>
      </c>
      <c r="G888" s="68">
        <v>0</v>
      </c>
      <c r="H888" s="68">
        <v>0</v>
      </c>
      <c r="I888" s="68">
        <f>G888+H888</f>
        <v>0</v>
      </c>
      <c r="J888" s="68">
        <f>SUM(F888:H888)</f>
        <v>3</v>
      </c>
      <c r="K888" s="68">
        <f>E888-J888</f>
        <v>0</v>
      </c>
      <c r="L888" s="69">
        <v>692000000</v>
      </c>
      <c r="M888" s="87">
        <v>254.958</v>
      </c>
      <c r="N888" s="69">
        <v>230666667</v>
      </c>
      <c r="O888" s="69">
        <v>8972471</v>
      </c>
      <c r="P888" s="79">
        <f>IF(I888=0,0,H888/I888)</f>
        <v>0</v>
      </c>
    </row>
    <row r="889">
      <c r="A889" s="66" t="str">
        <v>2025-11</v>
      </c>
      <c r="B889" s="66" t="str">
        <v>비교 반영</v>
      </c>
      <c r="C889" s="66" t="str">
        <v>진접읍 진벌리</v>
      </c>
      <c r="D889" s="66" t="str">
        <v>아파트 전월세</v>
      </c>
      <c r="E889" s="68">
        <v>2</v>
      </c>
      <c r="F889" s="68">
        <v>0</v>
      </c>
      <c r="G889" s="68">
        <v>2</v>
      </c>
      <c r="H889" s="68">
        <v>0</v>
      </c>
      <c r="I889" s="68">
        <f>G889+H889</f>
        <v>2</v>
      </c>
      <c r="J889" s="68">
        <f>SUM(F889:H889)</f>
        <v>2</v>
      </c>
      <c r="K889" s="68">
        <f>E889-J889</f>
        <v>0</v>
      </c>
      <c r="L889" s="69">
        <v>405000000</v>
      </c>
      <c r="M889" s="87">
        <v>169.966</v>
      </c>
      <c r="N889" s="69">
        <v>202500000</v>
      </c>
      <c r="O889" s="69">
        <v>7877122</v>
      </c>
      <c r="P889" s="79">
        <f>IF(I889=0,0,H889/I889)</f>
        <v>0</v>
      </c>
    </row>
    <row r="890">
      <c r="A890" s="66" t="str">
        <v>2025-11</v>
      </c>
      <c r="B890" s="66" t="str">
        <v>비교 반영</v>
      </c>
      <c r="C890" s="66" t="str">
        <v>진접읍 진벌리</v>
      </c>
      <c r="D890" s="66" t="str">
        <v>토지</v>
      </c>
      <c r="E890" s="68">
        <v>4</v>
      </c>
      <c r="F890" s="68">
        <v>4</v>
      </c>
      <c r="G890" s="68">
        <v>0</v>
      </c>
      <c r="H890" s="68">
        <v>0</v>
      </c>
      <c r="I890" s="68">
        <f>G890+H890</f>
        <v>0</v>
      </c>
      <c r="J890" s="68">
        <f>SUM(F890:H890)</f>
        <v>4</v>
      </c>
      <c r="K890" s="68">
        <f>E890-J890</f>
        <v>0</v>
      </c>
      <c r="L890" s="69">
        <v>29550000</v>
      </c>
      <c r="M890" s="87">
        <v>132.5</v>
      </c>
      <c r="N890" s="69">
        <v>7387500</v>
      </c>
      <c r="O890" s="69">
        <v>737252</v>
      </c>
      <c r="P890" s="79">
        <f>IF(I890=0,0,H890/I890)</f>
        <v>0</v>
      </c>
    </row>
    <row r="891">
      <c r="A891" s="66" t="str">
        <v>2025-11</v>
      </c>
      <c r="B891" s="66" t="str">
        <v>비교 반영</v>
      </c>
      <c r="C891" s="66" t="str">
        <v>진접읍 팔야리</v>
      </c>
      <c r="D891" s="66" t="str">
        <v>다가구 전월세</v>
      </c>
      <c r="E891" s="68">
        <v>1</v>
      </c>
      <c r="F891" s="68">
        <v>0</v>
      </c>
      <c r="G891" s="68">
        <v>1</v>
      </c>
      <c r="H891" s="68">
        <v>0</v>
      </c>
      <c r="I891" s="68">
        <f>G891+H891</f>
        <v>1</v>
      </c>
      <c r="J891" s="68">
        <f>SUM(F891:H891)</f>
        <v>1</v>
      </c>
      <c r="K891" s="68">
        <f>E891-J891</f>
        <v>0</v>
      </c>
      <c r="L891" s="69">
        <v>80000000</v>
      </c>
      <c r="M891" s="87">
        <v>88</v>
      </c>
      <c r="N891" s="69">
        <v>80000000</v>
      </c>
      <c r="O891" s="69">
        <v>3005259</v>
      </c>
      <c r="P891" s="79">
        <f>IF(I891=0,0,H891/I891)</f>
        <v>0</v>
      </c>
    </row>
    <row r="892">
      <c r="A892" s="66" t="str">
        <v>2025-11</v>
      </c>
      <c r="B892" s="66" t="str">
        <v>비교 반영</v>
      </c>
      <c r="C892" s="66" t="str">
        <v>진접읍 팔야리</v>
      </c>
      <c r="D892" s="66" t="str">
        <v>다세대 전월세</v>
      </c>
      <c r="E892" s="68">
        <v>3</v>
      </c>
      <c r="F892" s="68">
        <v>0</v>
      </c>
      <c r="G892" s="68">
        <v>1</v>
      </c>
      <c r="H892" s="68">
        <v>2</v>
      </c>
      <c r="I892" s="68">
        <f>G892+H892</f>
        <v>3</v>
      </c>
      <c r="J892" s="68">
        <f>SUM(F892:H892)</f>
        <v>3</v>
      </c>
      <c r="K892" s="68">
        <f>E892-J892</f>
        <v>0</v>
      </c>
      <c r="L892" s="69">
        <v>70000000</v>
      </c>
      <c r="M892" s="87">
        <v>158.31</v>
      </c>
      <c r="N892" s="69">
        <v>23333333</v>
      </c>
      <c r="O892" s="69">
        <v>1461720</v>
      </c>
      <c r="P892" s="79">
        <f>IF(I892=0,0,H892/I892)</f>
        <v>0.6666666666666666</v>
      </c>
    </row>
    <row r="893">
      <c r="A893" s="66" t="str">
        <v>2025-11</v>
      </c>
      <c r="B893" s="66" t="str">
        <v>비교 반영</v>
      </c>
      <c r="C893" s="66" t="str">
        <v>진접읍 팔야리</v>
      </c>
      <c r="D893" s="66" t="str">
        <v>상가</v>
      </c>
      <c r="E893" s="68">
        <v>1</v>
      </c>
      <c r="F893" s="68">
        <v>1</v>
      </c>
      <c r="G893" s="68">
        <v>0</v>
      </c>
      <c r="H893" s="68">
        <v>0</v>
      </c>
      <c r="I893" s="68">
        <f>G893+H893</f>
        <v>0</v>
      </c>
      <c r="J893" s="68">
        <f>SUM(F893:H893)</f>
        <v>1</v>
      </c>
      <c r="K893" s="68">
        <f>E893-J893</f>
        <v>0</v>
      </c>
      <c r="L893" s="69">
        <v>276600000</v>
      </c>
      <c r="M893" s="87">
        <v>78.75</v>
      </c>
      <c r="N893" s="69">
        <v>276600000</v>
      </c>
      <c r="O893" s="69">
        <v>11611176</v>
      </c>
      <c r="P893" s="79">
        <f>IF(I893=0,0,H893/I893)</f>
        <v>0</v>
      </c>
    </row>
    <row r="894">
      <c r="A894" s="66" t="str">
        <v>2025-11</v>
      </c>
      <c r="B894" s="66" t="str">
        <v>비교 반영</v>
      </c>
      <c r="C894" s="66" t="str">
        <v>진접읍 팔야리</v>
      </c>
      <c r="D894" s="66" t="str">
        <v>아파트 매매</v>
      </c>
      <c r="E894" s="68">
        <v>1</v>
      </c>
      <c r="F894" s="68">
        <v>1</v>
      </c>
      <c r="G894" s="68">
        <v>0</v>
      </c>
      <c r="H894" s="68">
        <v>0</v>
      </c>
      <c r="I894" s="68">
        <f>G894+H894</f>
        <v>0</v>
      </c>
      <c r="J894" s="68">
        <f>SUM(F894:H894)</f>
        <v>1</v>
      </c>
      <c r="K894" s="68">
        <f>E894-J894</f>
        <v>0</v>
      </c>
      <c r="L894" s="69">
        <v>96000000</v>
      </c>
      <c r="M894" s="87">
        <v>55.17</v>
      </c>
      <c r="N894" s="69">
        <v>96000000</v>
      </c>
      <c r="O894" s="69">
        <v>5752318</v>
      </c>
      <c r="P894" s="79">
        <f>IF(I894=0,0,H894/I894)</f>
        <v>0</v>
      </c>
    </row>
    <row r="895">
      <c r="A895" s="66" t="str">
        <v>2025-11</v>
      </c>
      <c r="B895" s="66" t="str">
        <v>비교 반영</v>
      </c>
      <c r="C895" s="66" t="str">
        <v>진접읍 팔야리</v>
      </c>
      <c r="D895" s="66" t="str">
        <v>토지</v>
      </c>
      <c r="E895" s="68">
        <v>2</v>
      </c>
      <c r="F895" s="68">
        <v>2</v>
      </c>
      <c r="G895" s="68">
        <v>0</v>
      </c>
      <c r="H895" s="68">
        <v>0</v>
      </c>
      <c r="I895" s="68">
        <f>G895+H895</f>
        <v>0</v>
      </c>
      <c r="J895" s="68">
        <f>SUM(F895:H895)</f>
        <v>2</v>
      </c>
      <c r="K895" s="68">
        <f>E895-J895</f>
        <v>0</v>
      </c>
      <c r="L895" s="69">
        <v>28400000</v>
      </c>
      <c r="M895" s="87">
        <v>47</v>
      </c>
      <c r="N895" s="69">
        <v>14200000</v>
      </c>
      <c r="O895" s="69">
        <v>1997538</v>
      </c>
      <c r="P895" s="79">
        <f>IF(I895=0,0,H895/I895)</f>
        <v>0</v>
      </c>
    </row>
    <row r="896">
      <c r="A896" s="66" t="str">
        <v>2025-11</v>
      </c>
      <c r="B896" s="66" t="str">
        <v>비교 반영</v>
      </c>
      <c r="C896" s="66" t="str">
        <v>퇴계원읍 퇴계원리</v>
      </c>
      <c r="D896" s="66" t="str">
        <v>다가구 전월세</v>
      </c>
      <c r="E896" s="68">
        <v>5</v>
      </c>
      <c r="F896" s="68">
        <v>0</v>
      </c>
      <c r="G896" s="68">
        <v>1</v>
      </c>
      <c r="H896" s="68">
        <v>4</v>
      </c>
      <c r="I896" s="68">
        <f>G896+H896</f>
        <v>5</v>
      </c>
      <c r="J896" s="68">
        <f>SUM(F896:H896)</f>
        <v>5</v>
      </c>
      <c r="K896" s="68">
        <f>E896-J896</f>
        <v>0</v>
      </c>
      <c r="L896" s="69">
        <v>65000000</v>
      </c>
      <c r="M896" s="87">
        <v>321.46</v>
      </c>
      <c r="N896" s="69">
        <v>13000000</v>
      </c>
      <c r="O896" s="69">
        <v>668438</v>
      </c>
      <c r="P896" s="79">
        <f>IF(I896=0,0,H896/I896)</f>
        <v>0.8</v>
      </c>
    </row>
    <row r="897">
      <c r="A897" s="66" t="str">
        <v>2025-11</v>
      </c>
      <c r="B897" s="66" t="str">
        <v>비교 반영</v>
      </c>
      <c r="C897" s="66" t="str">
        <v>퇴계원읍 퇴계원리</v>
      </c>
      <c r="D897" s="66" t="str">
        <v>다세대 매매</v>
      </c>
      <c r="E897" s="68">
        <v>10</v>
      </c>
      <c r="F897" s="68">
        <v>10</v>
      </c>
      <c r="G897" s="68">
        <v>0</v>
      </c>
      <c r="H897" s="68">
        <v>0</v>
      </c>
      <c r="I897" s="68">
        <f>G897+H897</f>
        <v>0</v>
      </c>
      <c r="J897" s="68">
        <f>SUM(F897:H897)</f>
        <v>10</v>
      </c>
      <c r="K897" s="68">
        <f>E897-J897</f>
        <v>0</v>
      </c>
      <c r="L897" s="69">
        <v>1448000000</v>
      </c>
      <c r="M897" s="87">
        <v>418.74</v>
      </c>
      <c r="N897" s="69">
        <v>144800000</v>
      </c>
      <c r="O897" s="69">
        <v>11431381</v>
      </c>
      <c r="P897" s="79">
        <f>IF(I897=0,0,H897/I897)</f>
        <v>0</v>
      </c>
    </row>
    <row r="898">
      <c r="A898" s="66" t="str">
        <v>2025-11</v>
      </c>
      <c r="B898" s="66" t="str">
        <v>비교 반영</v>
      </c>
      <c r="C898" s="66" t="str">
        <v>퇴계원읍 퇴계원리</v>
      </c>
      <c r="D898" s="66" t="str">
        <v>다세대 전월세</v>
      </c>
      <c r="E898" s="68">
        <v>19</v>
      </c>
      <c r="F898" s="68">
        <v>0</v>
      </c>
      <c r="G898" s="68">
        <v>9</v>
      </c>
      <c r="H898" s="68">
        <v>10</v>
      </c>
      <c r="I898" s="68">
        <f>G898+H898</f>
        <v>19</v>
      </c>
      <c r="J898" s="68">
        <f>SUM(F898:H898)</f>
        <v>19</v>
      </c>
      <c r="K898" s="68">
        <f>E898-J898</f>
        <v>0</v>
      </c>
      <c r="L898" s="69">
        <v>971000000</v>
      </c>
      <c r="M898" s="87">
        <v>887.39</v>
      </c>
      <c r="N898" s="69">
        <v>51105263</v>
      </c>
      <c r="O898" s="69">
        <v>3617256</v>
      </c>
      <c r="P898" s="79">
        <f>IF(I898=0,0,H898/I898)</f>
        <v>0.5263157894736842</v>
      </c>
    </row>
    <row r="899">
      <c r="A899" s="66" t="str">
        <v>2025-11</v>
      </c>
      <c r="B899" s="66" t="str">
        <v>비교 반영</v>
      </c>
      <c r="C899" s="66" t="str">
        <v>퇴계원읍 퇴계원리</v>
      </c>
      <c r="D899" s="66" t="str">
        <v>아파트 매매</v>
      </c>
      <c r="E899" s="68">
        <v>16</v>
      </c>
      <c r="F899" s="68">
        <v>16</v>
      </c>
      <c r="G899" s="68">
        <v>0</v>
      </c>
      <c r="H899" s="68">
        <v>0</v>
      </c>
      <c r="I899" s="68">
        <f>G899+H899</f>
        <v>0</v>
      </c>
      <c r="J899" s="68">
        <f>SUM(F899:H899)</f>
        <v>16</v>
      </c>
      <c r="K899" s="68">
        <f>E899-J899</f>
        <v>0</v>
      </c>
      <c r="L899" s="69">
        <v>6888000000</v>
      </c>
      <c r="M899" s="87">
        <v>1201.172</v>
      </c>
      <c r="N899" s="69">
        <v>430500000</v>
      </c>
      <c r="O899" s="69">
        <v>18956692</v>
      </c>
      <c r="P899" s="79">
        <f>IF(I899=0,0,H899/I899)</f>
        <v>0</v>
      </c>
    </row>
    <row r="900">
      <c r="A900" s="66" t="str">
        <v>2025-11</v>
      </c>
      <c r="B900" s="66" t="str">
        <v>비교 반영</v>
      </c>
      <c r="C900" s="66" t="str">
        <v>퇴계원읍 퇴계원리</v>
      </c>
      <c r="D900" s="66" t="str">
        <v>아파트 전월세</v>
      </c>
      <c r="E900" s="68">
        <v>33</v>
      </c>
      <c r="F900" s="68">
        <v>0</v>
      </c>
      <c r="G900" s="68">
        <v>19</v>
      </c>
      <c r="H900" s="68">
        <v>14</v>
      </c>
      <c r="I900" s="68">
        <f>G900+H900</f>
        <v>33</v>
      </c>
      <c r="J900" s="68">
        <f>SUM(F900:H900)</f>
        <v>33</v>
      </c>
      <c r="K900" s="68">
        <f>E900-J900</f>
        <v>0</v>
      </c>
      <c r="L900" s="69">
        <v>6891040000</v>
      </c>
      <c r="M900" s="87">
        <v>2523.417</v>
      </c>
      <c r="N900" s="69">
        <v>208819394</v>
      </c>
      <c r="O900" s="69">
        <v>9027560</v>
      </c>
      <c r="P900" s="79">
        <f>IF(I900=0,0,H900/I900)</f>
        <v>0.42424242424242425</v>
      </c>
    </row>
    <row r="901">
      <c r="A901" s="66" t="str">
        <v>2025-11</v>
      </c>
      <c r="B901" s="66" t="str">
        <v>비교 반영</v>
      </c>
      <c r="C901" s="66" t="str">
        <v>퇴계원읍 퇴계원리</v>
      </c>
      <c r="D901" s="66" t="str">
        <v>오피스텔 전월세</v>
      </c>
      <c r="E901" s="68">
        <v>3</v>
      </c>
      <c r="F901" s="68">
        <v>0</v>
      </c>
      <c r="G901" s="68">
        <v>1</v>
      </c>
      <c r="H901" s="68">
        <v>2</v>
      </c>
      <c r="I901" s="68">
        <f>G901+H901</f>
        <v>3</v>
      </c>
      <c r="J901" s="68">
        <f>SUM(F901:H901)</f>
        <v>3</v>
      </c>
      <c r="K901" s="68">
        <f>E901-J901</f>
        <v>0</v>
      </c>
      <c r="L901" s="69">
        <v>270000000</v>
      </c>
      <c r="M901" s="87">
        <v>153.7</v>
      </c>
      <c r="N901" s="69">
        <v>90000000</v>
      </c>
      <c r="O901" s="69">
        <v>5807169</v>
      </c>
      <c r="P901" s="79">
        <f>IF(I901=0,0,H901/I901)</f>
        <v>0.6666666666666666</v>
      </c>
    </row>
    <row r="902">
      <c r="A902" s="66" t="str">
        <v>2025-11</v>
      </c>
      <c r="B902" s="66" t="str">
        <v>비교 반영</v>
      </c>
      <c r="C902" s="66" t="str">
        <v>퇴계원읍 퇴계원리</v>
      </c>
      <c r="D902" s="66" t="str">
        <v>토지</v>
      </c>
      <c r="E902" s="68">
        <v>4</v>
      </c>
      <c r="F902" s="68">
        <v>4</v>
      </c>
      <c r="G902" s="68">
        <v>0</v>
      </c>
      <c r="H902" s="68">
        <v>0</v>
      </c>
      <c r="I902" s="68">
        <f>G902+H902</f>
        <v>0</v>
      </c>
      <c r="J902" s="68">
        <f>SUM(F902:H902)</f>
        <v>4</v>
      </c>
      <c r="K902" s="68">
        <f>E902-J902</f>
        <v>0</v>
      </c>
      <c r="L902" s="69">
        <v>329750000</v>
      </c>
      <c r="M902" s="87">
        <v>1009</v>
      </c>
      <c r="N902" s="69">
        <v>82437500</v>
      </c>
      <c r="O902" s="69">
        <v>1080359</v>
      </c>
      <c r="P902" s="79">
        <f>IF(I902=0,0,H902/I902)</f>
        <v>0</v>
      </c>
    </row>
    <row r="903">
      <c r="A903" s="66" t="str">
        <v>2025-11</v>
      </c>
      <c r="B903" s="66" t="str">
        <v>비교 반영</v>
      </c>
      <c r="C903" s="66" t="str">
        <v>평내동</v>
      </c>
      <c r="D903" s="66" t="str">
        <v>다가구 전월세</v>
      </c>
      <c r="E903" s="68">
        <v>38</v>
      </c>
      <c r="F903" s="68">
        <v>0</v>
      </c>
      <c r="G903" s="68">
        <v>13</v>
      </c>
      <c r="H903" s="68">
        <v>25</v>
      </c>
      <c r="I903" s="68">
        <f>G903+H903</f>
        <v>38</v>
      </c>
      <c r="J903" s="68">
        <f>SUM(F903:H903)</f>
        <v>38</v>
      </c>
      <c r="K903" s="68">
        <f>E903-J903</f>
        <v>0</v>
      </c>
      <c r="L903" s="69">
        <v>1492000000</v>
      </c>
      <c r="M903" s="87">
        <v>2032.82</v>
      </c>
      <c r="N903" s="69">
        <v>39263158</v>
      </c>
      <c r="O903" s="69">
        <v>2426300</v>
      </c>
      <c r="P903" s="79">
        <f>IF(I903=0,0,H903/I903)</f>
        <v>0.6578947368421053</v>
      </c>
    </row>
    <row r="904">
      <c r="A904" s="66" t="str">
        <v>2025-11</v>
      </c>
      <c r="B904" s="66" t="str">
        <v>비교 반영</v>
      </c>
      <c r="C904" s="66" t="str">
        <v>평내동</v>
      </c>
      <c r="D904" s="66" t="str">
        <v>다세대 전월세</v>
      </c>
      <c r="E904" s="68">
        <v>3</v>
      </c>
      <c r="F904" s="68">
        <v>0</v>
      </c>
      <c r="G904" s="68">
        <v>1</v>
      </c>
      <c r="H904" s="68">
        <v>2</v>
      </c>
      <c r="I904" s="68">
        <f>G904+H904</f>
        <v>3</v>
      </c>
      <c r="J904" s="68">
        <f>SUM(F904:H904)</f>
        <v>3</v>
      </c>
      <c r="K904" s="68">
        <f>E904-J904</f>
        <v>0</v>
      </c>
      <c r="L904" s="69">
        <v>210000000</v>
      </c>
      <c r="M904" s="87">
        <v>107.58</v>
      </c>
      <c r="N904" s="69">
        <v>70000000</v>
      </c>
      <c r="O904" s="69">
        <v>6453010</v>
      </c>
      <c r="P904" s="79">
        <f>IF(I904=0,0,H904/I904)</f>
        <v>0.6666666666666666</v>
      </c>
    </row>
    <row r="905">
      <c r="A905" s="66" t="str">
        <v>2025-11</v>
      </c>
      <c r="B905" s="66" t="str">
        <v>비교 반영</v>
      </c>
      <c r="C905" s="66" t="str">
        <v>평내동</v>
      </c>
      <c r="D905" s="66" t="str">
        <v>상가</v>
      </c>
      <c r="E905" s="68">
        <v>1</v>
      </c>
      <c r="F905" s="68">
        <v>1</v>
      </c>
      <c r="G905" s="68">
        <v>0</v>
      </c>
      <c r="H905" s="68">
        <v>0</v>
      </c>
      <c r="I905" s="68">
        <f>G905+H905</f>
        <v>0</v>
      </c>
      <c r="J905" s="68">
        <f>SUM(F905:H905)</f>
        <v>1</v>
      </c>
      <c r="K905" s="68">
        <f>E905-J905</f>
        <v>0</v>
      </c>
      <c r="L905" s="69">
        <v>320000000</v>
      </c>
      <c r="M905" s="87">
        <v>188</v>
      </c>
      <c r="N905" s="69">
        <v>320000000</v>
      </c>
      <c r="O905" s="69">
        <v>5626868</v>
      </c>
      <c r="P905" s="79">
        <f>IF(I905=0,0,H905/I905)</f>
        <v>0</v>
      </c>
    </row>
    <row r="906">
      <c r="A906" s="66" t="str">
        <v>2025-11</v>
      </c>
      <c r="B906" s="66" t="str">
        <v>비교 반영</v>
      </c>
      <c r="C906" s="66" t="str">
        <v>평내동</v>
      </c>
      <c r="D906" s="66" t="str">
        <v>아파트 매매</v>
      </c>
      <c r="E906" s="68">
        <v>42</v>
      </c>
      <c r="F906" s="68">
        <v>42</v>
      </c>
      <c r="G906" s="68">
        <v>0</v>
      </c>
      <c r="H906" s="68">
        <v>0</v>
      </c>
      <c r="I906" s="68">
        <f>G906+H906</f>
        <v>0</v>
      </c>
      <c r="J906" s="68">
        <f>SUM(F906:H906)</f>
        <v>42</v>
      </c>
      <c r="K906" s="68">
        <f>E906-J906</f>
        <v>0</v>
      </c>
      <c r="L906" s="69">
        <v>16618500000</v>
      </c>
      <c r="M906" s="87">
        <v>3296.12</v>
      </c>
      <c r="N906" s="69">
        <v>395678571</v>
      </c>
      <c r="O906" s="69">
        <v>16667228</v>
      </c>
      <c r="P906" s="79">
        <f>IF(I906=0,0,H906/I906)</f>
        <v>0</v>
      </c>
    </row>
    <row r="907">
      <c r="A907" s="66" t="str">
        <v>2025-11</v>
      </c>
      <c r="B907" s="66" t="str">
        <v>비교 반영</v>
      </c>
      <c r="C907" s="66" t="str">
        <v>평내동</v>
      </c>
      <c r="D907" s="66" t="str">
        <v>아파트 전월세</v>
      </c>
      <c r="E907" s="68">
        <v>64</v>
      </c>
      <c r="F907" s="68">
        <v>0</v>
      </c>
      <c r="G907" s="68">
        <v>38</v>
      </c>
      <c r="H907" s="68">
        <v>26</v>
      </c>
      <c r="I907" s="68">
        <f>G907+H907</f>
        <v>64</v>
      </c>
      <c r="J907" s="68">
        <f>SUM(F907:H907)</f>
        <v>64</v>
      </c>
      <c r="K907" s="68">
        <f>E907-J907</f>
        <v>0</v>
      </c>
      <c r="L907" s="69">
        <v>13684540000</v>
      </c>
      <c r="M907" s="87">
        <v>4526.661</v>
      </c>
      <c r="N907" s="69">
        <v>213820938</v>
      </c>
      <c r="O907" s="69">
        <v>9993712</v>
      </c>
      <c r="P907" s="79">
        <f>IF(I907=0,0,H907/I907)</f>
        <v>0.40625</v>
      </c>
    </row>
    <row r="908">
      <c r="A908" s="66" t="str">
        <v>2025-11</v>
      </c>
      <c r="B908" s="66" t="str">
        <v>비교 반영</v>
      </c>
      <c r="C908" s="66" t="str">
        <v>호평동</v>
      </c>
      <c r="D908" s="66" t="str">
        <v>다가구 매매</v>
      </c>
      <c r="E908" s="68">
        <v>1</v>
      </c>
      <c r="F908" s="68">
        <v>1</v>
      </c>
      <c r="G908" s="68">
        <v>0</v>
      </c>
      <c r="H908" s="68">
        <v>0</v>
      </c>
      <c r="I908" s="68">
        <f>G908+H908</f>
        <v>0</v>
      </c>
      <c r="J908" s="68">
        <f>SUM(F908:H908)</f>
        <v>1</v>
      </c>
      <c r="K908" s="68">
        <f>E908-J908</f>
        <v>0</v>
      </c>
      <c r="L908" s="69">
        <v>1530000000</v>
      </c>
      <c r="M908" s="87">
        <v>391.26</v>
      </c>
      <c r="N908" s="69">
        <v>1530000000</v>
      </c>
      <c r="O908" s="69">
        <v>12927084</v>
      </c>
      <c r="P908" s="79">
        <f>IF(I908=0,0,H908/I908)</f>
        <v>0</v>
      </c>
    </row>
    <row r="909">
      <c r="A909" s="66" t="str">
        <v>2025-11</v>
      </c>
      <c r="B909" s="66" t="str">
        <v>비교 반영</v>
      </c>
      <c r="C909" s="66" t="str">
        <v>호평동</v>
      </c>
      <c r="D909" s="66" t="str">
        <v>다가구 전월세</v>
      </c>
      <c r="E909" s="68">
        <v>29</v>
      </c>
      <c r="F909" s="68">
        <v>0</v>
      </c>
      <c r="G909" s="68">
        <v>2</v>
      </c>
      <c r="H909" s="68">
        <v>27</v>
      </c>
      <c r="I909" s="68">
        <f>G909+H909</f>
        <v>29</v>
      </c>
      <c r="J909" s="68">
        <f>SUM(F909:H909)</f>
        <v>29</v>
      </c>
      <c r="K909" s="68">
        <f>E909-J909</f>
        <v>0</v>
      </c>
      <c r="L909" s="69">
        <v>492000000</v>
      </c>
      <c r="M909" s="87">
        <v>1289.77</v>
      </c>
      <c r="N909" s="69">
        <v>16965517</v>
      </c>
      <c r="O909" s="69">
        <v>1261036</v>
      </c>
      <c r="P909" s="79">
        <f>IF(I909=0,0,H909/I909)</f>
        <v>0.9310344827586207</v>
      </c>
    </row>
    <row r="910">
      <c r="A910" s="66" t="str">
        <v>2025-11</v>
      </c>
      <c r="B910" s="66" t="str">
        <v>비교 반영</v>
      </c>
      <c r="C910" s="66" t="str">
        <v>호평동</v>
      </c>
      <c r="D910" s="66" t="str">
        <v>다세대 매매</v>
      </c>
      <c r="E910" s="68">
        <v>5</v>
      </c>
      <c r="F910" s="68">
        <v>5</v>
      </c>
      <c r="G910" s="68">
        <v>0</v>
      </c>
      <c r="H910" s="68">
        <v>0</v>
      </c>
      <c r="I910" s="68">
        <f>G910+H910</f>
        <v>0</v>
      </c>
      <c r="J910" s="68">
        <f>SUM(F910:H910)</f>
        <v>5</v>
      </c>
      <c r="K910" s="68">
        <f>E910-J910</f>
        <v>0</v>
      </c>
      <c r="L910" s="69">
        <v>908000000</v>
      </c>
      <c r="M910" s="87">
        <v>267.57</v>
      </c>
      <c r="N910" s="69">
        <v>181600000</v>
      </c>
      <c r="O910" s="69">
        <v>11218196</v>
      </c>
      <c r="P910" s="79">
        <f>IF(I910=0,0,H910/I910)</f>
        <v>0</v>
      </c>
    </row>
    <row r="911">
      <c r="A911" s="66" t="str">
        <v>2025-11</v>
      </c>
      <c r="B911" s="66" t="str">
        <v>비교 반영</v>
      </c>
      <c r="C911" s="66" t="str">
        <v>호평동</v>
      </c>
      <c r="D911" s="66" t="str">
        <v>다세대 전월세</v>
      </c>
      <c r="E911" s="68">
        <v>12</v>
      </c>
      <c r="F911" s="68">
        <v>0</v>
      </c>
      <c r="G911" s="68">
        <v>4</v>
      </c>
      <c r="H911" s="68">
        <v>8</v>
      </c>
      <c r="I911" s="68">
        <f>G911+H911</f>
        <v>12</v>
      </c>
      <c r="J911" s="68">
        <f>SUM(F911:H911)</f>
        <v>12</v>
      </c>
      <c r="K911" s="68">
        <f>E911-J911</f>
        <v>0</v>
      </c>
      <c r="L911" s="69">
        <v>995000000</v>
      </c>
      <c r="M911" s="87">
        <v>542.54</v>
      </c>
      <c r="N911" s="69">
        <v>82916667</v>
      </c>
      <c r="O911" s="69">
        <v>6062698</v>
      </c>
      <c r="P911" s="79">
        <f>IF(I911=0,0,H911/I911)</f>
        <v>0.6666666666666666</v>
      </c>
    </row>
    <row r="912">
      <c r="A912" s="66" t="str">
        <v>2025-11</v>
      </c>
      <c r="B912" s="66" t="str">
        <v>비교 반영</v>
      </c>
      <c r="C912" s="66" t="str">
        <v>호평동</v>
      </c>
      <c r="D912" s="66" t="str">
        <v>상가</v>
      </c>
      <c r="E912" s="68">
        <v>3</v>
      </c>
      <c r="F912" s="68">
        <v>3</v>
      </c>
      <c r="G912" s="68">
        <v>0</v>
      </c>
      <c r="H912" s="68">
        <v>0</v>
      </c>
      <c r="I912" s="68">
        <f>G912+H912</f>
        <v>0</v>
      </c>
      <c r="J912" s="68">
        <f>SUM(F912:H912)</f>
        <v>3</v>
      </c>
      <c r="K912" s="68">
        <f>E912-J912</f>
        <v>0</v>
      </c>
      <c r="L912" s="69">
        <v>1209000000</v>
      </c>
      <c r="M912" s="87">
        <v>277.26</v>
      </c>
      <c r="N912" s="69">
        <v>403000000</v>
      </c>
      <c r="O912" s="69">
        <v>14414968</v>
      </c>
      <c r="P912" s="79">
        <f>IF(I912=0,0,H912/I912)</f>
        <v>0</v>
      </c>
    </row>
    <row r="913">
      <c r="A913" s="66" t="str">
        <v>2025-11</v>
      </c>
      <c r="B913" s="66" t="str">
        <v>비교 반영</v>
      </c>
      <c r="C913" s="66" t="str">
        <v>호평동</v>
      </c>
      <c r="D913" s="66" t="str">
        <v>아파트 매매</v>
      </c>
      <c r="E913" s="68">
        <v>51</v>
      </c>
      <c r="F913" s="68">
        <v>51</v>
      </c>
      <c r="G913" s="68">
        <v>0</v>
      </c>
      <c r="H913" s="68">
        <v>0</v>
      </c>
      <c r="I913" s="68">
        <f>G913+H913</f>
        <v>0</v>
      </c>
      <c r="J913" s="68">
        <f>SUM(F913:H913)</f>
        <v>51</v>
      </c>
      <c r="K913" s="68">
        <f>E913-J913</f>
        <v>0</v>
      </c>
      <c r="L913" s="69">
        <v>22897500000</v>
      </c>
      <c r="M913" s="87">
        <v>4193.292</v>
      </c>
      <c r="N913" s="69">
        <v>448970588</v>
      </c>
      <c r="O913" s="69">
        <v>18051260</v>
      </c>
      <c r="P913" s="79">
        <f>IF(I913=0,0,H913/I913)</f>
        <v>0</v>
      </c>
    </row>
    <row r="914">
      <c r="A914" s="66" t="str">
        <v>2025-11</v>
      </c>
      <c r="B914" s="66" t="str">
        <v>비교 반영</v>
      </c>
      <c r="C914" s="66" t="str">
        <v>호평동</v>
      </c>
      <c r="D914" s="66" t="str">
        <v>아파트 전월세</v>
      </c>
      <c r="E914" s="68">
        <v>128</v>
      </c>
      <c r="F914" s="68">
        <v>0</v>
      </c>
      <c r="G914" s="68">
        <v>61</v>
      </c>
      <c r="H914" s="68">
        <v>67</v>
      </c>
      <c r="I914" s="68">
        <f>G914+H914</f>
        <v>128</v>
      </c>
      <c r="J914" s="68">
        <f>SUM(F914:H914)</f>
        <v>128</v>
      </c>
      <c r="K914" s="68">
        <f>E914-J914</f>
        <v>0</v>
      </c>
      <c r="L914" s="69">
        <v>24943740000</v>
      </c>
      <c r="M914" s="87">
        <v>9733.898</v>
      </c>
      <c r="N914" s="69">
        <v>194872969</v>
      </c>
      <c r="O914" s="69">
        <v>8471287</v>
      </c>
      <c r="P914" s="79">
        <f>IF(I914=0,0,H914/I914)</f>
        <v>0.5234375</v>
      </c>
    </row>
    <row r="915">
      <c r="A915" s="66" t="str">
        <v>2025-11</v>
      </c>
      <c r="B915" s="66" t="str">
        <v>비교 반영</v>
      </c>
      <c r="C915" s="66" t="str">
        <v>호평동</v>
      </c>
      <c r="D915" s="66" t="str">
        <v>오피스텔 전월세</v>
      </c>
      <c r="E915" s="68">
        <v>1</v>
      </c>
      <c r="F915" s="68">
        <v>0</v>
      </c>
      <c r="G915" s="68">
        <v>0</v>
      </c>
      <c r="H915" s="68">
        <v>1</v>
      </c>
      <c r="I915" s="68">
        <f>G915+H915</f>
        <v>1</v>
      </c>
      <c r="J915" s="68">
        <f>SUM(F915:H915)</f>
        <v>1</v>
      </c>
      <c r="K915" s="68">
        <f>E915-J915</f>
        <v>0</v>
      </c>
      <c r="L915" s="69">
        <v>5000000</v>
      </c>
      <c r="M915" s="87">
        <v>19.59</v>
      </c>
      <c r="N915" s="69">
        <v>5000000</v>
      </c>
      <c r="O915" s="69">
        <v>843743</v>
      </c>
      <c r="P915" s="79">
        <f>IF(I915=0,0,H915/I915)</f>
        <v>1</v>
      </c>
    </row>
    <row r="916">
      <c r="A916" s="66" t="str">
        <v>2025-11</v>
      </c>
      <c r="B916" s="66" t="str">
        <v>비교 반영</v>
      </c>
      <c r="C916" s="66" t="str">
        <v>호평동</v>
      </c>
      <c r="D916" s="66" t="str">
        <v>토지</v>
      </c>
      <c r="E916" s="68">
        <v>2</v>
      </c>
      <c r="F916" s="68">
        <v>2</v>
      </c>
      <c r="G916" s="68">
        <v>0</v>
      </c>
      <c r="H916" s="68">
        <v>0</v>
      </c>
      <c r="I916" s="68">
        <f>G916+H916</f>
        <v>0</v>
      </c>
      <c r="J916" s="68">
        <f>SUM(F916:H916)</f>
        <v>2</v>
      </c>
      <c r="K916" s="68">
        <f>E916-J916</f>
        <v>0</v>
      </c>
      <c r="L916" s="69">
        <v>1111300000</v>
      </c>
      <c r="M916" s="87">
        <v>975</v>
      </c>
      <c r="N916" s="69">
        <v>555650000</v>
      </c>
      <c r="O916" s="69">
        <v>3767917</v>
      </c>
      <c r="P916" s="79">
        <f>IF(I916=0,0,H916/I916)</f>
        <v>0</v>
      </c>
    </row>
    <row r="917">
      <c r="A917" s="66" t="str">
        <v>2025-11</v>
      </c>
      <c r="B917" s="66" t="str">
        <v>비교 반영</v>
      </c>
      <c r="C917" s="66" t="str">
        <v>화도읍 가곡리</v>
      </c>
      <c r="D917" s="66" t="str">
        <v>다가구 전월세</v>
      </c>
      <c r="E917" s="68">
        <v>5</v>
      </c>
      <c r="F917" s="68">
        <v>0</v>
      </c>
      <c r="G917" s="68">
        <v>0</v>
      </c>
      <c r="H917" s="68">
        <v>5</v>
      </c>
      <c r="I917" s="68">
        <f>G917+H917</f>
        <v>5</v>
      </c>
      <c r="J917" s="68">
        <f>SUM(F917:H917)</f>
        <v>5</v>
      </c>
      <c r="K917" s="68">
        <f>E917-J917</f>
        <v>0</v>
      </c>
      <c r="L917" s="69">
        <v>408000000</v>
      </c>
      <c r="M917" s="87">
        <v>528.864</v>
      </c>
      <c r="N917" s="69">
        <v>81600000</v>
      </c>
      <c r="O917" s="69">
        <v>2550297</v>
      </c>
      <c r="P917" s="79">
        <f>IF(I917=0,0,H917/I917)</f>
        <v>1</v>
      </c>
    </row>
    <row r="918">
      <c r="A918" s="66" t="str">
        <v>2025-11</v>
      </c>
      <c r="B918" s="66" t="str">
        <v>비교 반영</v>
      </c>
      <c r="C918" s="66" t="str">
        <v>화도읍 가곡리</v>
      </c>
      <c r="D918" s="66" t="str">
        <v>다세대 매매</v>
      </c>
      <c r="E918" s="68">
        <v>4</v>
      </c>
      <c r="F918" s="68">
        <v>4</v>
      </c>
      <c r="G918" s="68">
        <v>0</v>
      </c>
      <c r="H918" s="68">
        <v>0</v>
      </c>
      <c r="I918" s="68">
        <f>G918+H918</f>
        <v>0</v>
      </c>
      <c r="J918" s="68">
        <f>SUM(F918:H918)</f>
        <v>4</v>
      </c>
      <c r="K918" s="68">
        <f>E918-J918</f>
        <v>0</v>
      </c>
      <c r="L918" s="69">
        <v>513000000</v>
      </c>
      <c r="M918" s="87">
        <v>251.2</v>
      </c>
      <c r="N918" s="69">
        <v>128250000</v>
      </c>
      <c r="O918" s="69">
        <v>6751066</v>
      </c>
      <c r="P918" s="79">
        <f>IF(I918=0,0,H918/I918)</f>
        <v>0</v>
      </c>
    </row>
    <row r="919">
      <c r="A919" s="66" t="str">
        <v>2025-11</v>
      </c>
      <c r="B919" s="66" t="str">
        <v>비교 반영</v>
      </c>
      <c r="C919" s="66" t="str">
        <v>화도읍 가곡리</v>
      </c>
      <c r="D919" s="66" t="str">
        <v>다세대 전월세</v>
      </c>
      <c r="E919" s="68">
        <v>9</v>
      </c>
      <c r="F919" s="68">
        <v>0</v>
      </c>
      <c r="G919" s="68">
        <v>5</v>
      </c>
      <c r="H919" s="68">
        <v>4</v>
      </c>
      <c r="I919" s="68">
        <f>G919+H919</f>
        <v>9</v>
      </c>
      <c r="J919" s="68">
        <f>SUM(F919:H919)</f>
        <v>9</v>
      </c>
      <c r="K919" s="68">
        <f>E919-J919</f>
        <v>0</v>
      </c>
      <c r="L919" s="69">
        <v>804000000</v>
      </c>
      <c r="M919" s="87">
        <v>640.155</v>
      </c>
      <c r="N919" s="69">
        <v>89333333</v>
      </c>
      <c r="O919" s="69">
        <v>4151887</v>
      </c>
      <c r="P919" s="79">
        <f>IF(I919=0,0,H919/I919)</f>
        <v>0.4444444444444444</v>
      </c>
    </row>
    <row r="920">
      <c r="A920" s="66" t="str">
        <v>2025-11</v>
      </c>
      <c r="B920" s="66" t="str">
        <v>비교 반영</v>
      </c>
      <c r="C920" s="66" t="str">
        <v>화도읍 가곡리</v>
      </c>
      <c r="D920" s="66" t="str">
        <v>상가</v>
      </c>
      <c r="E920" s="68">
        <v>1</v>
      </c>
      <c r="F920" s="68">
        <v>1</v>
      </c>
      <c r="G920" s="68">
        <v>0</v>
      </c>
      <c r="H920" s="68">
        <v>0</v>
      </c>
      <c r="I920" s="68">
        <f>G920+H920</f>
        <v>0</v>
      </c>
      <c r="J920" s="68">
        <f>SUM(F920:H920)</f>
        <v>1</v>
      </c>
      <c r="K920" s="68">
        <f>E920-J920</f>
        <v>0</v>
      </c>
      <c r="L920" s="69">
        <v>130000000</v>
      </c>
      <c r="M920" s="87">
        <v>157.5</v>
      </c>
      <c r="N920" s="69">
        <v>130000000</v>
      </c>
      <c r="O920" s="69">
        <v>2728584</v>
      </c>
      <c r="P920" s="79">
        <f>IF(I920=0,0,H920/I920)</f>
        <v>0</v>
      </c>
    </row>
    <row r="921">
      <c r="A921" s="66" t="str">
        <v>2025-11</v>
      </c>
      <c r="B921" s="66" t="str">
        <v>비교 반영</v>
      </c>
      <c r="C921" s="66" t="str">
        <v>화도읍 가곡리</v>
      </c>
      <c r="D921" s="66" t="str">
        <v>아파트 전월세</v>
      </c>
      <c r="E921" s="68">
        <v>1</v>
      </c>
      <c r="F921" s="68">
        <v>0</v>
      </c>
      <c r="G921" s="68">
        <v>1</v>
      </c>
      <c r="H921" s="68">
        <v>0</v>
      </c>
      <c r="I921" s="68">
        <f>G921+H921</f>
        <v>1</v>
      </c>
      <c r="J921" s="68">
        <f>SUM(F921:H921)</f>
        <v>1</v>
      </c>
      <c r="K921" s="68">
        <f>E921-J921</f>
        <v>0</v>
      </c>
      <c r="L921" s="69">
        <v>200000000</v>
      </c>
      <c r="M921" s="87">
        <v>84.99</v>
      </c>
      <c r="N921" s="69">
        <v>200000000</v>
      </c>
      <c r="O921" s="69">
        <v>7779233</v>
      </c>
      <c r="P921" s="79">
        <f>IF(I921=0,0,H921/I921)</f>
        <v>0</v>
      </c>
    </row>
    <row r="922">
      <c r="A922" s="66" t="str">
        <v>2025-11</v>
      </c>
      <c r="B922" s="66" t="str">
        <v>비교 반영</v>
      </c>
      <c r="C922" s="66" t="str">
        <v>화도읍 가곡리</v>
      </c>
      <c r="D922" s="66" t="str">
        <v>토지</v>
      </c>
      <c r="E922" s="68">
        <v>1</v>
      </c>
      <c r="F922" s="68">
        <v>1</v>
      </c>
      <c r="G922" s="68">
        <v>0</v>
      </c>
      <c r="H922" s="68">
        <v>0</v>
      </c>
      <c r="I922" s="68">
        <f>G922+H922</f>
        <v>0</v>
      </c>
      <c r="J922" s="68">
        <f>SUM(F922:H922)</f>
        <v>1</v>
      </c>
      <c r="K922" s="68">
        <f>E922-J922</f>
        <v>0</v>
      </c>
      <c r="L922" s="69">
        <v>100000000</v>
      </c>
      <c r="M922" s="87">
        <v>224</v>
      </c>
      <c r="N922" s="69">
        <v>100000000</v>
      </c>
      <c r="O922" s="69">
        <v>1475797</v>
      </c>
      <c r="P922" s="79">
        <f>IF(I922=0,0,H922/I922)</f>
        <v>0</v>
      </c>
    </row>
    <row r="923">
      <c r="A923" s="66" t="str">
        <v>2025-11</v>
      </c>
      <c r="B923" s="66" t="str">
        <v>비교 반영</v>
      </c>
      <c r="C923" s="66" t="str">
        <v>화도읍 구암리</v>
      </c>
      <c r="D923" s="66" t="str">
        <v>토지</v>
      </c>
      <c r="E923" s="68">
        <v>1</v>
      </c>
      <c r="F923" s="68">
        <v>1</v>
      </c>
      <c r="G923" s="68">
        <v>0</v>
      </c>
      <c r="H923" s="68">
        <v>0</v>
      </c>
      <c r="I923" s="68">
        <f>G923+H923</f>
        <v>0</v>
      </c>
      <c r="J923" s="68">
        <f>SUM(F923:H923)</f>
        <v>1</v>
      </c>
      <c r="K923" s="68">
        <f>E923-J923</f>
        <v>0</v>
      </c>
      <c r="L923" s="69">
        <v>10000000</v>
      </c>
      <c r="M923" s="87">
        <v>1445</v>
      </c>
      <c r="N923" s="69">
        <v>10000000</v>
      </c>
      <c r="O923" s="69">
        <v>22877</v>
      </c>
      <c r="P923" s="79">
        <f>IF(I923=0,0,H923/I923)</f>
        <v>0</v>
      </c>
    </row>
    <row r="924">
      <c r="A924" s="66" t="str">
        <v>2025-11</v>
      </c>
      <c r="B924" s="66" t="str">
        <v>비교 반영</v>
      </c>
      <c r="C924" s="66" t="str">
        <v>화도읍 금남리</v>
      </c>
      <c r="D924" s="66" t="str">
        <v>다세대 전월세</v>
      </c>
      <c r="E924" s="68">
        <v>3</v>
      </c>
      <c r="F924" s="68">
        <v>0</v>
      </c>
      <c r="G924" s="68">
        <v>0</v>
      </c>
      <c r="H924" s="68">
        <v>3</v>
      </c>
      <c r="I924" s="68">
        <f>G924+H924</f>
        <v>3</v>
      </c>
      <c r="J924" s="68">
        <f>SUM(F924:H924)</f>
        <v>3</v>
      </c>
      <c r="K924" s="68">
        <f>E924-J924</f>
        <v>0</v>
      </c>
      <c r="L924" s="69">
        <v>35000000</v>
      </c>
      <c r="M924" s="87">
        <v>242.67</v>
      </c>
      <c r="N924" s="69">
        <v>11666667</v>
      </c>
      <c r="O924" s="69">
        <v>476789</v>
      </c>
      <c r="P924" s="79">
        <f>IF(I924=0,0,H924/I924)</f>
        <v>1</v>
      </c>
    </row>
    <row r="925">
      <c r="A925" s="66" t="str">
        <v>2025-11</v>
      </c>
      <c r="B925" s="66" t="str">
        <v>비교 반영</v>
      </c>
      <c r="C925" s="66" t="str">
        <v>화도읍 금남리</v>
      </c>
      <c r="D925" s="66" t="str">
        <v>토지</v>
      </c>
      <c r="E925" s="68">
        <v>15</v>
      </c>
      <c r="F925" s="68">
        <v>15</v>
      </c>
      <c r="G925" s="68">
        <v>0</v>
      </c>
      <c r="H925" s="68">
        <v>0</v>
      </c>
      <c r="I925" s="68">
        <f>G925+H925</f>
        <v>0</v>
      </c>
      <c r="J925" s="68">
        <f>SUM(F925:H925)</f>
        <v>15</v>
      </c>
      <c r="K925" s="68">
        <f>E925-J925</f>
        <v>0</v>
      </c>
      <c r="L925" s="69">
        <v>3597000000</v>
      </c>
      <c r="M925" s="87">
        <v>9607</v>
      </c>
      <c r="N925" s="69">
        <v>239800000</v>
      </c>
      <c r="O925" s="69">
        <v>1237734</v>
      </c>
      <c r="P925" s="79">
        <f>IF(I925=0,0,H925/I925)</f>
        <v>0</v>
      </c>
    </row>
    <row r="926">
      <c r="A926" s="66" t="str">
        <v>2025-11</v>
      </c>
      <c r="B926" s="66" t="str">
        <v>비교 반영</v>
      </c>
      <c r="C926" s="66" t="str">
        <v>화도읍 녹촌리</v>
      </c>
      <c r="D926" s="66" t="str">
        <v>다세대 매매</v>
      </c>
      <c r="E926" s="68">
        <v>3</v>
      </c>
      <c r="F926" s="68">
        <v>3</v>
      </c>
      <c r="G926" s="68">
        <v>0</v>
      </c>
      <c r="H926" s="68">
        <v>0</v>
      </c>
      <c r="I926" s="68">
        <f>G926+H926</f>
        <v>0</v>
      </c>
      <c r="J926" s="68">
        <f>SUM(F926:H926)</f>
        <v>3</v>
      </c>
      <c r="K926" s="68">
        <f>E926-J926</f>
        <v>0</v>
      </c>
      <c r="L926" s="69">
        <v>539000000</v>
      </c>
      <c r="M926" s="87">
        <v>172.74</v>
      </c>
      <c r="N926" s="69">
        <v>179666667</v>
      </c>
      <c r="O926" s="69">
        <v>10315029</v>
      </c>
      <c r="P926" s="79">
        <f>IF(I926=0,0,H926/I926)</f>
        <v>0</v>
      </c>
    </row>
    <row r="927">
      <c r="A927" s="66" t="str">
        <v>2025-11</v>
      </c>
      <c r="B927" s="66" t="str">
        <v>비교 반영</v>
      </c>
      <c r="C927" s="66" t="str">
        <v>화도읍 녹촌리</v>
      </c>
      <c r="D927" s="66" t="str">
        <v>아파트 매매</v>
      </c>
      <c r="E927" s="68">
        <v>11</v>
      </c>
      <c r="F927" s="68">
        <v>11</v>
      </c>
      <c r="G927" s="68">
        <v>0</v>
      </c>
      <c r="H927" s="68">
        <v>0</v>
      </c>
      <c r="I927" s="68">
        <f>G927+H927</f>
        <v>0</v>
      </c>
      <c r="J927" s="68">
        <f>SUM(F927:H927)</f>
        <v>11</v>
      </c>
      <c r="K927" s="68">
        <f>E927-J927</f>
        <v>0</v>
      </c>
      <c r="L927" s="69">
        <v>4189000000</v>
      </c>
      <c r="M927" s="87">
        <v>797.095</v>
      </c>
      <c r="N927" s="69">
        <v>380818182</v>
      </c>
      <c r="O927" s="69">
        <v>17372996</v>
      </c>
      <c r="P927" s="79">
        <f>IF(I927=0,0,H927/I927)</f>
        <v>0</v>
      </c>
    </row>
    <row r="928">
      <c r="A928" s="66" t="str">
        <v>2025-11</v>
      </c>
      <c r="B928" s="66" t="str">
        <v>비교 반영</v>
      </c>
      <c r="C928" s="66" t="str">
        <v>화도읍 녹촌리</v>
      </c>
      <c r="D928" s="66" t="str">
        <v>아파트 전월세</v>
      </c>
      <c r="E928" s="68">
        <v>24</v>
      </c>
      <c r="F928" s="68">
        <v>0</v>
      </c>
      <c r="G928" s="68">
        <v>17</v>
      </c>
      <c r="H928" s="68">
        <v>7</v>
      </c>
      <c r="I928" s="68">
        <f>G928+H928</f>
        <v>24</v>
      </c>
      <c r="J928" s="68">
        <f>SUM(F928:H928)</f>
        <v>24</v>
      </c>
      <c r="K928" s="68">
        <f>E928-J928</f>
        <v>0</v>
      </c>
      <c r="L928" s="69">
        <v>5516000000</v>
      </c>
      <c r="M928" s="87">
        <v>1839.802</v>
      </c>
      <c r="N928" s="69">
        <v>229833333</v>
      </c>
      <c r="O928" s="69">
        <v>9911233</v>
      </c>
      <c r="P928" s="79">
        <f>IF(I928=0,0,H928/I928)</f>
        <v>0.2916666666666667</v>
      </c>
    </row>
    <row r="929">
      <c r="A929" s="66" t="str">
        <v>2025-11</v>
      </c>
      <c r="B929" s="66" t="str">
        <v>비교 반영</v>
      </c>
      <c r="C929" s="66" t="str">
        <v>화도읍 녹촌리</v>
      </c>
      <c r="D929" s="66" t="str">
        <v>토지</v>
      </c>
      <c r="E929" s="68">
        <v>1</v>
      </c>
      <c r="F929" s="68">
        <v>1</v>
      </c>
      <c r="G929" s="68">
        <v>0</v>
      </c>
      <c r="H929" s="68">
        <v>0</v>
      </c>
      <c r="I929" s="68">
        <f>G929+H929</f>
        <v>0</v>
      </c>
      <c r="J929" s="68">
        <f>SUM(F929:H929)</f>
        <v>1</v>
      </c>
      <c r="K929" s="68">
        <f>E929-J929</f>
        <v>0</v>
      </c>
      <c r="L929" s="69">
        <v>54600000</v>
      </c>
      <c r="M929" s="87">
        <v>100</v>
      </c>
      <c r="N929" s="69">
        <v>54600000</v>
      </c>
      <c r="O929" s="69">
        <v>1804959</v>
      </c>
      <c r="P929" s="79">
        <f>IF(I929=0,0,H929/I929)</f>
        <v>0</v>
      </c>
    </row>
    <row r="930">
      <c r="A930" s="66" t="str">
        <v>2025-11</v>
      </c>
      <c r="B930" s="66" t="str">
        <v>비교 반영</v>
      </c>
      <c r="C930" s="66" t="str">
        <v>화도읍 답내리</v>
      </c>
      <c r="D930" s="66" t="str">
        <v>다가구 전월세</v>
      </c>
      <c r="E930" s="68">
        <v>1</v>
      </c>
      <c r="F930" s="68">
        <v>0</v>
      </c>
      <c r="G930" s="68">
        <v>1</v>
      </c>
      <c r="H930" s="68">
        <v>0</v>
      </c>
      <c r="I930" s="68">
        <f>G930+H930</f>
        <v>1</v>
      </c>
      <c r="J930" s="68">
        <f>SUM(F930:H930)</f>
        <v>1</v>
      </c>
      <c r="K930" s="68">
        <f>E930-J930</f>
        <v>0</v>
      </c>
      <c r="L930" s="69">
        <v>80000000</v>
      </c>
      <c r="M930" s="87">
        <v>91.11</v>
      </c>
      <c r="N930" s="69">
        <v>80000000</v>
      </c>
      <c r="O930" s="69">
        <v>2902676</v>
      </c>
      <c r="P930" s="79">
        <f>IF(I930=0,0,H930/I930)</f>
        <v>0</v>
      </c>
    </row>
    <row r="931">
      <c r="A931" s="66" t="str">
        <v>2025-11</v>
      </c>
      <c r="B931" s="66" t="str">
        <v>비교 반영</v>
      </c>
      <c r="C931" s="66" t="str">
        <v>화도읍 답내리</v>
      </c>
      <c r="D931" s="66" t="str">
        <v>다세대 전월세</v>
      </c>
      <c r="E931" s="68">
        <v>1</v>
      </c>
      <c r="F931" s="68">
        <v>0</v>
      </c>
      <c r="G931" s="68">
        <v>0</v>
      </c>
      <c r="H931" s="68">
        <v>1</v>
      </c>
      <c r="I931" s="68">
        <f>G931+H931</f>
        <v>1</v>
      </c>
      <c r="J931" s="68">
        <f>SUM(F931:H931)</f>
        <v>1</v>
      </c>
      <c r="K931" s="68">
        <f>E931-J931</f>
        <v>0</v>
      </c>
      <c r="L931" s="69">
        <v>20000000</v>
      </c>
      <c r="M931" s="87">
        <v>103.74</v>
      </c>
      <c r="N931" s="69">
        <v>20000000</v>
      </c>
      <c r="O931" s="69">
        <v>637321</v>
      </c>
      <c r="P931" s="79">
        <f>IF(I931=0,0,H931/I931)</f>
        <v>1</v>
      </c>
    </row>
    <row r="932">
      <c r="A932" s="66" t="str">
        <v>2025-11</v>
      </c>
      <c r="B932" s="66" t="str">
        <v>비교 반영</v>
      </c>
      <c r="C932" s="66" t="str">
        <v>화도읍 답내리</v>
      </c>
      <c r="D932" s="66" t="str">
        <v>아파트 전월세</v>
      </c>
      <c r="E932" s="68">
        <v>28</v>
      </c>
      <c r="F932" s="68">
        <v>0</v>
      </c>
      <c r="G932" s="68">
        <v>28</v>
      </c>
      <c r="H932" s="68">
        <v>0</v>
      </c>
      <c r="I932" s="68">
        <f>G932+H932</f>
        <v>28</v>
      </c>
      <c r="J932" s="68">
        <f>SUM(F932:H932)</f>
        <v>28</v>
      </c>
      <c r="K932" s="68">
        <f>E932-J932</f>
        <v>0</v>
      </c>
      <c r="L932" s="69">
        <v>5139760000</v>
      </c>
      <c r="M932" s="87">
        <v>2191.334</v>
      </c>
      <c r="N932" s="69">
        <v>183562857</v>
      </c>
      <c r="O932" s="69">
        <v>7753697</v>
      </c>
      <c r="P932" s="79">
        <f>IF(I932=0,0,H932/I932)</f>
        <v>0</v>
      </c>
    </row>
    <row r="933">
      <c r="A933" s="66" t="str">
        <v>2025-11</v>
      </c>
      <c r="B933" s="66" t="str">
        <v>비교 반영</v>
      </c>
      <c r="C933" s="66" t="str">
        <v>화도읍 마석우리</v>
      </c>
      <c r="D933" s="66" t="str">
        <v>다가구 매매</v>
      </c>
      <c r="E933" s="68">
        <v>1</v>
      </c>
      <c r="F933" s="68">
        <v>1</v>
      </c>
      <c r="G933" s="68">
        <v>0</v>
      </c>
      <c r="H933" s="68">
        <v>0</v>
      </c>
      <c r="I933" s="68">
        <f>G933+H933</f>
        <v>0</v>
      </c>
      <c r="J933" s="68">
        <f>SUM(F933:H933)</f>
        <v>1</v>
      </c>
      <c r="K933" s="68">
        <f>E933-J933</f>
        <v>0</v>
      </c>
      <c r="L933" s="69">
        <v>493000000</v>
      </c>
      <c r="M933" s="87">
        <v>178.74</v>
      </c>
      <c r="N933" s="69">
        <v>493000000</v>
      </c>
      <c r="O933" s="69">
        <v>9118004</v>
      </c>
      <c r="P933" s="79">
        <f>IF(I933=0,0,H933/I933)</f>
        <v>0</v>
      </c>
    </row>
    <row r="934">
      <c r="A934" s="66" t="str">
        <v>2025-11</v>
      </c>
      <c r="B934" s="66" t="str">
        <v>비교 반영</v>
      </c>
      <c r="C934" s="66" t="str">
        <v>화도읍 마석우리</v>
      </c>
      <c r="D934" s="66" t="str">
        <v>다가구 전월세</v>
      </c>
      <c r="E934" s="68">
        <v>32</v>
      </c>
      <c r="F934" s="68">
        <v>0</v>
      </c>
      <c r="G934" s="68">
        <v>3</v>
      </c>
      <c r="H934" s="68">
        <v>29</v>
      </c>
      <c r="I934" s="68">
        <f>G934+H934</f>
        <v>32</v>
      </c>
      <c r="J934" s="68">
        <f>SUM(F934:H934)</f>
        <v>32</v>
      </c>
      <c r="K934" s="68">
        <f>E934-J934</f>
        <v>0</v>
      </c>
      <c r="L934" s="69">
        <v>625000000</v>
      </c>
      <c r="M934" s="87">
        <v>1016.4</v>
      </c>
      <c r="N934" s="69">
        <v>19531250</v>
      </c>
      <c r="O934" s="69">
        <v>2032778</v>
      </c>
      <c r="P934" s="79">
        <f>IF(I934=0,0,H934/I934)</f>
        <v>0.90625</v>
      </c>
    </row>
    <row r="935">
      <c r="A935" s="66" t="str">
        <v>2025-11</v>
      </c>
      <c r="B935" s="66" t="str">
        <v>비교 반영</v>
      </c>
      <c r="C935" s="66" t="str">
        <v>화도읍 마석우리</v>
      </c>
      <c r="D935" s="66" t="str">
        <v>다세대 매매</v>
      </c>
      <c r="E935" s="68">
        <v>4</v>
      </c>
      <c r="F935" s="68">
        <v>4</v>
      </c>
      <c r="G935" s="68">
        <v>0</v>
      </c>
      <c r="H935" s="68">
        <v>0</v>
      </c>
      <c r="I935" s="68">
        <f>G935+H935</f>
        <v>0</v>
      </c>
      <c r="J935" s="68">
        <f>SUM(F935:H935)</f>
        <v>4</v>
      </c>
      <c r="K935" s="68">
        <f>E935-J935</f>
        <v>0</v>
      </c>
      <c r="L935" s="69">
        <v>587000000</v>
      </c>
      <c r="M935" s="87">
        <v>247.07</v>
      </c>
      <c r="N935" s="69">
        <v>146750000</v>
      </c>
      <c r="O935" s="69">
        <v>7854032</v>
      </c>
      <c r="P935" s="79">
        <f>IF(I935=0,0,H935/I935)</f>
        <v>0</v>
      </c>
    </row>
    <row r="936">
      <c r="A936" s="66" t="str">
        <v>2025-11</v>
      </c>
      <c r="B936" s="66" t="str">
        <v>비교 반영</v>
      </c>
      <c r="C936" s="66" t="str">
        <v>화도읍 마석우리</v>
      </c>
      <c r="D936" s="66" t="str">
        <v>다세대 전월세</v>
      </c>
      <c r="E936" s="68">
        <v>17</v>
      </c>
      <c r="F936" s="68">
        <v>0</v>
      </c>
      <c r="G936" s="68">
        <v>6</v>
      </c>
      <c r="H936" s="68">
        <v>11</v>
      </c>
      <c r="I936" s="68">
        <f>G936+H936</f>
        <v>17</v>
      </c>
      <c r="J936" s="68">
        <f>SUM(F936:H936)</f>
        <v>17</v>
      </c>
      <c r="K936" s="68">
        <f>E936-J936</f>
        <v>0</v>
      </c>
      <c r="L936" s="69">
        <v>872800000</v>
      </c>
      <c r="M936" s="87">
        <v>955.185</v>
      </c>
      <c r="N936" s="69">
        <v>51341176</v>
      </c>
      <c r="O936" s="69">
        <v>3020660</v>
      </c>
      <c r="P936" s="79">
        <f>IF(I936=0,0,H936/I936)</f>
        <v>0.6470588235294118</v>
      </c>
    </row>
    <row r="937">
      <c r="A937" s="66" t="str">
        <v>2025-11</v>
      </c>
      <c r="B937" s="66" t="str">
        <v>비교 반영</v>
      </c>
      <c r="C937" s="66" t="str">
        <v>화도읍 마석우리</v>
      </c>
      <c r="D937" s="66" t="str">
        <v>분양권</v>
      </c>
      <c r="E937" s="68">
        <v>1</v>
      </c>
      <c r="F937" s="68">
        <v>1</v>
      </c>
      <c r="G937" s="68">
        <v>0</v>
      </c>
      <c r="H937" s="68">
        <v>0</v>
      </c>
      <c r="I937" s="68">
        <f>G937+H937</f>
        <v>0</v>
      </c>
      <c r="J937" s="68">
        <f>SUM(F937:H937)</f>
        <v>1</v>
      </c>
      <c r="K937" s="68">
        <f>E937-J937</f>
        <v>0</v>
      </c>
      <c r="L937" s="69">
        <v>682380000</v>
      </c>
      <c r="M937" s="87">
        <v>84.976</v>
      </c>
      <c r="N937" s="69">
        <v>682380000</v>
      </c>
      <c r="O937" s="69">
        <v>26546337</v>
      </c>
      <c r="P937" s="79">
        <f>IF(I937=0,0,H937/I937)</f>
        <v>0</v>
      </c>
    </row>
    <row r="938">
      <c r="A938" s="66" t="str">
        <v>2025-11</v>
      </c>
      <c r="B938" s="66" t="str">
        <v>비교 반영</v>
      </c>
      <c r="C938" s="66" t="str">
        <v>화도읍 마석우리</v>
      </c>
      <c r="D938" s="66" t="str">
        <v>상가</v>
      </c>
      <c r="E938" s="68">
        <v>5</v>
      </c>
      <c r="F938" s="68">
        <v>5</v>
      </c>
      <c r="G938" s="68">
        <v>0</v>
      </c>
      <c r="H938" s="68">
        <v>0</v>
      </c>
      <c r="I938" s="68">
        <f>G938+H938</f>
        <v>0</v>
      </c>
      <c r="J938" s="68">
        <f>SUM(F938:H938)</f>
        <v>5</v>
      </c>
      <c r="K938" s="68">
        <f>E938-J938</f>
        <v>0</v>
      </c>
      <c r="L938" s="69">
        <v>1010000000</v>
      </c>
      <c r="M938" s="87">
        <v>287.03</v>
      </c>
      <c r="N938" s="69">
        <v>202000000</v>
      </c>
      <c r="O938" s="69">
        <v>11632383</v>
      </c>
      <c r="P938" s="79">
        <f>IF(I938=0,0,H938/I938)</f>
        <v>0</v>
      </c>
    </row>
    <row r="939">
      <c r="A939" s="66" t="str">
        <v>2025-11</v>
      </c>
      <c r="B939" s="66" t="str">
        <v>비교 반영</v>
      </c>
      <c r="C939" s="66" t="str">
        <v>화도읍 마석우리</v>
      </c>
      <c r="D939" s="66" t="str">
        <v>아파트 매매</v>
      </c>
      <c r="E939" s="68">
        <v>11</v>
      </c>
      <c r="F939" s="68">
        <v>11</v>
      </c>
      <c r="G939" s="68">
        <v>0</v>
      </c>
      <c r="H939" s="68">
        <v>0</v>
      </c>
      <c r="I939" s="68">
        <f>G939+H939</f>
        <v>0</v>
      </c>
      <c r="J939" s="68">
        <f>SUM(F939:H939)</f>
        <v>11</v>
      </c>
      <c r="K939" s="68">
        <f>E939-J939</f>
        <v>0</v>
      </c>
      <c r="L939" s="69">
        <v>3657500000</v>
      </c>
      <c r="M939" s="87">
        <v>896.95</v>
      </c>
      <c r="N939" s="69">
        <v>332500000</v>
      </c>
      <c r="O939" s="69">
        <v>13480030</v>
      </c>
      <c r="P939" s="79">
        <f>IF(I939=0,0,H939/I939)</f>
        <v>0</v>
      </c>
    </row>
    <row r="940">
      <c r="A940" s="66" t="str">
        <v>2025-11</v>
      </c>
      <c r="B940" s="66" t="str">
        <v>비교 반영</v>
      </c>
      <c r="C940" s="66" t="str">
        <v>화도읍 마석우리</v>
      </c>
      <c r="D940" s="66" t="str">
        <v>아파트 전월세</v>
      </c>
      <c r="E940" s="68">
        <v>23</v>
      </c>
      <c r="F940" s="68">
        <v>0</v>
      </c>
      <c r="G940" s="68">
        <v>12</v>
      </c>
      <c r="H940" s="68">
        <v>11</v>
      </c>
      <c r="I940" s="68">
        <f>G940+H940</f>
        <v>23</v>
      </c>
      <c r="J940" s="68">
        <f>SUM(F940:H940)</f>
        <v>23</v>
      </c>
      <c r="K940" s="68">
        <f>E940-J940</f>
        <v>0</v>
      </c>
      <c r="L940" s="69">
        <v>4190610000</v>
      </c>
      <c r="M940" s="87">
        <v>1919.773</v>
      </c>
      <c r="N940" s="69">
        <v>182200435</v>
      </c>
      <c r="O940" s="69">
        <v>7216092</v>
      </c>
      <c r="P940" s="79">
        <f>IF(I940=0,0,H940/I940)</f>
        <v>0.4782608695652174</v>
      </c>
    </row>
    <row r="941">
      <c r="A941" s="66" t="str">
        <v>2025-11</v>
      </c>
      <c r="B941" s="66" t="str">
        <v>비교 반영</v>
      </c>
      <c r="C941" s="66" t="str">
        <v>화도읍 마석우리</v>
      </c>
      <c r="D941" s="66" t="str">
        <v>오피스텔 전월세</v>
      </c>
      <c r="E941" s="68">
        <v>1</v>
      </c>
      <c r="F941" s="68">
        <v>0</v>
      </c>
      <c r="G941" s="68">
        <v>0</v>
      </c>
      <c r="H941" s="68">
        <v>1</v>
      </c>
      <c r="I941" s="68">
        <f>G941+H941</f>
        <v>1</v>
      </c>
      <c r="J941" s="68">
        <f>SUM(F941:H941)</f>
        <v>1</v>
      </c>
      <c r="K941" s="68">
        <f>E941-J941</f>
        <v>0</v>
      </c>
      <c r="L941" s="69">
        <v>5000000</v>
      </c>
      <c r="M941" s="87">
        <v>24.05</v>
      </c>
      <c r="N941" s="69">
        <v>5000000</v>
      </c>
      <c r="O941" s="69">
        <v>687273</v>
      </c>
      <c r="P941" s="79">
        <f>IF(I941=0,0,H941/I941)</f>
        <v>1</v>
      </c>
    </row>
    <row r="942">
      <c r="A942" s="66" t="str">
        <v>2025-11</v>
      </c>
      <c r="B942" s="66" t="str">
        <v>비교 반영</v>
      </c>
      <c r="C942" s="66" t="str">
        <v>화도읍 마석우리</v>
      </c>
      <c r="D942" s="66" t="str">
        <v>토지</v>
      </c>
      <c r="E942" s="68">
        <v>3</v>
      </c>
      <c r="F942" s="68">
        <v>3</v>
      </c>
      <c r="G942" s="68">
        <v>0</v>
      </c>
      <c r="H942" s="68">
        <v>0</v>
      </c>
      <c r="I942" s="68">
        <f>G942+H942</f>
        <v>0</v>
      </c>
      <c r="J942" s="68">
        <f>SUM(F942:H942)</f>
        <v>3</v>
      </c>
      <c r="K942" s="68">
        <f>E942-J942</f>
        <v>0</v>
      </c>
      <c r="L942" s="69">
        <v>145680000</v>
      </c>
      <c r="M942" s="87">
        <v>89</v>
      </c>
      <c r="N942" s="69">
        <v>48560000</v>
      </c>
      <c r="O942" s="69">
        <v>5411087</v>
      </c>
      <c r="P942" s="79">
        <f>IF(I942=0,0,H942/I942)</f>
        <v>0</v>
      </c>
    </row>
    <row r="943">
      <c r="A943" s="66" t="str">
        <v>2025-11</v>
      </c>
      <c r="B943" s="66" t="str">
        <v>비교 반영</v>
      </c>
      <c r="C943" s="66" t="str">
        <v>화도읍 묵현리</v>
      </c>
      <c r="D943" s="66" t="str">
        <v>다가구 전월세</v>
      </c>
      <c r="E943" s="68">
        <v>8</v>
      </c>
      <c r="F943" s="68">
        <v>0</v>
      </c>
      <c r="G943" s="68">
        <v>1</v>
      </c>
      <c r="H943" s="68">
        <v>7</v>
      </c>
      <c r="I943" s="68">
        <f>G943+H943</f>
        <v>8</v>
      </c>
      <c r="J943" s="68">
        <f>SUM(F943:H943)</f>
        <v>8</v>
      </c>
      <c r="K943" s="68">
        <f>E943-J943</f>
        <v>0</v>
      </c>
      <c r="L943" s="69">
        <v>100000000</v>
      </c>
      <c r="M943" s="87">
        <v>246.44</v>
      </c>
      <c r="N943" s="69">
        <v>12500000</v>
      </c>
      <c r="O943" s="69">
        <v>1341416</v>
      </c>
      <c r="P943" s="79">
        <f>IF(I943=0,0,H943/I943)</f>
        <v>0.875</v>
      </c>
    </row>
    <row r="944">
      <c r="A944" s="66" t="str">
        <v>2025-11</v>
      </c>
      <c r="B944" s="66" t="str">
        <v>비교 반영</v>
      </c>
      <c r="C944" s="66" t="str">
        <v>화도읍 묵현리</v>
      </c>
      <c r="D944" s="66" t="str">
        <v>다세대 매매</v>
      </c>
      <c r="E944" s="68">
        <v>20</v>
      </c>
      <c r="F944" s="68">
        <v>20</v>
      </c>
      <c r="G944" s="68">
        <v>0</v>
      </c>
      <c r="H944" s="68">
        <v>0</v>
      </c>
      <c r="I944" s="68">
        <f>G944+H944</f>
        <v>0</v>
      </c>
      <c r="J944" s="68">
        <f>SUM(F944:H944)</f>
        <v>20</v>
      </c>
      <c r="K944" s="68">
        <f>E944-J944</f>
        <v>0</v>
      </c>
      <c r="L944" s="69">
        <v>2143000000</v>
      </c>
      <c r="M944" s="87">
        <v>969.125</v>
      </c>
      <c r="N944" s="69">
        <v>107150000</v>
      </c>
      <c r="O944" s="69">
        <v>7309993</v>
      </c>
      <c r="P944" s="79">
        <f>IF(I944=0,0,H944/I944)</f>
        <v>0</v>
      </c>
    </row>
    <row r="945">
      <c r="A945" s="66" t="str">
        <v>2025-11</v>
      </c>
      <c r="B945" s="66" t="str">
        <v>비교 반영</v>
      </c>
      <c r="C945" s="66" t="str">
        <v>화도읍 묵현리</v>
      </c>
      <c r="D945" s="66" t="str">
        <v>다세대 전월세</v>
      </c>
      <c r="E945" s="68">
        <v>51</v>
      </c>
      <c r="F945" s="68">
        <v>0</v>
      </c>
      <c r="G945" s="68">
        <v>19</v>
      </c>
      <c r="H945" s="68">
        <v>32</v>
      </c>
      <c r="I945" s="68">
        <f>G945+H945</f>
        <v>51</v>
      </c>
      <c r="J945" s="68">
        <f>SUM(F945:H945)</f>
        <v>51</v>
      </c>
      <c r="K945" s="68">
        <f>E945-J945</f>
        <v>0</v>
      </c>
      <c r="L945" s="69">
        <v>2871200000</v>
      </c>
      <c r="M945" s="87">
        <v>2851.94</v>
      </c>
      <c r="N945" s="69">
        <v>56298039</v>
      </c>
      <c r="O945" s="69">
        <v>3328110</v>
      </c>
      <c r="P945" s="79">
        <f>IF(I945=0,0,H945/I945)</f>
        <v>0.6274509803921569</v>
      </c>
    </row>
    <row r="946">
      <c r="A946" s="66" t="str">
        <v>2025-11</v>
      </c>
      <c r="B946" s="66" t="str">
        <v>비교 반영</v>
      </c>
      <c r="C946" s="66" t="str">
        <v>화도읍 묵현리</v>
      </c>
      <c r="D946" s="66" t="str">
        <v>아파트 매매</v>
      </c>
      <c r="E946" s="68">
        <v>14</v>
      </c>
      <c r="F946" s="68">
        <v>14</v>
      </c>
      <c r="G946" s="68">
        <v>0</v>
      </c>
      <c r="H946" s="68">
        <v>0</v>
      </c>
      <c r="I946" s="68">
        <f>G946+H946</f>
        <v>0</v>
      </c>
      <c r="J946" s="68">
        <f>SUM(F946:H946)</f>
        <v>14</v>
      </c>
      <c r="K946" s="68">
        <f>E946-J946</f>
        <v>0</v>
      </c>
      <c r="L946" s="69">
        <v>4158000000</v>
      </c>
      <c r="M946" s="87">
        <v>1052.693</v>
      </c>
      <c r="N946" s="69">
        <v>297000000</v>
      </c>
      <c r="O946" s="69">
        <v>13057423</v>
      </c>
      <c r="P946" s="79">
        <f>IF(I946=0,0,H946/I946)</f>
        <v>0</v>
      </c>
    </row>
    <row r="947">
      <c r="A947" s="66" t="str">
        <v>2025-11</v>
      </c>
      <c r="B947" s="66" t="str">
        <v>비교 반영</v>
      </c>
      <c r="C947" s="66" t="str">
        <v>화도읍 묵현리</v>
      </c>
      <c r="D947" s="66" t="str">
        <v>아파트 전월세</v>
      </c>
      <c r="E947" s="68">
        <v>36</v>
      </c>
      <c r="F947" s="68">
        <v>0</v>
      </c>
      <c r="G947" s="68">
        <v>22</v>
      </c>
      <c r="H947" s="68">
        <v>14</v>
      </c>
      <c r="I947" s="68">
        <f>G947+H947</f>
        <v>36</v>
      </c>
      <c r="J947" s="68">
        <f>SUM(F947:H947)</f>
        <v>36</v>
      </c>
      <c r="K947" s="68">
        <f>E947-J947</f>
        <v>0</v>
      </c>
      <c r="L947" s="69">
        <v>6385500000</v>
      </c>
      <c r="M947" s="87">
        <v>2787.02</v>
      </c>
      <c r="N947" s="69">
        <v>177375000</v>
      </c>
      <c r="O947" s="69">
        <v>7574072</v>
      </c>
      <c r="P947" s="79">
        <f>IF(I947=0,0,H947/I947)</f>
        <v>0.3888888888888889</v>
      </c>
    </row>
    <row r="948">
      <c r="A948" s="66" t="str">
        <v>2025-11</v>
      </c>
      <c r="B948" s="66" t="str">
        <v>비교 반영</v>
      </c>
      <c r="C948" s="66" t="str">
        <v>화도읍 묵현리</v>
      </c>
      <c r="D948" s="66" t="str">
        <v>토지</v>
      </c>
      <c r="E948" s="68">
        <v>4</v>
      </c>
      <c r="F948" s="68">
        <v>4</v>
      </c>
      <c r="G948" s="68">
        <v>0</v>
      </c>
      <c r="H948" s="68">
        <v>0</v>
      </c>
      <c r="I948" s="68">
        <f>G948+H948</f>
        <v>0</v>
      </c>
      <c r="J948" s="68">
        <f>SUM(F948:H948)</f>
        <v>4</v>
      </c>
      <c r="K948" s="68">
        <f>E948-J948</f>
        <v>0</v>
      </c>
      <c r="L948" s="69">
        <v>845000000</v>
      </c>
      <c r="M948" s="87">
        <v>1179</v>
      </c>
      <c r="N948" s="69">
        <v>211250000</v>
      </c>
      <c r="O948" s="69">
        <v>2369286</v>
      </c>
      <c r="P948" s="79">
        <f>IF(I948=0,0,H948/I948)</f>
        <v>0</v>
      </c>
    </row>
    <row r="949">
      <c r="A949" s="66" t="str">
        <v>2025-11</v>
      </c>
      <c r="B949" s="66" t="str">
        <v>비교 반영</v>
      </c>
      <c r="C949" s="66" t="str">
        <v>화도읍 월산리</v>
      </c>
      <c r="D949" s="66" t="str">
        <v>다세대 매매</v>
      </c>
      <c r="E949" s="68">
        <v>1</v>
      </c>
      <c r="F949" s="68">
        <v>1</v>
      </c>
      <c r="G949" s="68">
        <v>0</v>
      </c>
      <c r="H949" s="68">
        <v>0</v>
      </c>
      <c r="I949" s="68">
        <f>G949+H949</f>
        <v>0</v>
      </c>
      <c r="J949" s="68">
        <f>SUM(F949:H949)</f>
        <v>1</v>
      </c>
      <c r="K949" s="68">
        <f>E949-J949</f>
        <v>0</v>
      </c>
      <c r="L949" s="69">
        <v>125000000</v>
      </c>
      <c r="M949" s="87">
        <v>35.13</v>
      </c>
      <c r="N949" s="69">
        <v>125000000</v>
      </c>
      <c r="O949" s="69">
        <v>11762685</v>
      </c>
      <c r="P949" s="79">
        <f>IF(I949=0,0,H949/I949)</f>
        <v>0</v>
      </c>
    </row>
    <row r="950">
      <c r="A950" s="66" t="str">
        <v>2025-11</v>
      </c>
      <c r="B950" s="66" t="str">
        <v>비교 반영</v>
      </c>
      <c r="C950" s="66" t="str">
        <v>화도읍 월산리</v>
      </c>
      <c r="D950" s="66" t="str">
        <v>다세대 전월세</v>
      </c>
      <c r="E950" s="68">
        <v>4</v>
      </c>
      <c r="F950" s="68">
        <v>0</v>
      </c>
      <c r="G950" s="68">
        <v>3</v>
      </c>
      <c r="H950" s="68">
        <v>1</v>
      </c>
      <c r="I950" s="68">
        <f>G950+H950</f>
        <v>4</v>
      </c>
      <c r="J950" s="68">
        <f>SUM(F950:H950)</f>
        <v>4</v>
      </c>
      <c r="K950" s="68">
        <f>E950-J950</f>
        <v>0</v>
      </c>
      <c r="L950" s="69">
        <v>136000000</v>
      </c>
      <c r="M950" s="87">
        <v>134.65</v>
      </c>
      <c r="N950" s="69">
        <v>34000000</v>
      </c>
      <c r="O950" s="69">
        <v>3338929</v>
      </c>
      <c r="P950" s="79">
        <f>IF(I950=0,0,H950/I950)</f>
        <v>0.25</v>
      </c>
    </row>
    <row r="951">
      <c r="A951" s="66" t="str">
        <v>2025-11</v>
      </c>
      <c r="B951" s="66" t="str">
        <v>비교 반영</v>
      </c>
      <c r="C951" s="66" t="str">
        <v>화도읍 월산리</v>
      </c>
      <c r="D951" s="66" t="str">
        <v>아파트 매매</v>
      </c>
      <c r="E951" s="68">
        <v>2</v>
      </c>
      <c r="F951" s="68">
        <v>2</v>
      </c>
      <c r="G951" s="68">
        <v>0</v>
      </c>
      <c r="H951" s="68">
        <v>0</v>
      </c>
      <c r="I951" s="68">
        <f>G951+H951</f>
        <v>0</v>
      </c>
      <c r="J951" s="68">
        <f>SUM(F951:H951)</f>
        <v>2</v>
      </c>
      <c r="K951" s="68">
        <f>E951-J951</f>
        <v>0</v>
      </c>
      <c r="L951" s="69">
        <v>675000000</v>
      </c>
      <c r="M951" s="87">
        <v>207.957</v>
      </c>
      <c r="N951" s="69">
        <v>337500000</v>
      </c>
      <c r="O951" s="69">
        <v>10730147</v>
      </c>
      <c r="P951" s="79">
        <f>IF(I951=0,0,H951/I951)</f>
        <v>0</v>
      </c>
    </row>
    <row r="952">
      <c r="A952" s="66" t="str">
        <v>2025-11</v>
      </c>
      <c r="B952" s="66" t="str">
        <v>비교 반영</v>
      </c>
      <c r="C952" s="66" t="str">
        <v>화도읍 월산리</v>
      </c>
      <c r="D952" s="66" t="str">
        <v>아파트 전월세</v>
      </c>
      <c r="E952" s="68">
        <v>95</v>
      </c>
      <c r="F952" s="68">
        <v>0</v>
      </c>
      <c r="G952" s="68">
        <v>92</v>
      </c>
      <c r="H952" s="68">
        <v>3</v>
      </c>
      <c r="I952" s="68">
        <f>G952+H952</f>
        <v>95</v>
      </c>
      <c r="J952" s="68">
        <f>SUM(F952:H952)</f>
        <v>95</v>
      </c>
      <c r="K952" s="68">
        <f>E952-J952</f>
        <v>0</v>
      </c>
      <c r="L952" s="69">
        <v>17527680000</v>
      </c>
      <c r="M952" s="87">
        <v>7505.113</v>
      </c>
      <c r="N952" s="69">
        <v>184501895</v>
      </c>
      <c r="O952" s="69">
        <v>7720435</v>
      </c>
      <c r="P952" s="79">
        <f>IF(I952=0,0,H952/I952)</f>
        <v>0.031578947368421054</v>
      </c>
    </row>
    <row r="953">
      <c r="A953" s="66" t="str">
        <v>2025-11</v>
      </c>
      <c r="B953" s="66" t="str">
        <v>비교 반영</v>
      </c>
      <c r="C953" s="66" t="str">
        <v>화도읍 차산리</v>
      </c>
      <c r="D953" s="66" t="str">
        <v>공장창고</v>
      </c>
      <c r="E953" s="68">
        <v>1</v>
      </c>
      <c r="F953" s="68">
        <v>1</v>
      </c>
      <c r="G953" s="68">
        <v>0</v>
      </c>
      <c r="H953" s="68">
        <v>0</v>
      </c>
      <c r="I953" s="68">
        <f>G953+H953</f>
        <v>0</v>
      </c>
      <c r="J953" s="68">
        <f>SUM(F953:H953)</f>
        <v>1</v>
      </c>
      <c r="K953" s="68">
        <f>E953-J953</f>
        <v>0</v>
      </c>
      <c r="L953" s="69">
        <v>773000000</v>
      </c>
      <c r="M953" s="87">
        <v>197.4</v>
      </c>
      <c r="N953" s="69">
        <v>773000000</v>
      </c>
      <c r="O953" s="69">
        <v>12945146</v>
      </c>
      <c r="P953" s="79">
        <f>IF(I953=0,0,H953/I953)</f>
        <v>0</v>
      </c>
    </row>
    <row r="954">
      <c r="A954" s="66" t="str">
        <v>2025-11</v>
      </c>
      <c r="B954" s="66" t="str">
        <v>비교 반영</v>
      </c>
      <c r="C954" s="66" t="str">
        <v>화도읍 차산리</v>
      </c>
      <c r="D954" s="66" t="str">
        <v>다가구 전월세</v>
      </c>
      <c r="E954" s="68">
        <v>2</v>
      </c>
      <c r="F954" s="68">
        <v>0</v>
      </c>
      <c r="G954" s="68">
        <v>0</v>
      </c>
      <c r="H954" s="68">
        <v>2</v>
      </c>
      <c r="I954" s="68">
        <f>G954+H954</f>
        <v>2</v>
      </c>
      <c r="J954" s="68">
        <f>SUM(F954:H954)</f>
        <v>2</v>
      </c>
      <c r="K954" s="68">
        <f>E954-J954</f>
        <v>0</v>
      </c>
      <c r="L954" s="69">
        <v>8000000</v>
      </c>
      <c r="M954" s="87">
        <v>62</v>
      </c>
      <c r="N954" s="69">
        <v>4000000</v>
      </c>
      <c r="O954" s="69">
        <v>426553</v>
      </c>
      <c r="P954" s="79">
        <f>IF(I954=0,0,H954/I954)</f>
        <v>1</v>
      </c>
    </row>
    <row r="955">
      <c r="A955" s="66" t="str">
        <v>2025-11</v>
      </c>
      <c r="B955" s="66" t="str">
        <v>비교 반영</v>
      </c>
      <c r="C955" s="66" t="str">
        <v>화도읍 차산리</v>
      </c>
      <c r="D955" s="66" t="str">
        <v>다세대 매매</v>
      </c>
      <c r="E955" s="68">
        <v>2</v>
      </c>
      <c r="F955" s="68">
        <v>2</v>
      </c>
      <c r="G955" s="68">
        <v>0</v>
      </c>
      <c r="H955" s="68">
        <v>0</v>
      </c>
      <c r="I955" s="68">
        <f>G955+H955</f>
        <v>0</v>
      </c>
      <c r="J955" s="68">
        <f>SUM(F955:H955)</f>
        <v>2</v>
      </c>
      <c r="K955" s="68">
        <f>E955-J955</f>
        <v>0</v>
      </c>
      <c r="L955" s="69">
        <v>214400000</v>
      </c>
      <c r="M955" s="87">
        <v>92.07</v>
      </c>
      <c r="N955" s="69">
        <v>107200000</v>
      </c>
      <c r="O955" s="69">
        <v>7698059</v>
      </c>
      <c r="P955" s="79">
        <f>IF(I955=0,0,H955/I955)</f>
        <v>0</v>
      </c>
    </row>
    <row r="956">
      <c r="A956" s="66" t="str">
        <v>2025-11</v>
      </c>
      <c r="B956" s="66" t="str">
        <v>비교 반영</v>
      </c>
      <c r="C956" s="66" t="str">
        <v>화도읍 차산리</v>
      </c>
      <c r="D956" s="66" t="str">
        <v>다세대 전월세</v>
      </c>
      <c r="E956" s="68">
        <v>3</v>
      </c>
      <c r="F956" s="68">
        <v>0</v>
      </c>
      <c r="G956" s="68">
        <v>2</v>
      </c>
      <c r="H956" s="68">
        <v>1</v>
      </c>
      <c r="I956" s="68">
        <f>G956+H956</f>
        <v>3</v>
      </c>
      <c r="J956" s="68">
        <f>SUM(F956:H956)</f>
        <v>3</v>
      </c>
      <c r="K956" s="68">
        <f>E956-J956</f>
        <v>0</v>
      </c>
      <c r="L956" s="69">
        <v>289800000</v>
      </c>
      <c r="M956" s="87">
        <v>189.7</v>
      </c>
      <c r="N956" s="69">
        <v>96600000</v>
      </c>
      <c r="O956" s="69">
        <v>5050166</v>
      </c>
      <c r="P956" s="79">
        <f>IF(I956=0,0,H956/I956)</f>
        <v>0.3333333333333333</v>
      </c>
    </row>
    <row r="957">
      <c r="A957" s="66" t="str">
        <v>2025-11</v>
      </c>
      <c r="B957" s="66" t="str">
        <v>비교 반영</v>
      </c>
      <c r="C957" s="66" t="str">
        <v>화도읍 차산리</v>
      </c>
      <c r="D957" s="66" t="str">
        <v>아파트 매매</v>
      </c>
      <c r="E957" s="68">
        <v>2</v>
      </c>
      <c r="F957" s="68">
        <v>2</v>
      </c>
      <c r="G957" s="68">
        <v>0</v>
      </c>
      <c r="H957" s="68">
        <v>0</v>
      </c>
      <c r="I957" s="68">
        <f>G957+H957</f>
        <v>0</v>
      </c>
      <c r="J957" s="68">
        <f>SUM(F957:H957)</f>
        <v>2</v>
      </c>
      <c r="K957" s="68">
        <f>E957-J957</f>
        <v>0</v>
      </c>
      <c r="L957" s="69">
        <v>695000000</v>
      </c>
      <c r="M957" s="87">
        <v>206.605</v>
      </c>
      <c r="N957" s="69">
        <v>347500000</v>
      </c>
      <c r="O957" s="69">
        <v>11120359</v>
      </c>
      <c r="P957" s="79">
        <f>IF(I957=0,0,H957/I957)</f>
        <v>0</v>
      </c>
    </row>
    <row r="958">
      <c r="A958" s="66" t="str">
        <v>2025-11</v>
      </c>
      <c r="B958" s="66" t="str">
        <v>비교 반영</v>
      </c>
      <c r="C958" s="66" t="str">
        <v>화도읍 차산리</v>
      </c>
      <c r="D958" s="66" t="str">
        <v>아파트 전월세</v>
      </c>
      <c r="E958" s="68">
        <v>4</v>
      </c>
      <c r="F958" s="68">
        <v>0</v>
      </c>
      <c r="G958" s="68">
        <v>1</v>
      </c>
      <c r="H958" s="68">
        <v>3</v>
      </c>
      <c r="I958" s="68">
        <f>G958+H958</f>
        <v>4</v>
      </c>
      <c r="J958" s="68">
        <f>SUM(F958:H958)</f>
        <v>4</v>
      </c>
      <c r="K958" s="68">
        <f>E958-J958</f>
        <v>0</v>
      </c>
      <c r="L958" s="69">
        <v>380000000</v>
      </c>
      <c r="M958" s="87">
        <v>376.587</v>
      </c>
      <c r="N958" s="69">
        <v>95000000</v>
      </c>
      <c r="O958" s="69">
        <v>3335746</v>
      </c>
      <c r="P958" s="79">
        <f>IF(I958=0,0,H958/I958)</f>
        <v>0.75</v>
      </c>
    </row>
    <row r="959">
      <c r="A959" s="66" t="str">
        <v>2025-11</v>
      </c>
      <c r="B959" s="66" t="str">
        <v>비교 반영</v>
      </c>
      <c r="C959" s="66" t="str">
        <v>화도읍 차산리</v>
      </c>
      <c r="D959" s="66" t="str">
        <v>토지</v>
      </c>
      <c r="E959" s="68">
        <v>16</v>
      </c>
      <c r="F959" s="68">
        <v>16</v>
      </c>
      <c r="G959" s="68">
        <v>0</v>
      </c>
      <c r="H959" s="68">
        <v>0</v>
      </c>
      <c r="I959" s="68">
        <f>G959+H959</f>
        <v>0</v>
      </c>
      <c r="J959" s="68">
        <f>SUM(F959:H959)</f>
        <v>16</v>
      </c>
      <c r="K959" s="68">
        <f>E959-J959</f>
        <v>0</v>
      </c>
      <c r="L959" s="69">
        <v>918000000</v>
      </c>
      <c r="M959" s="87">
        <v>3465.4</v>
      </c>
      <c r="N959" s="69">
        <v>57375000</v>
      </c>
      <c r="O959" s="69">
        <v>875717</v>
      </c>
      <c r="P959" s="79">
        <f>IF(I959=0,0,H959/I959)</f>
        <v>0</v>
      </c>
    </row>
    <row r="960">
      <c r="A960" s="66" t="str">
        <v>2025-11</v>
      </c>
      <c r="B960" s="66" t="str">
        <v>비교 반영</v>
      </c>
      <c r="C960" s="66" t="str">
        <v>화도읍 창현리</v>
      </c>
      <c r="D960" s="66" t="str">
        <v>다가구 전월세</v>
      </c>
      <c r="E960" s="68">
        <v>4</v>
      </c>
      <c r="F960" s="68">
        <v>0</v>
      </c>
      <c r="G960" s="68">
        <v>0</v>
      </c>
      <c r="H960" s="68">
        <v>4</v>
      </c>
      <c r="I960" s="68">
        <f>G960+H960</f>
        <v>4</v>
      </c>
      <c r="J960" s="68">
        <f>SUM(F960:H960)</f>
        <v>4</v>
      </c>
      <c r="K960" s="68">
        <f>E960-J960</f>
        <v>0</v>
      </c>
      <c r="L960" s="69">
        <v>28000000</v>
      </c>
      <c r="M960" s="87">
        <v>179.96</v>
      </c>
      <c r="N960" s="69">
        <v>7000000</v>
      </c>
      <c r="O960" s="69">
        <v>514348</v>
      </c>
      <c r="P960" s="79">
        <f>IF(I960=0,0,H960/I960)</f>
        <v>1</v>
      </c>
    </row>
    <row r="961">
      <c r="A961" s="66" t="str">
        <v>2025-11</v>
      </c>
      <c r="B961" s="66" t="str">
        <v>비교 반영</v>
      </c>
      <c r="C961" s="66" t="str">
        <v>화도읍 창현리</v>
      </c>
      <c r="D961" s="66" t="str">
        <v>다세대 매매</v>
      </c>
      <c r="E961" s="68">
        <v>7</v>
      </c>
      <c r="F961" s="68">
        <v>7</v>
      </c>
      <c r="G961" s="68">
        <v>0</v>
      </c>
      <c r="H961" s="68">
        <v>0</v>
      </c>
      <c r="I961" s="68">
        <f>G961+H961</f>
        <v>0</v>
      </c>
      <c r="J961" s="68">
        <f>SUM(F961:H961)</f>
        <v>7</v>
      </c>
      <c r="K961" s="68">
        <f>E961-J961</f>
        <v>0</v>
      </c>
      <c r="L961" s="69">
        <v>875000000</v>
      </c>
      <c r="M961" s="87">
        <v>401.49</v>
      </c>
      <c r="N961" s="69">
        <v>125000000</v>
      </c>
      <c r="O961" s="69">
        <v>7204568</v>
      </c>
      <c r="P961" s="79">
        <f>IF(I961=0,0,H961/I961)</f>
        <v>0</v>
      </c>
    </row>
    <row r="962">
      <c r="A962" s="66" t="str">
        <v>2025-11</v>
      </c>
      <c r="B962" s="66" t="str">
        <v>비교 반영</v>
      </c>
      <c r="C962" s="66" t="str">
        <v>화도읍 창현리</v>
      </c>
      <c r="D962" s="66" t="str">
        <v>다세대 전월세</v>
      </c>
      <c r="E962" s="68">
        <v>7</v>
      </c>
      <c r="F962" s="68">
        <v>0</v>
      </c>
      <c r="G962" s="68">
        <v>3</v>
      </c>
      <c r="H962" s="68">
        <v>4</v>
      </c>
      <c r="I962" s="68">
        <f>G962+H962</f>
        <v>7</v>
      </c>
      <c r="J962" s="68">
        <f>SUM(F962:H962)</f>
        <v>7</v>
      </c>
      <c r="K962" s="68">
        <f>E962-J962</f>
        <v>0</v>
      </c>
      <c r="L962" s="69">
        <v>394000000</v>
      </c>
      <c r="M962" s="87">
        <v>370.6</v>
      </c>
      <c r="N962" s="69">
        <v>56285714</v>
      </c>
      <c r="O962" s="69">
        <v>3514515</v>
      </c>
      <c r="P962" s="79">
        <f>IF(I962=0,0,H962/I962)</f>
        <v>0.5714285714285714</v>
      </c>
    </row>
    <row r="963">
      <c r="A963" s="66" t="str">
        <v>2025-11</v>
      </c>
      <c r="B963" s="66" t="str">
        <v>비교 반영</v>
      </c>
      <c r="C963" s="66" t="str">
        <v>화도읍 창현리</v>
      </c>
      <c r="D963" s="66" t="str">
        <v>아파트 매매</v>
      </c>
      <c r="E963" s="68">
        <v>13</v>
      </c>
      <c r="F963" s="68">
        <v>13</v>
      </c>
      <c r="G963" s="68">
        <v>0</v>
      </c>
      <c r="H963" s="68">
        <v>0</v>
      </c>
      <c r="I963" s="68">
        <f>G963+H963</f>
        <v>0</v>
      </c>
      <c r="J963" s="68">
        <f>SUM(F963:H963)</f>
        <v>13</v>
      </c>
      <c r="K963" s="68">
        <f>E963-J963</f>
        <v>0</v>
      </c>
      <c r="L963" s="69">
        <v>3124000000</v>
      </c>
      <c r="M963" s="87">
        <v>894.463</v>
      </c>
      <c r="N963" s="69">
        <v>240307692</v>
      </c>
      <c r="O963" s="69">
        <v>11545775</v>
      </c>
      <c r="P963" s="79">
        <f>IF(I963=0,0,H963/I963)</f>
        <v>0</v>
      </c>
    </row>
    <row r="964">
      <c r="A964" s="66" t="str">
        <v>2025-11</v>
      </c>
      <c r="B964" s="66" t="str">
        <v>비교 반영</v>
      </c>
      <c r="C964" s="66" t="str">
        <v>화도읍 창현리</v>
      </c>
      <c r="D964" s="66" t="str">
        <v>아파트 전월세</v>
      </c>
      <c r="E964" s="68">
        <v>41</v>
      </c>
      <c r="F964" s="68">
        <v>0</v>
      </c>
      <c r="G964" s="68">
        <v>27</v>
      </c>
      <c r="H964" s="68">
        <v>14</v>
      </c>
      <c r="I964" s="68">
        <f>G964+H964</f>
        <v>41</v>
      </c>
      <c r="J964" s="68">
        <f>SUM(F964:H964)</f>
        <v>41</v>
      </c>
      <c r="K964" s="68">
        <f>E964-J964</f>
        <v>0</v>
      </c>
      <c r="L964" s="69">
        <v>6602500000</v>
      </c>
      <c r="M964" s="87">
        <v>2934.139</v>
      </c>
      <c r="N964" s="69">
        <v>161036585</v>
      </c>
      <c r="O964" s="69">
        <v>7438791</v>
      </c>
      <c r="P964" s="79">
        <f>IF(I964=0,0,H964/I964)</f>
        <v>0.34146341463414637</v>
      </c>
    </row>
    <row r="965">
      <c r="A965" s="66" t="str">
        <v>2025-11</v>
      </c>
      <c r="B965" s="66" t="str">
        <v>비교 반영</v>
      </c>
      <c r="C965" s="66" t="str">
        <v>화도읍 창현리</v>
      </c>
      <c r="D965" s="66" t="str">
        <v>오피스텔 전월세</v>
      </c>
      <c r="E965" s="68">
        <v>1</v>
      </c>
      <c r="F965" s="68">
        <v>0</v>
      </c>
      <c r="G965" s="68">
        <v>0</v>
      </c>
      <c r="H965" s="68">
        <v>1</v>
      </c>
      <c r="I965" s="68">
        <f>G965+H965</f>
        <v>1</v>
      </c>
      <c r="J965" s="68">
        <f>SUM(F965:H965)</f>
        <v>1</v>
      </c>
      <c r="K965" s="68">
        <f>E965-J965</f>
        <v>0</v>
      </c>
      <c r="L965" s="69">
        <v>2000000</v>
      </c>
      <c r="M965" s="87">
        <v>32.57</v>
      </c>
      <c r="N965" s="69">
        <v>2000000</v>
      </c>
      <c r="O965" s="69">
        <v>202996</v>
      </c>
      <c r="P965" s="79">
        <f>IF(I965=0,0,H965/I965)</f>
        <v>1</v>
      </c>
    </row>
    <row r="966">
      <c r="A966" s="66" t="str">
        <v>2025-11</v>
      </c>
      <c r="B966" s="66" t="str">
        <v>비교 반영</v>
      </c>
      <c r="C966" s="66" t="str">
        <v>화도읍 창현리</v>
      </c>
      <c r="D966" s="66" t="str">
        <v>토지</v>
      </c>
      <c r="E966" s="68">
        <v>7</v>
      </c>
      <c r="F966" s="68">
        <v>7</v>
      </c>
      <c r="G966" s="68">
        <v>0</v>
      </c>
      <c r="H966" s="68">
        <v>0</v>
      </c>
      <c r="I966" s="68">
        <f>G966+H966</f>
        <v>0</v>
      </c>
      <c r="J966" s="68">
        <f>SUM(F966:H966)</f>
        <v>7</v>
      </c>
      <c r="K966" s="68">
        <f>E966-J966</f>
        <v>0</v>
      </c>
      <c r="L966" s="69">
        <v>5644000000</v>
      </c>
      <c r="M966" s="87">
        <v>4640</v>
      </c>
      <c r="N966" s="69">
        <v>806285714</v>
      </c>
      <c r="O966" s="69">
        <v>4021088</v>
      </c>
      <c r="P966" s="79">
        <f>IF(I966=0,0,H966/I966)</f>
        <v>0</v>
      </c>
    </row>
    <row r="967">
      <c r="A967" s="66" t="str">
        <v>2025-12</v>
      </c>
      <c r="B967" s="66" t="str">
        <v>비교 반영</v>
      </c>
      <c r="C967" s="66" t="str">
        <v>금곡동</v>
      </c>
      <c r="D967" s="66" t="str">
        <v>다가구 매매</v>
      </c>
      <c r="E967" s="68">
        <v>1</v>
      </c>
      <c r="F967" s="68">
        <v>1</v>
      </c>
      <c r="G967" s="68">
        <v>0</v>
      </c>
      <c r="H967" s="68">
        <v>0</v>
      </c>
      <c r="I967" s="68">
        <f>G967+H967</f>
        <v>0</v>
      </c>
      <c r="J967" s="68">
        <f>SUM(F967:H967)</f>
        <v>1</v>
      </c>
      <c r="K967" s="68">
        <f>E967-J967</f>
        <v>0</v>
      </c>
      <c r="L967" s="69">
        <v>275000000</v>
      </c>
      <c r="M967" s="87">
        <v>73.98</v>
      </c>
      <c r="N967" s="69">
        <v>275000000</v>
      </c>
      <c r="O967" s="69">
        <v>12288333</v>
      </c>
      <c r="P967" s="79">
        <f>IF(I967=0,0,H967/I967)</f>
        <v>0</v>
      </c>
    </row>
    <row r="968">
      <c r="A968" s="66" t="str">
        <v>2025-12</v>
      </c>
      <c r="B968" s="66" t="str">
        <v>비교 반영</v>
      </c>
      <c r="C968" s="66" t="str">
        <v>금곡동</v>
      </c>
      <c r="D968" s="66" t="str">
        <v>다가구 전월세</v>
      </c>
      <c r="E968" s="68">
        <v>4</v>
      </c>
      <c r="F968" s="68">
        <v>0</v>
      </c>
      <c r="G968" s="68">
        <v>2</v>
      </c>
      <c r="H968" s="68">
        <v>2</v>
      </c>
      <c r="I968" s="68">
        <f>G968+H968</f>
        <v>4</v>
      </c>
      <c r="J968" s="68">
        <f>SUM(F968:H968)</f>
        <v>4</v>
      </c>
      <c r="K968" s="68">
        <f>E968-J968</f>
        <v>0</v>
      </c>
      <c r="L968" s="69">
        <v>152000000</v>
      </c>
      <c r="M968" s="87">
        <v>233.85</v>
      </c>
      <c r="N968" s="69">
        <v>38000000</v>
      </c>
      <c r="O968" s="69">
        <v>2148725</v>
      </c>
      <c r="P968" s="79">
        <f>IF(I968=0,0,H968/I968)</f>
        <v>0.5</v>
      </c>
    </row>
    <row r="969">
      <c r="A969" s="66" t="str">
        <v>2025-12</v>
      </c>
      <c r="B969" s="66" t="str">
        <v>비교 반영</v>
      </c>
      <c r="C969" s="66" t="str">
        <v>금곡동</v>
      </c>
      <c r="D969" s="66" t="str">
        <v>다세대 매매</v>
      </c>
      <c r="E969" s="68">
        <v>6</v>
      </c>
      <c r="F969" s="68">
        <v>6</v>
      </c>
      <c r="G969" s="68">
        <v>0</v>
      </c>
      <c r="H969" s="68">
        <v>0</v>
      </c>
      <c r="I969" s="68">
        <f>G969+H969</f>
        <v>0</v>
      </c>
      <c r="J969" s="68">
        <f>SUM(F969:H969)</f>
        <v>6</v>
      </c>
      <c r="K969" s="68">
        <f>E969-J969</f>
        <v>0</v>
      </c>
      <c r="L969" s="69">
        <v>632000000</v>
      </c>
      <c r="M969" s="87">
        <v>327.866</v>
      </c>
      <c r="N969" s="69">
        <v>105333333</v>
      </c>
      <c r="O969" s="69">
        <v>6372287</v>
      </c>
      <c r="P969" s="79">
        <f>IF(I969=0,0,H969/I969)</f>
        <v>0</v>
      </c>
    </row>
    <row r="970">
      <c r="A970" s="66" t="str">
        <v>2025-12</v>
      </c>
      <c r="B970" s="66" t="str">
        <v>비교 반영</v>
      </c>
      <c r="C970" s="66" t="str">
        <v>금곡동</v>
      </c>
      <c r="D970" s="66" t="str">
        <v>다세대 전월세</v>
      </c>
      <c r="E970" s="68">
        <v>20</v>
      </c>
      <c r="F970" s="68">
        <v>0</v>
      </c>
      <c r="G970" s="68">
        <v>5</v>
      </c>
      <c r="H970" s="68">
        <v>15</v>
      </c>
      <c r="I970" s="68">
        <f>G970+H970</f>
        <v>20</v>
      </c>
      <c r="J970" s="68">
        <f>SUM(F970:H970)</f>
        <v>20</v>
      </c>
      <c r="K970" s="68">
        <f>E970-J970</f>
        <v>0</v>
      </c>
      <c r="L970" s="69">
        <v>566000000</v>
      </c>
      <c r="M970" s="87">
        <v>982.53</v>
      </c>
      <c r="N970" s="69">
        <v>28300000</v>
      </c>
      <c r="O970" s="69">
        <v>1904343</v>
      </c>
      <c r="P970" s="79">
        <f>IF(I970=0,0,H970/I970)</f>
        <v>0.75</v>
      </c>
    </row>
    <row r="971">
      <c r="A971" s="66" t="str">
        <v>2025-12</v>
      </c>
      <c r="B971" s="66" t="str">
        <v>비교 반영</v>
      </c>
      <c r="C971" s="66" t="str">
        <v>금곡동</v>
      </c>
      <c r="D971" s="66" t="str">
        <v>아파트 매매</v>
      </c>
      <c r="E971" s="68">
        <v>13</v>
      </c>
      <c r="F971" s="68">
        <v>13</v>
      </c>
      <c r="G971" s="68">
        <v>0</v>
      </c>
      <c r="H971" s="68">
        <v>0</v>
      </c>
      <c r="I971" s="68">
        <f>G971+H971</f>
        <v>0</v>
      </c>
      <c r="J971" s="68">
        <f>SUM(F971:H971)</f>
        <v>13</v>
      </c>
      <c r="K971" s="68">
        <f>E971-J971</f>
        <v>0</v>
      </c>
      <c r="L971" s="69">
        <v>3433000000</v>
      </c>
      <c r="M971" s="87">
        <v>806.097</v>
      </c>
      <c r="N971" s="69">
        <v>264076923</v>
      </c>
      <c r="O971" s="69">
        <v>14078649</v>
      </c>
      <c r="P971" s="79">
        <f>IF(I971=0,0,H971/I971)</f>
        <v>0</v>
      </c>
    </row>
    <row r="972">
      <c r="A972" s="66" t="str">
        <v>2025-12</v>
      </c>
      <c r="B972" s="66" t="str">
        <v>비교 반영</v>
      </c>
      <c r="C972" s="66" t="str">
        <v>금곡동</v>
      </c>
      <c r="D972" s="66" t="str">
        <v>아파트 전월세</v>
      </c>
      <c r="E972" s="68">
        <v>42</v>
      </c>
      <c r="F972" s="68">
        <v>0</v>
      </c>
      <c r="G972" s="68">
        <v>6</v>
      </c>
      <c r="H972" s="68">
        <v>36</v>
      </c>
      <c r="I972" s="68">
        <f>G972+H972</f>
        <v>42</v>
      </c>
      <c r="J972" s="68">
        <f>SUM(F972:H972)</f>
        <v>42</v>
      </c>
      <c r="K972" s="68">
        <f>E972-J972</f>
        <v>0</v>
      </c>
      <c r="L972" s="69">
        <v>2531010000</v>
      </c>
      <c r="M972" s="87">
        <v>1798.566</v>
      </c>
      <c r="N972" s="69">
        <v>60262143</v>
      </c>
      <c r="O972" s="69">
        <v>4652025</v>
      </c>
      <c r="P972" s="79">
        <f>IF(I972=0,0,H972/I972)</f>
        <v>0.8571428571428571</v>
      </c>
    </row>
    <row r="973">
      <c r="A973" s="66" t="str">
        <v>2025-12</v>
      </c>
      <c r="B973" s="66" t="str">
        <v>비교 반영</v>
      </c>
      <c r="C973" s="66" t="str">
        <v>금곡동</v>
      </c>
      <c r="D973" s="66" t="str">
        <v>토지</v>
      </c>
      <c r="E973" s="68">
        <v>29</v>
      </c>
      <c r="F973" s="68">
        <v>29</v>
      </c>
      <c r="G973" s="68">
        <v>0</v>
      </c>
      <c r="H973" s="68">
        <v>0</v>
      </c>
      <c r="I973" s="68">
        <f>G973+H973</f>
        <v>0</v>
      </c>
      <c r="J973" s="68">
        <f>SUM(F973:H973)</f>
        <v>29</v>
      </c>
      <c r="K973" s="68">
        <f>E973-J973</f>
        <v>0</v>
      </c>
      <c r="L973" s="69">
        <v>7072650000</v>
      </c>
      <c r="M973" s="87">
        <v>35358</v>
      </c>
      <c r="N973" s="69">
        <v>243884483</v>
      </c>
      <c r="O973" s="69">
        <v>661255</v>
      </c>
      <c r="P973" s="79">
        <f>IF(I973=0,0,H973/I973)</f>
        <v>0</v>
      </c>
    </row>
    <row r="974">
      <c r="A974" s="66" t="str">
        <v>2025-12</v>
      </c>
      <c r="B974" s="66" t="str">
        <v>비교 반영</v>
      </c>
      <c r="C974" s="66" t="str">
        <v>다산동</v>
      </c>
      <c r="D974" s="66" t="str">
        <v>공장창고</v>
      </c>
      <c r="E974" s="68">
        <v>5</v>
      </c>
      <c r="F974" s="68">
        <v>5</v>
      </c>
      <c r="G974" s="68">
        <v>0</v>
      </c>
      <c r="H974" s="68">
        <v>0</v>
      </c>
      <c r="I974" s="68">
        <f>G974+H974</f>
        <v>0</v>
      </c>
      <c r="J974" s="68">
        <f>SUM(F974:H974)</f>
        <v>5</v>
      </c>
      <c r="K974" s="68">
        <f>E974-J974</f>
        <v>0</v>
      </c>
      <c r="L974" s="69">
        <v>882710000</v>
      </c>
      <c r="M974" s="87">
        <v>207.09</v>
      </c>
      <c r="N974" s="69">
        <v>176542000</v>
      </c>
      <c r="O974" s="69">
        <v>14090731</v>
      </c>
      <c r="P974" s="79">
        <f>IF(I974=0,0,H974/I974)</f>
        <v>0</v>
      </c>
    </row>
    <row r="975">
      <c r="A975" s="66" t="str">
        <v>2025-12</v>
      </c>
      <c r="B975" s="66" t="str">
        <v>비교 반영</v>
      </c>
      <c r="C975" s="66" t="str">
        <v>다산동</v>
      </c>
      <c r="D975" s="66" t="str">
        <v>다가구 전월세</v>
      </c>
      <c r="E975" s="68">
        <v>50</v>
      </c>
      <c r="F975" s="68">
        <v>0</v>
      </c>
      <c r="G975" s="68">
        <v>17</v>
      </c>
      <c r="H975" s="68">
        <v>33</v>
      </c>
      <c r="I975" s="68">
        <f>G975+H975</f>
        <v>50</v>
      </c>
      <c r="J975" s="68">
        <f>SUM(F975:H975)</f>
        <v>50</v>
      </c>
      <c r="K975" s="68">
        <f>E975-J975</f>
        <v>0</v>
      </c>
      <c r="L975" s="69">
        <v>6992000000</v>
      </c>
      <c r="M975" s="87">
        <v>2720.85</v>
      </c>
      <c r="N975" s="69">
        <v>139840000</v>
      </c>
      <c r="O975" s="69">
        <v>8495157</v>
      </c>
      <c r="P975" s="79">
        <f>IF(I975=0,0,H975/I975)</f>
        <v>0.66</v>
      </c>
    </row>
    <row r="976">
      <c r="A976" s="66" t="str">
        <v>2025-12</v>
      </c>
      <c r="B976" s="66" t="str">
        <v>비교 반영</v>
      </c>
      <c r="C976" s="66" t="str">
        <v>다산동</v>
      </c>
      <c r="D976" s="66" t="str">
        <v>다세대 매매</v>
      </c>
      <c r="E976" s="68">
        <v>4</v>
      </c>
      <c r="F976" s="68">
        <v>4</v>
      </c>
      <c r="G976" s="68">
        <v>0</v>
      </c>
      <c r="H976" s="68">
        <v>0</v>
      </c>
      <c r="I976" s="68">
        <f>G976+H976</f>
        <v>0</v>
      </c>
      <c r="J976" s="68">
        <f>SUM(F976:H976)</f>
        <v>4</v>
      </c>
      <c r="K976" s="68">
        <f>E976-J976</f>
        <v>0</v>
      </c>
      <c r="L976" s="69">
        <v>814000000</v>
      </c>
      <c r="M976" s="87">
        <v>210.08</v>
      </c>
      <c r="N976" s="69">
        <v>203500000</v>
      </c>
      <c r="O976" s="69">
        <v>12808973</v>
      </c>
      <c r="P976" s="79">
        <f>IF(I976=0,0,H976/I976)</f>
        <v>0</v>
      </c>
    </row>
    <row r="977">
      <c r="A977" s="66" t="str">
        <v>2025-12</v>
      </c>
      <c r="B977" s="66" t="str">
        <v>비교 반영</v>
      </c>
      <c r="C977" s="66" t="str">
        <v>다산동</v>
      </c>
      <c r="D977" s="66" t="str">
        <v>다세대 전월세</v>
      </c>
      <c r="E977" s="68">
        <v>12</v>
      </c>
      <c r="F977" s="68">
        <v>0</v>
      </c>
      <c r="G977" s="68">
        <v>7</v>
      </c>
      <c r="H977" s="68">
        <v>5</v>
      </c>
      <c r="I977" s="68">
        <f>G977+H977</f>
        <v>12</v>
      </c>
      <c r="J977" s="68">
        <f>SUM(F977:H977)</f>
        <v>12</v>
      </c>
      <c r="K977" s="68">
        <f>E977-J977</f>
        <v>0</v>
      </c>
      <c r="L977" s="69">
        <v>909000000</v>
      </c>
      <c r="M977" s="87">
        <v>608.68</v>
      </c>
      <c r="N977" s="69">
        <v>75750000</v>
      </c>
      <c r="O977" s="69">
        <v>4936845</v>
      </c>
      <c r="P977" s="79">
        <f>IF(I977=0,0,H977/I977)</f>
        <v>0.4166666666666667</v>
      </c>
    </row>
    <row r="978">
      <c r="A978" s="66" t="str">
        <v>2025-12</v>
      </c>
      <c r="B978" s="66" t="str">
        <v>비교 반영</v>
      </c>
      <c r="C978" s="66" t="str">
        <v>다산동</v>
      </c>
      <c r="D978" s="66" t="str">
        <v>상가</v>
      </c>
      <c r="E978" s="68">
        <v>32</v>
      </c>
      <c r="F978" s="68">
        <v>32</v>
      </c>
      <c r="G978" s="68">
        <v>0</v>
      </c>
      <c r="H978" s="68">
        <v>0</v>
      </c>
      <c r="I978" s="68">
        <f>G978+H978</f>
        <v>0</v>
      </c>
      <c r="J978" s="68">
        <f>SUM(F978:H978)</f>
        <v>32</v>
      </c>
      <c r="K978" s="68">
        <f>E978-J978</f>
        <v>0</v>
      </c>
      <c r="L978" s="69">
        <v>9495310000</v>
      </c>
      <c r="M978" s="87">
        <v>2727.44</v>
      </c>
      <c r="N978" s="69">
        <v>296728438</v>
      </c>
      <c r="O978" s="69">
        <v>11508760</v>
      </c>
      <c r="P978" s="79">
        <f>IF(I978=0,0,H978/I978)</f>
        <v>0</v>
      </c>
    </row>
    <row r="979">
      <c r="A979" s="66" t="str">
        <v>2025-12</v>
      </c>
      <c r="B979" s="66" t="str">
        <v>비교 반영</v>
      </c>
      <c r="C979" s="66" t="str">
        <v>다산동</v>
      </c>
      <c r="D979" s="66" t="str">
        <v>아파트 매매</v>
      </c>
      <c r="E979" s="68">
        <v>218</v>
      </c>
      <c r="F979" s="68">
        <v>218</v>
      </c>
      <c r="G979" s="68">
        <v>0</v>
      </c>
      <c r="H979" s="68">
        <v>0</v>
      </c>
      <c r="I979" s="68">
        <f>G979+H979</f>
        <v>0</v>
      </c>
      <c r="J979" s="68">
        <f>SUM(F979:H979)</f>
        <v>218</v>
      </c>
      <c r="K979" s="68">
        <f>E979-J979</f>
        <v>0</v>
      </c>
      <c r="L979" s="69">
        <v>179897500000</v>
      </c>
      <c r="M979" s="87">
        <v>18291.322</v>
      </c>
      <c r="N979" s="69">
        <v>825217890</v>
      </c>
      <c r="O979" s="69">
        <v>32512820</v>
      </c>
      <c r="P979" s="79">
        <f>IF(I979=0,0,H979/I979)</f>
        <v>0</v>
      </c>
    </row>
    <row r="980">
      <c r="A980" s="66" t="str">
        <v>2025-12</v>
      </c>
      <c r="B980" s="66" t="str">
        <v>비교 반영</v>
      </c>
      <c r="C980" s="66" t="str">
        <v>다산동</v>
      </c>
      <c r="D980" s="66" t="str">
        <v>아파트 전월세</v>
      </c>
      <c r="E980" s="68">
        <v>895</v>
      </c>
      <c r="F980" s="68">
        <v>0</v>
      </c>
      <c r="G980" s="68">
        <v>230</v>
      </c>
      <c r="H980" s="68">
        <v>665</v>
      </c>
      <c r="I980" s="68">
        <f>G980+H980</f>
        <v>895</v>
      </c>
      <c r="J980" s="68">
        <f>SUM(F980:H980)</f>
        <v>895</v>
      </c>
      <c r="K980" s="68">
        <f>E980-J980</f>
        <v>0</v>
      </c>
      <c r="L980" s="69">
        <v>150652500000</v>
      </c>
      <c r="M980" s="87">
        <v>47552.962</v>
      </c>
      <c r="N980" s="69">
        <v>168326816</v>
      </c>
      <c r="O980" s="69">
        <v>10473055</v>
      </c>
      <c r="P980" s="79">
        <f>IF(I980=0,0,H980/I980)</f>
        <v>0.7430167597765364</v>
      </c>
    </row>
    <row r="981">
      <c r="A981" s="66" t="str">
        <v>2025-12</v>
      </c>
      <c r="B981" s="66" t="str">
        <v>비교 반영</v>
      </c>
      <c r="C981" s="66" t="str">
        <v>다산동</v>
      </c>
      <c r="D981" s="66" t="str">
        <v>오피스텔 매매</v>
      </c>
      <c r="E981" s="68">
        <v>7</v>
      </c>
      <c r="F981" s="68">
        <v>7</v>
      </c>
      <c r="G981" s="68">
        <v>0</v>
      </c>
      <c r="H981" s="68">
        <v>0</v>
      </c>
      <c r="I981" s="68">
        <f>G981+H981</f>
        <v>0</v>
      </c>
      <c r="J981" s="68">
        <f>SUM(F981:H981)</f>
        <v>7</v>
      </c>
      <c r="K981" s="68">
        <f>E981-J981</f>
        <v>0</v>
      </c>
      <c r="L981" s="69">
        <v>1472500000</v>
      </c>
      <c r="M981" s="87">
        <v>222.806</v>
      </c>
      <c r="N981" s="69">
        <v>210357143</v>
      </c>
      <c r="O981" s="69">
        <v>21847564</v>
      </c>
      <c r="P981" s="79">
        <f>IF(I981=0,0,H981/I981)</f>
        <v>0</v>
      </c>
    </row>
    <row r="982">
      <c r="A982" s="66" t="str">
        <v>2025-12</v>
      </c>
      <c r="B982" s="66" t="str">
        <v>비교 반영</v>
      </c>
      <c r="C982" s="66" t="str">
        <v>다산동</v>
      </c>
      <c r="D982" s="66" t="str">
        <v>오피스텔 전월세</v>
      </c>
      <c r="E982" s="68">
        <v>158</v>
      </c>
      <c r="F982" s="68">
        <v>0</v>
      </c>
      <c r="G982" s="68">
        <v>55</v>
      </c>
      <c r="H982" s="68">
        <v>103</v>
      </c>
      <c r="I982" s="68">
        <f>G982+H982</f>
        <v>158</v>
      </c>
      <c r="J982" s="68">
        <f>SUM(F982:H982)</f>
        <v>158</v>
      </c>
      <c r="K982" s="68">
        <f>E982-J982</f>
        <v>0</v>
      </c>
      <c r="L982" s="69">
        <v>13645270000</v>
      </c>
      <c r="M982" s="87">
        <v>5069.83</v>
      </c>
      <c r="N982" s="69">
        <v>86362468</v>
      </c>
      <c r="O982" s="69">
        <v>8897405</v>
      </c>
      <c r="P982" s="79">
        <f>IF(I982=0,0,H982/I982)</f>
        <v>0.6518987341772152</v>
      </c>
    </row>
    <row r="983">
      <c r="A983" s="66" t="str">
        <v>2025-12</v>
      </c>
      <c r="B983" s="66" t="str">
        <v>비교 반영</v>
      </c>
      <c r="C983" s="66" t="str">
        <v>별내동</v>
      </c>
      <c r="D983" s="66" t="str">
        <v>공장창고</v>
      </c>
      <c r="E983" s="68">
        <v>3</v>
      </c>
      <c r="F983" s="68">
        <v>3</v>
      </c>
      <c r="G983" s="68">
        <v>0</v>
      </c>
      <c r="H983" s="68">
        <v>0</v>
      </c>
      <c r="I983" s="68">
        <f>G983+H983</f>
        <v>0</v>
      </c>
      <c r="J983" s="68">
        <f>SUM(F983:H983)</f>
        <v>3</v>
      </c>
      <c r="K983" s="68">
        <f>E983-J983</f>
        <v>0</v>
      </c>
      <c r="L983" s="69">
        <v>555530000</v>
      </c>
      <c r="M983" s="87">
        <v>111.71</v>
      </c>
      <c r="N983" s="69">
        <v>185176667</v>
      </c>
      <c r="O983" s="69">
        <v>16439555</v>
      </c>
      <c r="P983" s="79">
        <f>IF(I983=0,0,H983/I983)</f>
        <v>0</v>
      </c>
    </row>
    <row r="984">
      <c r="A984" s="66" t="str">
        <v>2025-12</v>
      </c>
      <c r="B984" s="66" t="str">
        <v>비교 반영</v>
      </c>
      <c r="C984" s="66" t="str">
        <v>별내동</v>
      </c>
      <c r="D984" s="66" t="str">
        <v>다가구 전월세</v>
      </c>
      <c r="E984" s="68">
        <v>113</v>
      </c>
      <c r="F984" s="68">
        <v>0</v>
      </c>
      <c r="G984" s="68">
        <v>63</v>
      </c>
      <c r="H984" s="68">
        <v>50</v>
      </c>
      <c r="I984" s="68">
        <f>G984+H984</f>
        <v>113</v>
      </c>
      <c r="J984" s="68">
        <f>SUM(F984:H984)</f>
        <v>113</v>
      </c>
      <c r="K984" s="68">
        <f>E984-J984</f>
        <v>0</v>
      </c>
      <c r="L984" s="69">
        <v>17184720000</v>
      </c>
      <c r="M984" s="87">
        <v>6605.42</v>
      </c>
      <c r="N984" s="69">
        <v>152077168</v>
      </c>
      <c r="O984" s="69">
        <v>8600360</v>
      </c>
      <c r="P984" s="79">
        <f>IF(I984=0,0,H984/I984)</f>
        <v>0.4424778761061947</v>
      </c>
    </row>
    <row r="985">
      <c r="A985" s="66" t="str">
        <v>2025-12</v>
      </c>
      <c r="B985" s="66" t="str">
        <v>비교 반영</v>
      </c>
      <c r="C985" s="66" t="str">
        <v>별내동</v>
      </c>
      <c r="D985" s="66" t="str">
        <v>다세대 매매</v>
      </c>
      <c r="E985" s="68">
        <v>1</v>
      </c>
      <c r="F985" s="68">
        <v>1</v>
      </c>
      <c r="G985" s="68">
        <v>0</v>
      </c>
      <c r="H985" s="68">
        <v>0</v>
      </c>
      <c r="I985" s="68">
        <f>G985+H985</f>
        <v>0</v>
      </c>
      <c r="J985" s="68">
        <f>SUM(F985:H985)</f>
        <v>1</v>
      </c>
      <c r="K985" s="68">
        <f>E985-J985</f>
        <v>0</v>
      </c>
      <c r="L985" s="69">
        <v>767000000</v>
      </c>
      <c r="M985" s="87">
        <v>84.85</v>
      </c>
      <c r="N985" s="69">
        <v>767000000</v>
      </c>
      <c r="O985" s="69">
        <v>29882582</v>
      </c>
      <c r="P985" s="79">
        <f>IF(I985=0,0,H985/I985)</f>
        <v>0</v>
      </c>
    </row>
    <row r="986">
      <c r="A986" s="66" t="str">
        <v>2025-12</v>
      </c>
      <c r="B986" s="66" t="str">
        <v>비교 반영</v>
      </c>
      <c r="C986" s="66" t="str">
        <v>별내동</v>
      </c>
      <c r="D986" s="66" t="str">
        <v>다세대 전월세</v>
      </c>
      <c r="E986" s="68">
        <v>9</v>
      </c>
      <c r="F986" s="68">
        <v>0</v>
      </c>
      <c r="G986" s="68">
        <v>9</v>
      </c>
      <c r="H986" s="68">
        <v>0</v>
      </c>
      <c r="I986" s="68">
        <f>G986+H986</f>
        <v>9</v>
      </c>
      <c r="J986" s="68">
        <f>SUM(F986:H986)</f>
        <v>9</v>
      </c>
      <c r="K986" s="68">
        <f>E986-J986</f>
        <v>0</v>
      </c>
      <c r="L986" s="69">
        <v>4620000000</v>
      </c>
      <c r="M986" s="87">
        <v>763.85</v>
      </c>
      <c r="N986" s="69">
        <v>513333333</v>
      </c>
      <c r="O986" s="69">
        <v>19994406</v>
      </c>
      <c r="P986" s="79">
        <f>IF(I986=0,0,H986/I986)</f>
        <v>0</v>
      </c>
    </row>
    <row r="987">
      <c r="A987" s="66" t="str">
        <v>2025-12</v>
      </c>
      <c r="B987" s="66" t="str">
        <v>비교 반영</v>
      </c>
      <c r="C987" s="66" t="str">
        <v>별내동</v>
      </c>
      <c r="D987" s="66" t="str">
        <v>분양권</v>
      </c>
      <c r="E987" s="68">
        <v>1</v>
      </c>
      <c r="F987" s="68">
        <v>1</v>
      </c>
      <c r="G987" s="68">
        <v>0</v>
      </c>
      <c r="H987" s="68">
        <v>0</v>
      </c>
      <c r="I987" s="68">
        <f>G987+H987</f>
        <v>0</v>
      </c>
      <c r="J987" s="68">
        <f>SUM(F987:H987)</f>
        <v>1</v>
      </c>
      <c r="K987" s="68">
        <f>E987-J987</f>
        <v>0</v>
      </c>
      <c r="L987" s="69">
        <v>485000000</v>
      </c>
      <c r="M987" s="87">
        <v>84.88</v>
      </c>
      <c r="N987" s="69">
        <v>485000000</v>
      </c>
      <c r="O987" s="69">
        <v>18889087</v>
      </c>
      <c r="P987" s="79">
        <f>IF(I987=0,0,H987/I987)</f>
        <v>0</v>
      </c>
    </row>
    <row r="988">
      <c r="A988" s="66" t="str">
        <v>2025-12</v>
      </c>
      <c r="B988" s="66" t="str">
        <v>비교 반영</v>
      </c>
      <c r="C988" s="66" t="str">
        <v>별내동</v>
      </c>
      <c r="D988" s="66" t="str">
        <v>상가</v>
      </c>
      <c r="E988" s="68">
        <v>1</v>
      </c>
      <c r="F988" s="68">
        <v>1</v>
      </c>
      <c r="G988" s="68">
        <v>0</v>
      </c>
      <c r="H988" s="68">
        <v>0</v>
      </c>
      <c r="I988" s="68">
        <f>G988+H988</f>
        <v>0</v>
      </c>
      <c r="J988" s="68">
        <f>SUM(F988:H988)</f>
        <v>1</v>
      </c>
      <c r="K988" s="68">
        <f>E988-J988</f>
        <v>0</v>
      </c>
      <c r="L988" s="69">
        <v>950000000</v>
      </c>
      <c r="M988" s="87">
        <v>40.78</v>
      </c>
      <c r="N988" s="69">
        <v>950000000</v>
      </c>
      <c r="O988" s="69">
        <v>77010685</v>
      </c>
      <c r="P988" s="79">
        <f>IF(I988=0,0,H988/I988)</f>
        <v>0</v>
      </c>
    </row>
    <row r="989">
      <c r="A989" s="66" t="str">
        <v>2025-12</v>
      </c>
      <c r="B989" s="66" t="str">
        <v>비교 반영</v>
      </c>
      <c r="C989" s="66" t="str">
        <v>별내동</v>
      </c>
      <c r="D989" s="66" t="str">
        <v>아파트 매매</v>
      </c>
      <c r="E989" s="68">
        <v>48</v>
      </c>
      <c r="F989" s="68">
        <v>48</v>
      </c>
      <c r="G989" s="68">
        <v>0</v>
      </c>
      <c r="H989" s="68">
        <v>0</v>
      </c>
      <c r="I989" s="68">
        <f>G989+H989</f>
        <v>0</v>
      </c>
      <c r="J989" s="68">
        <f>SUM(F989:H989)</f>
        <v>48</v>
      </c>
      <c r="K989" s="68">
        <f>E989-J989</f>
        <v>0</v>
      </c>
      <c r="L989" s="69">
        <v>34222000000</v>
      </c>
      <c r="M989" s="87">
        <v>4317.285</v>
      </c>
      <c r="N989" s="69">
        <v>712958333</v>
      </c>
      <c r="O989" s="69">
        <v>26204102</v>
      </c>
      <c r="P989" s="79">
        <f>IF(I989=0,0,H989/I989)</f>
        <v>0</v>
      </c>
    </row>
    <row r="990">
      <c r="A990" s="66" t="str">
        <v>2025-12</v>
      </c>
      <c r="B990" s="66" t="str">
        <v>비교 반영</v>
      </c>
      <c r="C990" s="66" t="str">
        <v>별내동</v>
      </c>
      <c r="D990" s="66" t="str">
        <v>아파트 전월세</v>
      </c>
      <c r="E990" s="68">
        <v>409</v>
      </c>
      <c r="F990" s="68">
        <v>0</v>
      </c>
      <c r="G990" s="68">
        <v>108</v>
      </c>
      <c r="H990" s="68">
        <v>301</v>
      </c>
      <c r="I990" s="68">
        <f>G990+H990</f>
        <v>409</v>
      </c>
      <c r="J990" s="68">
        <f>SUM(F990:H990)</f>
        <v>409</v>
      </c>
      <c r="K990" s="68">
        <f>E990-J990</f>
        <v>0</v>
      </c>
      <c r="L990" s="69">
        <v>71143950000</v>
      </c>
      <c r="M990" s="87">
        <v>23869.282</v>
      </c>
      <c r="N990" s="69">
        <v>173946088</v>
      </c>
      <c r="O990" s="69">
        <v>9853108</v>
      </c>
      <c r="P990" s="79">
        <f>IF(I990=0,0,H990/I990)</f>
        <v>0.7359413202933985</v>
      </c>
    </row>
    <row r="991">
      <c r="A991" s="66" t="str">
        <v>2025-12</v>
      </c>
      <c r="B991" s="66" t="str">
        <v>비교 반영</v>
      </c>
      <c r="C991" s="66" t="str">
        <v>별내동</v>
      </c>
      <c r="D991" s="66" t="str">
        <v>오피스텔 매매</v>
      </c>
      <c r="E991" s="68">
        <v>5</v>
      </c>
      <c r="F991" s="68">
        <v>5</v>
      </c>
      <c r="G991" s="68">
        <v>0</v>
      </c>
      <c r="H991" s="68">
        <v>0</v>
      </c>
      <c r="I991" s="68">
        <f>G991+H991</f>
        <v>0</v>
      </c>
      <c r="J991" s="68">
        <f>SUM(F991:H991)</f>
        <v>5</v>
      </c>
      <c r="K991" s="68">
        <f>E991-J991</f>
        <v>0</v>
      </c>
      <c r="L991" s="69">
        <v>2337000000</v>
      </c>
      <c r="M991" s="87">
        <v>289.119</v>
      </c>
      <c r="N991" s="69">
        <v>467400000</v>
      </c>
      <c r="O991" s="69">
        <v>26721245</v>
      </c>
      <c r="P991" s="79">
        <f>IF(I991=0,0,H991/I991)</f>
        <v>0</v>
      </c>
    </row>
    <row r="992">
      <c r="A992" s="66" t="str">
        <v>2025-12</v>
      </c>
      <c r="B992" s="66" t="str">
        <v>비교 반영</v>
      </c>
      <c r="C992" s="66" t="str">
        <v>별내동</v>
      </c>
      <c r="D992" s="66" t="str">
        <v>오피스텔 전월세</v>
      </c>
      <c r="E992" s="68">
        <v>60</v>
      </c>
      <c r="F992" s="68">
        <v>0</v>
      </c>
      <c r="G992" s="68">
        <v>21</v>
      </c>
      <c r="H992" s="68">
        <v>39</v>
      </c>
      <c r="I992" s="68">
        <f>G992+H992</f>
        <v>60</v>
      </c>
      <c r="J992" s="68">
        <f>SUM(F992:H992)</f>
        <v>60</v>
      </c>
      <c r="K992" s="68">
        <f>E992-J992</f>
        <v>0</v>
      </c>
      <c r="L992" s="69">
        <v>8854500000</v>
      </c>
      <c r="M992" s="87">
        <v>2610.04</v>
      </c>
      <c r="N992" s="69">
        <v>147575000</v>
      </c>
      <c r="O992" s="69">
        <v>11214799</v>
      </c>
      <c r="P992" s="79">
        <f>IF(I992=0,0,H992/I992)</f>
        <v>0.65</v>
      </c>
    </row>
    <row r="993">
      <c r="A993" s="66" t="str">
        <v>2025-12</v>
      </c>
      <c r="B993" s="66" t="str">
        <v>비교 반영</v>
      </c>
      <c r="C993" s="66" t="str">
        <v>별내동</v>
      </c>
      <c r="D993" s="66" t="str">
        <v>토지</v>
      </c>
      <c r="E993" s="68">
        <v>6</v>
      </c>
      <c r="F993" s="68">
        <v>6</v>
      </c>
      <c r="G993" s="68">
        <v>0</v>
      </c>
      <c r="H993" s="68">
        <v>0</v>
      </c>
      <c r="I993" s="68">
        <f>G993+H993</f>
        <v>0</v>
      </c>
      <c r="J993" s="68">
        <f>SUM(F993:H993)</f>
        <v>6</v>
      </c>
      <c r="K993" s="68">
        <f>E993-J993</f>
        <v>0</v>
      </c>
      <c r="L993" s="69">
        <v>2344410000</v>
      </c>
      <c r="M993" s="87">
        <v>4428</v>
      </c>
      <c r="N993" s="69">
        <v>390735000</v>
      </c>
      <c r="O993" s="69">
        <v>1750252</v>
      </c>
      <c r="P993" s="79">
        <f>IF(I993=0,0,H993/I993)</f>
        <v>0</v>
      </c>
    </row>
    <row r="994">
      <c r="A994" s="66" t="str">
        <v>2025-12</v>
      </c>
      <c r="B994" s="66" t="str">
        <v>비교 반영</v>
      </c>
      <c r="C994" s="66" t="str">
        <v>별내면 광전리</v>
      </c>
      <c r="D994" s="66" t="str">
        <v>다가구 전월세</v>
      </c>
      <c r="E994" s="68">
        <v>1</v>
      </c>
      <c r="F994" s="68">
        <v>0</v>
      </c>
      <c r="G994" s="68">
        <v>0</v>
      </c>
      <c r="H994" s="68">
        <v>1</v>
      </c>
      <c r="I994" s="68">
        <f>G994+H994</f>
        <v>1</v>
      </c>
      <c r="J994" s="68">
        <f>SUM(F994:H994)</f>
        <v>1</v>
      </c>
      <c r="K994" s="68">
        <f>E994-J994</f>
        <v>0</v>
      </c>
      <c r="L994" s="69">
        <v>5000000</v>
      </c>
      <c r="M994" s="87">
        <v>49.5</v>
      </c>
      <c r="N994" s="69">
        <v>5000000</v>
      </c>
      <c r="O994" s="69">
        <v>333918</v>
      </c>
      <c r="P994" s="79">
        <f>IF(I994=0,0,H994/I994)</f>
        <v>1</v>
      </c>
    </row>
    <row r="995">
      <c r="A995" s="66" t="str">
        <v>2025-12</v>
      </c>
      <c r="B995" s="66" t="str">
        <v>비교 반영</v>
      </c>
      <c r="C995" s="66" t="str">
        <v>별내면 광전리</v>
      </c>
      <c r="D995" s="66" t="str">
        <v>토지</v>
      </c>
      <c r="E995" s="68">
        <v>1</v>
      </c>
      <c r="F995" s="68">
        <v>1</v>
      </c>
      <c r="G995" s="68">
        <v>0</v>
      </c>
      <c r="H995" s="68">
        <v>0</v>
      </c>
      <c r="I995" s="68">
        <f>G995+H995</f>
        <v>0</v>
      </c>
      <c r="J995" s="68">
        <f>SUM(F995:H995)</f>
        <v>1</v>
      </c>
      <c r="K995" s="68">
        <f>E995-J995</f>
        <v>0</v>
      </c>
      <c r="L995" s="69">
        <v>324700000</v>
      </c>
      <c r="M995" s="87">
        <v>488</v>
      </c>
      <c r="N995" s="69">
        <v>324700000</v>
      </c>
      <c r="O995" s="69">
        <v>2199566</v>
      </c>
      <c r="P995" s="79">
        <f>IF(I995=0,0,H995/I995)</f>
        <v>0</v>
      </c>
    </row>
    <row r="996">
      <c r="A996" s="66" t="str">
        <v>2025-12</v>
      </c>
      <c r="B996" s="66" t="str">
        <v>비교 반영</v>
      </c>
      <c r="C996" s="66" t="str">
        <v>별내면 청학리</v>
      </c>
      <c r="D996" s="66" t="str">
        <v>다가구 전월세</v>
      </c>
      <c r="E996" s="68">
        <v>11</v>
      </c>
      <c r="F996" s="68">
        <v>0</v>
      </c>
      <c r="G996" s="68">
        <v>6</v>
      </c>
      <c r="H996" s="68">
        <v>5</v>
      </c>
      <c r="I996" s="68">
        <f>G996+H996</f>
        <v>11</v>
      </c>
      <c r="J996" s="68">
        <f>SUM(F996:H996)</f>
        <v>11</v>
      </c>
      <c r="K996" s="68">
        <f>E996-J996</f>
        <v>0</v>
      </c>
      <c r="L996" s="69">
        <v>606250000</v>
      </c>
      <c r="M996" s="87">
        <v>318.526</v>
      </c>
      <c r="N996" s="69">
        <v>55113636</v>
      </c>
      <c r="O996" s="69">
        <v>6291895</v>
      </c>
      <c r="P996" s="79">
        <f>IF(I996=0,0,H996/I996)</f>
        <v>0.45454545454545453</v>
      </c>
    </row>
    <row r="997">
      <c r="A997" s="66" t="str">
        <v>2025-12</v>
      </c>
      <c r="B997" s="66" t="str">
        <v>비교 반영</v>
      </c>
      <c r="C997" s="66" t="str">
        <v>별내면 청학리</v>
      </c>
      <c r="D997" s="66" t="str">
        <v>다세대 매매</v>
      </c>
      <c r="E997" s="68">
        <v>2</v>
      </c>
      <c r="F997" s="68">
        <v>2</v>
      </c>
      <c r="G997" s="68">
        <v>0</v>
      </c>
      <c r="H997" s="68">
        <v>0</v>
      </c>
      <c r="I997" s="68">
        <f>G997+H997</f>
        <v>0</v>
      </c>
      <c r="J997" s="68">
        <f>SUM(F997:H997)</f>
        <v>2</v>
      </c>
      <c r="K997" s="68">
        <f>E997-J997</f>
        <v>0</v>
      </c>
      <c r="L997" s="69">
        <v>335000000</v>
      </c>
      <c r="M997" s="87">
        <v>90.08</v>
      </c>
      <c r="N997" s="69">
        <v>167500000</v>
      </c>
      <c r="O997" s="69">
        <v>12293938</v>
      </c>
      <c r="P997" s="79">
        <f>IF(I997=0,0,H997/I997)</f>
        <v>0</v>
      </c>
    </row>
    <row r="998">
      <c r="A998" s="66" t="str">
        <v>2025-12</v>
      </c>
      <c r="B998" s="66" t="str">
        <v>비교 반영</v>
      </c>
      <c r="C998" s="66" t="str">
        <v>별내면 청학리</v>
      </c>
      <c r="D998" s="66" t="str">
        <v>아파트 매매</v>
      </c>
      <c r="E998" s="68">
        <v>11</v>
      </c>
      <c r="F998" s="68">
        <v>11</v>
      </c>
      <c r="G998" s="68">
        <v>0</v>
      </c>
      <c r="H998" s="68">
        <v>0</v>
      </c>
      <c r="I998" s="68">
        <f>G998+H998</f>
        <v>0</v>
      </c>
      <c r="J998" s="68">
        <f>SUM(F998:H998)</f>
        <v>11</v>
      </c>
      <c r="K998" s="68">
        <f>E998-J998</f>
        <v>0</v>
      </c>
      <c r="L998" s="69">
        <v>3010000000</v>
      </c>
      <c r="M998" s="87">
        <v>816</v>
      </c>
      <c r="N998" s="69">
        <v>273636364</v>
      </c>
      <c r="O998" s="69">
        <v>12194133</v>
      </c>
      <c r="P998" s="79">
        <f>IF(I998=0,0,H998/I998)</f>
        <v>0</v>
      </c>
    </row>
    <row r="999">
      <c r="A999" s="66" t="str">
        <v>2025-12</v>
      </c>
      <c r="B999" s="66" t="str">
        <v>비교 반영</v>
      </c>
      <c r="C999" s="66" t="str">
        <v>별내면 청학리</v>
      </c>
      <c r="D999" s="66" t="str">
        <v>아파트 전월세</v>
      </c>
      <c r="E999" s="68">
        <v>27</v>
      </c>
      <c r="F999" s="68">
        <v>0</v>
      </c>
      <c r="G999" s="68">
        <v>8</v>
      </c>
      <c r="H999" s="68">
        <v>19</v>
      </c>
      <c r="I999" s="68">
        <f>G999+H999</f>
        <v>27</v>
      </c>
      <c r="J999" s="68">
        <f>SUM(F999:H999)</f>
        <v>27</v>
      </c>
      <c r="K999" s="68">
        <f>E999-J999</f>
        <v>0</v>
      </c>
      <c r="L999" s="69">
        <v>2214500000</v>
      </c>
      <c r="M999" s="87">
        <v>2127.38</v>
      </c>
      <c r="N999" s="69">
        <v>82018519</v>
      </c>
      <c r="O999" s="69">
        <v>3441163</v>
      </c>
      <c r="P999" s="79">
        <f>IF(I999=0,0,H999/I999)</f>
        <v>0.7037037037037037</v>
      </c>
    </row>
    <row r="1000">
      <c r="A1000" s="66" t="str">
        <v>2025-12</v>
      </c>
      <c r="B1000" s="66" t="str">
        <v>비교 반영</v>
      </c>
      <c r="C1000" s="66" t="str">
        <v>별내면 청학리</v>
      </c>
      <c r="D1000" s="66" t="str">
        <v>오피스텔 전월세</v>
      </c>
      <c r="E1000" s="68">
        <v>1</v>
      </c>
      <c r="F1000" s="68">
        <v>0</v>
      </c>
      <c r="G1000" s="68">
        <v>0</v>
      </c>
      <c r="H1000" s="68">
        <v>1</v>
      </c>
      <c r="I1000" s="68">
        <f>G1000+H1000</f>
        <v>1</v>
      </c>
      <c r="J1000" s="68">
        <f>SUM(F1000:H1000)</f>
        <v>1</v>
      </c>
      <c r="K1000" s="68">
        <f>E1000-J1000</f>
        <v>0</v>
      </c>
      <c r="L1000" s="69">
        <v>5000000</v>
      </c>
      <c r="M1000" s="87">
        <v>29.97</v>
      </c>
      <c r="N1000" s="69">
        <v>5000000</v>
      </c>
      <c r="O1000" s="69">
        <v>551516</v>
      </c>
      <c r="P1000" s="79">
        <f>IF(I1000=0,0,H1000/I1000)</f>
        <v>1</v>
      </c>
    </row>
    <row r="1001">
      <c r="A1001" s="66" t="str">
        <v>2025-12</v>
      </c>
      <c r="B1001" s="66" t="str">
        <v>비교 반영</v>
      </c>
      <c r="C1001" s="66" t="str">
        <v>삼패동</v>
      </c>
      <c r="D1001" s="66" t="str">
        <v>공장창고</v>
      </c>
      <c r="E1001" s="68">
        <v>1</v>
      </c>
      <c r="F1001" s="68">
        <v>1</v>
      </c>
      <c r="G1001" s="68">
        <v>0</v>
      </c>
      <c r="H1001" s="68">
        <v>0</v>
      </c>
      <c r="I1001" s="68">
        <f>G1001+H1001</f>
        <v>0</v>
      </c>
      <c r="J1001" s="68">
        <f>SUM(F1001:H1001)</f>
        <v>1</v>
      </c>
      <c r="K1001" s="68">
        <f>E1001-J1001</f>
        <v>0</v>
      </c>
      <c r="L1001" s="69">
        <v>290000000</v>
      </c>
      <c r="M1001" s="87">
        <v>132</v>
      </c>
      <c r="N1001" s="69">
        <v>290000000</v>
      </c>
      <c r="O1001" s="69">
        <v>7262709</v>
      </c>
      <c r="P1001" s="79">
        <f>IF(I1001=0,0,H1001/I1001)</f>
        <v>0</v>
      </c>
    </row>
    <row r="1002">
      <c r="A1002" s="66" t="str">
        <v>2025-12</v>
      </c>
      <c r="B1002" s="66" t="str">
        <v>비교 반영</v>
      </c>
      <c r="C1002" s="66" t="str">
        <v>삼패동</v>
      </c>
      <c r="D1002" s="66" t="str">
        <v>토지</v>
      </c>
      <c r="E1002" s="68">
        <v>7</v>
      </c>
      <c r="F1002" s="68">
        <v>7</v>
      </c>
      <c r="G1002" s="68">
        <v>0</v>
      </c>
      <c r="H1002" s="68">
        <v>0</v>
      </c>
      <c r="I1002" s="68">
        <f>G1002+H1002</f>
        <v>0</v>
      </c>
      <c r="J1002" s="68">
        <f>SUM(F1002:H1002)</f>
        <v>7</v>
      </c>
      <c r="K1002" s="68">
        <f>E1002-J1002</f>
        <v>0</v>
      </c>
      <c r="L1002" s="69">
        <v>5240000000</v>
      </c>
      <c r="M1002" s="87">
        <v>9073.5</v>
      </c>
      <c r="N1002" s="69">
        <v>748571429</v>
      </c>
      <c r="O1002" s="69">
        <v>1909110</v>
      </c>
      <c r="P1002" s="79">
        <f>IF(I1002=0,0,H1002/I1002)</f>
        <v>0</v>
      </c>
    </row>
    <row r="1003">
      <c r="A1003" s="66" t="str">
        <v>2025-12</v>
      </c>
      <c r="B1003" s="66" t="str">
        <v>비교 반영</v>
      </c>
      <c r="C1003" s="66" t="str">
        <v>수동면 내방리</v>
      </c>
      <c r="D1003" s="66" t="str">
        <v>토지</v>
      </c>
      <c r="E1003" s="68">
        <v>2</v>
      </c>
      <c r="F1003" s="68">
        <v>2</v>
      </c>
      <c r="G1003" s="68">
        <v>0</v>
      </c>
      <c r="H1003" s="68">
        <v>0</v>
      </c>
      <c r="I1003" s="68">
        <f>G1003+H1003</f>
        <v>0</v>
      </c>
      <c r="J1003" s="68">
        <f>SUM(F1003:H1003)</f>
        <v>2</v>
      </c>
      <c r="K1003" s="68">
        <f>E1003-J1003</f>
        <v>0</v>
      </c>
      <c r="L1003" s="69">
        <v>89070000</v>
      </c>
      <c r="M1003" s="87">
        <v>317</v>
      </c>
      <c r="N1003" s="69">
        <v>44535000</v>
      </c>
      <c r="O1003" s="69">
        <v>928853</v>
      </c>
      <c r="P1003" s="79">
        <f>IF(I1003=0,0,H1003/I1003)</f>
        <v>0</v>
      </c>
    </row>
    <row r="1004">
      <c r="A1004" s="66" t="str">
        <v>2025-12</v>
      </c>
      <c r="B1004" s="66" t="str">
        <v>비교 반영</v>
      </c>
      <c r="C1004" s="66" t="str">
        <v>수동면 송천리</v>
      </c>
      <c r="D1004" s="66" t="str">
        <v>토지</v>
      </c>
      <c r="E1004" s="68">
        <v>2</v>
      </c>
      <c r="F1004" s="68">
        <v>2</v>
      </c>
      <c r="G1004" s="68">
        <v>0</v>
      </c>
      <c r="H1004" s="68">
        <v>0</v>
      </c>
      <c r="I1004" s="68">
        <f>G1004+H1004</f>
        <v>0</v>
      </c>
      <c r="J1004" s="68">
        <f>SUM(F1004:H1004)</f>
        <v>2</v>
      </c>
      <c r="K1004" s="68">
        <f>E1004-J1004</f>
        <v>0</v>
      </c>
      <c r="L1004" s="69">
        <v>330000000</v>
      </c>
      <c r="M1004" s="87">
        <v>496</v>
      </c>
      <c r="N1004" s="69">
        <v>165000000</v>
      </c>
      <c r="O1004" s="69">
        <v>2199413</v>
      </c>
      <c r="P1004" s="79">
        <f>IF(I1004=0,0,H1004/I1004)</f>
        <v>0</v>
      </c>
    </row>
    <row r="1005">
      <c r="A1005" s="66" t="str">
        <v>2025-12</v>
      </c>
      <c r="B1005" s="66" t="str">
        <v>비교 반영</v>
      </c>
      <c r="C1005" s="66" t="str">
        <v>수동면 수산리</v>
      </c>
      <c r="D1005" s="66" t="str">
        <v>토지</v>
      </c>
      <c r="E1005" s="68">
        <v>2</v>
      </c>
      <c r="F1005" s="68">
        <v>2</v>
      </c>
      <c r="G1005" s="68">
        <v>0</v>
      </c>
      <c r="H1005" s="68">
        <v>0</v>
      </c>
      <c r="I1005" s="68">
        <f>G1005+H1005</f>
        <v>0</v>
      </c>
      <c r="J1005" s="68">
        <f>SUM(F1005:H1005)</f>
        <v>2</v>
      </c>
      <c r="K1005" s="68">
        <f>E1005-J1005</f>
        <v>0</v>
      </c>
      <c r="L1005" s="69">
        <v>63220000</v>
      </c>
      <c r="M1005" s="87">
        <v>293.5</v>
      </c>
      <c r="N1005" s="69">
        <v>31610000</v>
      </c>
      <c r="O1005" s="69">
        <v>712067</v>
      </c>
      <c r="P1005" s="79">
        <f>IF(I1005=0,0,H1005/I1005)</f>
        <v>0</v>
      </c>
    </row>
    <row r="1006">
      <c r="A1006" s="66" t="str">
        <v>2025-12</v>
      </c>
      <c r="B1006" s="66" t="str">
        <v>비교 반영</v>
      </c>
      <c r="C1006" s="66" t="str">
        <v>수동면 외방리</v>
      </c>
      <c r="D1006" s="66" t="str">
        <v>다가구 전월세</v>
      </c>
      <c r="E1006" s="68">
        <v>1</v>
      </c>
      <c r="F1006" s="68">
        <v>0</v>
      </c>
      <c r="G1006" s="68">
        <v>0</v>
      </c>
      <c r="H1006" s="68">
        <v>1</v>
      </c>
      <c r="I1006" s="68">
        <f>G1006+H1006</f>
        <v>1</v>
      </c>
      <c r="J1006" s="68">
        <f>SUM(F1006:H1006)</f>
        <v>1</v>
      </c>
      <c r="K1006" s="68">
        <f>E1006-J1006</f>
        <v>0</v>
      </c>
      <c r="L1006" s="69">
        <v>500000</v>
      </c>
      <c r="M1006" s="87">
        <v>33</v>
      </c>
      <c r="N1006" s="69">
        <v>500000</v>
      </c>
      <c r="O1006" s="69">
        <v>50088</v>
      </c>
      <c r="P1006" s="79">
        <f>IF(I1006=0,0,H1006/I1006)</f>
        <v>1</v>
      </c>
    </row>
    <row r="1007">
      <c r="A1007" s="66" t="str">
        <v>2025-12</v>
      </c>
      <c r="B1007" s="66" t="str">
        <v>비교 반영</v>
      </c>
      <c r="C1007" s="66" t="str">
        <v>수동면 외방리</v>
      </c>
      <c r="D1007" s="66" t="str">
        <v>토지</v>
      </c>
      <c r="E1007" s="68">
        <v>3</v>
      </c>
      <c r="F1007" s="68">
        <v>3</v>
      </c>
      <c r="G1007" s="68">
        <v>0</v>
      </c>
      <c r="H1007" s="68">
        <v>0</v>
      </c>
      <c r="I1007" s="68">
        <f>G1007+H1007</f>
        <v>0</v>
      </c>
      <c r="J1007" s="68">
        <f>SUM(F1007:H1007)</f>
        <v>3</v>
      </c>
      <c r="K1007" s="68">
        <f>E1007-J1007</f>
        <v>0</v>
      </c>
      <c r="L1007" s="69">
        <v>103210000</v>
      </c>
      <c r="M1007" s="87">
        <v>395</v>
      </c>
      <c r="N1007" s="69">
        <v>34403333</v>
      </c>
      <c r="O1007" s="69">
        <v>863772</v>
      </c>
      <c r="P1007" s="79">
        <f>IF(I1007=0,0,H1007/I1007)</f>
        <v>0</v>
      </c>
    </row>
    <row r="1008">
      <c r="A1008" s="66" t="str">
        <v>2025-12</v>
      </c>
      <c r="B1008" s="66" t="str">
        <v>비교 반영</v>
      </c>
      <c r="C1008" s="66" t="str">
        <v>수동면 운수리</v>
      </c>
      <c r="D1008" s="66" t="str">
        <v>토지</v>
      </c>
      <c r="E1008" s="68">
        <v>7</v>
      </c>
      <c r="F1008" s="68">
        <v>7</v>
      </c>
      <c r="G1008" s="68">
        <v>0</v>
      </c>
      <c r="H1008" s="68">
        <v>0</v>
      </c>
      <c r="I1008" s="68">
        <f>G1008+H1008</f>
        <v>0</v>
      </c>
      <c r="J1008" s="68">
        <f>SUM(F1008:H1008)</f>
        <v>7</v>
      </c>
      <c r="K1008" s="68">
        <f>E1008-J1008</f>
        <v>0</v>
      </c>
      <c r="L1008" s="69">
        <v>1058000000</v>
      </c>
      <c r="M1008" s="87">
        <v>3004.11</v>
      </c>
      <c r="N1008" s="69">
        <v>151142857</v>
      </c>
      <c r="O1008" s="69">
        <v>1164245</v>
      </c>
      <c r="P1008" s="79">
        <f>IF(I1008=0,0,H1008/I1008)</f>
        <v>0</v>
      </c>
    </row>
    <row r="1009">
      <c r="A1009" s="66" t="str">
        <v>2025-12</v>
      </c>
      <c r="B1009" s="66" t="str">
        <v>비교 반영</v>
      </c>
      <c r="C1009" s="66" t="str">
        <v>수동면 입석리</v>
      </c>
      <c r="D1009" s="66" t="str">
        <v>다가구 매매</v>
      </c>
      <c r="E1009" s="68">
        <v>2</v>
      </c>
      <c r="F1009" s="68">
        <v>2</v>
      </c>
      <c r="G1009" s="68">
        <v>0</v>
      </c>
      <c r="H1009" s="68">
        <v>0</v>
      </c>
      <c r="I1009" s="68">
        <f>G1009+H1009</f>
        <v>0</v>
      </c>
      <c r="J1009" s="68">
        <f>SUM(F1009:H1009)</f>
        <v>2</v>
      </c>
      <c r="K1009" s="68">
        <f>E1009-J1009</f>
        <v>0</v>
      </c>
      <c r="L1009" s="69">
        <v>633000000</v>
      </c>
      <c r="M1009" s="87">
        <v>239.71</v>
      </c>
      <c r="N1009" s="69">
        <v>316500000</v>
      </c>
      <c r="O1009" s="69">
        <v>8729556</v>
      </c>
      <c r="P1009" s="79">
        <f>IF(I1009=0,0,H1009/I1009)</f>
        <v>0</v>
      </c>
    </row>
    <row r="1010">
      <c r="A1010" s="66" t="str">
        <v>2025-12</v>
      </c>
      <c r="B1010" s="66" t="str">
        <v>비교 반영</v>
      </c>
      <c r="C1010" s="66" t="str">
        <v>수동면 입석리</v>
      </c>
      <c r="D1010" s="66" t="str">
        <v>다가구 전월세</v>
      </c>
      <c r="E1010" s="68">
        <v>2</v>
      </c>
      <c r="F1010" s="68">
        <v>0</v>
      </c>
      <c r="G1010" s="68">
        <v>1</v>
      </c>
      <c r="H1010" s="68">
        <v>1</v>
      </c>
      <c r="I1010" s="68">
        <f>G1010+H1010</f>
        <v>2</v>
      </c>
      <c r="J1010" s="68">
        <f>SUM(F1010:H1010)</f>
        <v>2</v>
      </c>
      <c r="K1010" s="68">
        <f>E1010-J1010</f>
        <v>0</v>
      </c>
      <c r="L1010" s="69">
        <v>160000000</v>
      </c>
      <c r="M1010" s="87">
        <v>178</v>
      </c>
      <c r="N1010" s="69">
        <v>80000000</v>
      </c>
      <c r="O1010" s="69">
        <v>2971492</v>
      </c>
      <c r="P1010" s="79">
        <f>IF(I1010=0,0,H1010/I1010)</f>
        <v>0.5</v>
      </c>
    </row>
    <row r="1011">
      <c r="A1011" s="66" t="str">
        <v>2025-12</v>
      </c>
      <c r="B1011" s="66" t="str">
        <v>비교 반영</v>
      </c>
      <c r="C1011" s="66" t="str">
        <v>수동면 입석리</v>
      </c>
      <c r="D1011" s="66" t="str">
        <v>토지</v>
      </c>
      <c r="E1011" s="68">
        <v>4</v>
      </c>
      <c r="F1011" s="68">
        <v>4</v>
      </c>
      <c r="G1011" s="68">
        <v>0</v>
      </c>
      <c r="H1011" s="68">
        <v>0</v>
      </c>
      <c r="I1011" s="68">
        <f>G1011+H1011</f>
        <v>0</v>
      </c>
      <c r="J1011" s="68">
        <f>SUM(F1011:H1011)</f>
        <v>4</v>
      </c>
      <c r="K1011" s="68">
        <f>E1011-J1011</f>
        <v>0</v>
      </c>
      <c r="L1011" s="69">
        <v>50200000</v>
      </c>
      <c r="M1011" s="87">
        <v>752</v>
      </c>
      <c r="N1011" s="69">
        <v>12550000</v>
      </c>
      <c r="O1011" s="69">
        <v>220679</v>
      </c>
      <c r="P1011" s="79">
        <f>IF(I1011=0,0,H1011/I1011)</f>
        <v>0</v>
      </c>
    </row>
    <row r="1012">
      <c r="A1012" s="66" t="str">
        <v>2025-12</v>
      </c>
      <c r="B1012" s="66" t="str">
        <v>비교 반영</v>
      </c>
      <c r="C1012" s="66" t="str">
        <v>수동면 지둔리</v>
      </c>
      <c r="D1012" s="66" t="str">
        <v>토지</v>
      </c>
      <c r="E1012" s="68">
        <v>4</v>
      </c>
      <c r="F1012" s="68">
        <v>4</v>
      </c>
      <c r="G1012" s="68">
        <v>0</v>
      </c>
      <c r="H1012" s="68">
        <v>0</v>
      </c>
      <c r="I1012" s="68">
        <f>G1012+H1012</f>
        <v>0</v>
      </c>
      <c r="J1012" s="68">
        <f>SUM(F1012:H1012)</f>
        <v>4</v>
      </c>
      <c r="K1012" s="68">
        <f>E1012-J1012</f>
        <v>0</v>
      </c>
      <c r="L1012" s="69">
        <v>248000000</v>
      </c>
      <c r="M1012" s="87">
        <v>918.5</v>
      </c>
      <c r="N1012" s="69">
        <v>62000000</v>
      </c>
      <c r="O1012" s="69">
        <v>892580</v>
      </c>
      <c r="P1012" s="79">
        <f>IF(I1012=0,0,H1012/I1012)</f>
        <v>0</v>
      </c>
    </row>
    <row r="1013">
      <c r="A1013" s="66" t="str">
        <v>2025-12</v>
      </c>
      <c r="B1013" s="66" t="str">
        <v>비교 반영</v>
      </c>
      <c r="C1013" s="66" t="str">
        <v>수석동</v>
      </c>
      <c r="D1013" s="66" t="str">
        <v>공장창고</v>
      </c>
      <c r="E1013" s="68">
        <v>1</v>
      </c>
      <c r="F1013" s="68">
        <v>1</v>
      </c>
      <c r="G1013" s="68">
        <v>0</v>
      </c>
      <c r="H1013" s="68">
        <v>0</v>
      </c>
      <c r="I1013" s="68">
        <f>G1013+H1013</f>
        <v>0</v>
      </c>
      <c r="J1013" s="68">
        <f>SUM(F1013:H1013)</f>
        <v>1</v>
      </c>
      <c r="K1013" s="68">
        <f>E1013-J1013</f>
        <v>0</v>
      </c>
      <c r="L1013" s="69">
        <v>533160000</v>
      </c>
      <c r="M1013" s="87">
        <v>769.65</v>
      </c>
      <c r="N1013" s="69">
        <v>533160000</v>
      </c>
      <c r="O1013" s="69">
        <v>2290018</v>
      </c>
      <c r="P1013" s="79">
        <f>IF(I1013=0,0,H1013/I1013)</f>
        <v>0</v>
      </c>
    </row>
    <row r="1014">
      <c r="A1014" s="66" t="str">
        <v>2025-12</v>
      </c>
      <c r="B1014" s="66" t="str">
        <v>비교 반영</v>
      </c>
      <c r="C1014" s="66" t="str">
        <v>수석동</v>
      </c>
      <c r="D1014" s="66" t="str">
        <v>다세대 전월세</v>
      </c>
      <c r="E1014" s="68">
        <v>2</v>
      </c>
      <c r="F1014" s="68">
        <v>0</v>
      </c>
      <c r="G1014" s="68">
        <v>0</v>
      </c>
      <c r="H1014" s="68">
        <v>2</v>
      </c>
      <c r="I1014" s="68">
        <f>G1014+H1014</f>
        <v>2</v>
      </c>
      <c r="J1014" s="68">
        <f>SUM(F1014:H1014)</f>
        <v>2</v>
      </c>
      <c r="K1014" s="68">
        <f>E1014-J1014</f>
        <v>0</v>
      </c>
      <c r="L1014" s="69">
        <v>100000000</v>
      </c>
      <c r="M1014" s="87">
        <v>220.84</v>
      </c>
      <c r="N1014" s="69">
        <v>50000000</v>
      </c>
      <c r="O1014" s="69">
        <v>1496914</v>
      </c>
      <c r="P1014" s="79">
        <f>IF(I1014=0,0,H1014/I1014)</f>
        <v>1</v>
      </c>
    </row>
    <row r="1015">
      <c r="A1015" s="66" t="str">
        <v>2025-12</v>
      </c>
      <c r="B1015" s="66" t="str">
        <v>비교 반영</v>
      </c>
      <c r="C1015" s="66" t="str">
        <v>수석동</v>
      </c>
      <c r="D1015" s="66" t="str">
        <v>토지</v>
      </c>
      <c r="E1015" s="68">
        <v>2</v>
      </c>
      <c r="F1015" s="68">
        <v>2</v>
      </c>
      <c r="G1015" s="68">
        <v>0</v>
      </c>
      <c r="H1015" s="68">
        <v>0</v>
      </c>
      <c r="I1015" s="68">
        <f>G1015+H1015</f>
        <v>0</v>
      </c>
      <c r="J1015" s="68">
        <f>SUM(F1015:H1015)</f>
        <v>2</v>
      </c>
      <c r="K1015" s="68">
        <f>E1015-J1015</f>
        <v>0</v>
      </c>
      <c r="L1015" s="69">
        <v>566840000</v>
      </c>
      <c r="M1015" s="87">
        <v>702</v>
      </c>
      <c r="N1015" s="69">
        <v>283420000</v>
      </c>
      <c r="O1015" s="69">
        <v>2669304</v>
      </c>
      <c r="P1015" s="79">
        <f>IF(I1015=0,0,H1015/I1015)</f>
        <v>0</v>
      </c>
    </row>
    <row r="1016">
      <c r="A1016" s="66" t="str">
        <v>2025-12</v>
      </c>
      <c r="B1016" s="66" t="str">
        <v>비교 반영</v>
      </c>
      <c r="C1016" s="66" t="str">
        <v>오남읍 양지리</v>
      </c>
      <c r="D1016" s="66" t="str">
        <v>다가구 전월세</v>
      </c>
      <c r="E1016" s="68">
        <v>6</v>
      </c>
      <c r="F1016" s="68">
        <v>0</v>
      </c>
      <c r="G1016" s="68">
        <v>0</v>
      </c>
      <c r="H1016" s="68">
        <v>6</v>
      </c>
      <c r="I1016" s="68">
        <f>G1016+H1016</f>
        <v>6</v>
      </c>
      <c r="J1016" s="68">
        <f>SUM(F1016:H1016)</f>
        <v>6</v>
      </c>
      <c r="K1016" s="68">
        <f>E1016-J1016</f>
        <v>0</v>
      </c>
      <c r="L1016" s="69">
        <v>57000000</v>
      </c>
      <c r="M1016" s="87">
        <v>246.89</v>
      </c>
      <c r="N1016" s="69">
        <v>9500000</v>
      </c>
      <c r="O1016" s="69">
        <v>763213</v>
      </c>
      <c r="P1016" s="79">
        <f>IF(I1016=0,0,H1016/I1016)</f>
        <v>1</v>
      </c>
    </row>
    <row r="1017">
      <c r="A1017" s="66" t="str">
        <v>2025-12</v>
      </c>
      <c r="B1017" s="66" t="str">
        <v>비교 반영</v>
      </c>
      <c r="C1017" s="66" t="str">
        <v>오남읍 양지리</v>
      </c>
      <c r="D1017" s="66" t="str">
        <v>다세대 매매</v>
      </c>
      <c r="E1017" s="68">
        <v>5</v>
      </c>
      <c r="F1017" s="68">
        <v>5</v>
      </c>
      <c r="G1017" s="68">
        <v>0</v>
      </c>
      <c r="H1017" s="68">
        <v>0</v>
      </c>
      <c r="I1017" s="68">
        <f>G1017+H1017</f>
        <v>0</v>
      </c>
      <c r="J1017" s="68">
        <f>SUM(F1017:H1017)</f>
        <v>5</v>
      </c>
      <c r="K1017" s="68">
        <f>E1017-J1017</f>
        <v>0</v>
      </c>
      <c r="L1017" s="69">
        <v>694000000</v>
      </c>
      <c r="M1017" s="87">
        <v>258.07</v>
      </c>
      <c r="N1017" s="69">
        <v>138800000</v>
      </c>
      <c r="O1017" s="69">
        <v>8889893</v>
      </c>
      <c r="P1017" s="79">
        <f>IF(I1017=0,0,H1017/I1017)</f>
        <v>0</v>
      </c>
    </row>
    <row r="1018">
      <c r="A1018" s="66" t="str">
        <v>2025-12</v>
      </c>
      <c r="B1018" s="66" t="str">
        <v>비교 반영</v>
      </c>
      <c r="C1018" s="66" t="str">
        <v>오남읍 양지리</v>
      </c>
      <c r="D1018" s="66" t="str">
        <v>다세대 전월세</v>
      </c>
      <c r="E1018" s="68">
        <v>11</v>
      </c>
      <c r="F1018" s="68">
        <v>0</v>
      </c>
      <c r="G1018" s="68">
        <v>9</v>
      </c>
      <c r="H1018" s="68">
        <v>2</v>
      </c>
      <c r="I1018" s="68">
        <f>G1018+H1018</f>
        <v>11</v>
      </c>
      <c r="J1018" s="68">
        <f>SUM(F1018:H1018)</f>
        <v>11</v>
      </c>
      <c r="K1018" s="68">
        <f>E1018-J1018</f>
        <v>0</v>
      </c>
      <c r="L1018" s="69">
        <v>1871600000</v>
      </c>
      <c r="M1018" s="87">
        <v>614.34</v>
      </c>
      <c r="N1018" s="69">
        <v>170145455</v>
      </c>
      <c r="O1018" s="69">
        <v>10071145</v>
      </c>
      <c r="P1018" s="79">
        <f>IF(I1018=0,0,H1018/I1018)</f>
        <v>0.18181818181818182</v>
      </c>
    </row>
    <row r="1019">
      <c r="A1019" s="66" t="str">
        <v>2025-12</v>
      </c>
      <c r="B1019" s="66" t="str">
        <v>비교 반영</v>
      </c>
      <c r="C1019" s="66" t="str">
        <v>오남읍 양지리</v>
      </c>
      <c r="D1019" s="66" t="str">
        <v>아파트 매매</v>
      </c>
      <c r="E1019" s="68">
        <v>14</v>
      </c>
      <c r="F1019" s="68">
        <v>14</v>
      </c>
      <c r="G1019" s="68">
        <v>0</v>
      </c>
      <c r="H1019" s="68">
        <v>0</v>
      </c>
      <c r="I1019" s="68">
        <f>G1019+H1019</f>
        <v>0</v>
      </c>
      <c r="J1019" s="68">
        <f>SUM(F1019:H1019)</f>
        <v>14</v>
      </c>
      <c r="K1019" s="68">
        <f>E1019-J1019</f>
        <v>0</v>
      </c>
      <c r="L1019" s="69">
        <v>4823000000</v>
      </c>
      <c r="M1019" s="87">
        <v>1142.355</v>
      </c>
      <c r="N1019" s="69">
        <v>344500000</v>
      </c>
      <c r="O1019" s="69">
        <v>13956958</v>
      </c>
      <c r="P1019" s="79">
        <f>IF(I1019=0,0,H1019/I1019)</f>
        <v>0</v>
      </c>
    </row>
    <row r="1020">
      <c r="A1020" s="66" t="str">
        <v>2025-12</v>
      </c>
      <c r="B1020" s="66" t="str">
        <v>비교 반영</v>
      </c>
      <c r="C1020" s="66" t="str">
        <v>오남읍 양지리</v>
      </c>
      <c r="D1020" s="66" t="str">
        <v>아파트 전월세</v>
      </c>
      <c r="E1020" s="68">
        <v>23</v>
      </c>
      <c r="F1020" s="68">
        <v>0</v>
      </c>
      <c r="G1020" s="68">
        <v>12</v>
      </c>
      <c r="H1020" s="68">
        <v>11</v>
      </c>
      <c r="I1020" s="68">
        <f>G1020+H1020</f>
        <v>23</v>
      </c>
      <c r="J1020" s="68">
        <f>SUM(F1020:H1020)</f>
        <v>23</v>
      </c>
      <c r="K1020" s="68">
        <f>E1020-J1020</f>
        <v>0</v>
      </c>
      <c r="L1020" s="69">
        <v>2905450000</v>
      </c>
      <c r="M1020" s="87">
        <v>1631.729</v>
      </c>
      <c r="N1020" s="69">
        <v>126323913</v>
      </c>
      <c r="O1020" s="69">
        <v>5886267</v>
      </c>
      <c r="P1020" s="79">
        <f>IF(I1020=0,0,H1020/I1020)</f>
        <v>0.4782608695652174</v>
      </c>
    </row>
    <row r="1021">
      <c r="A1021" s="66" t="str">
        <v>2025-12</v>
      </c>
      <c r="B1021" s="66" t="str">
        <v>비교 반영</v>
      </c>
      <c r="C1021" s="66" t="str">
        <v>오남읍 양지리</v>
      </c>
      <c r="D1021" s="66" t="str">
        <v>토지</v>
      </c>
      <c r="E1021" s="68">
        <v>1</v>
      </c>
      <c r="F1021" s="68">
        <v>1</v>
      </c>
      <c r="G1021" s="68">
        <v>0</v>
      </c>
      <c r="H1021" s="68">
        <v>0</v>
      </c>
      <c r="I1021" s="68">
        <f>G1021+H1021</f>
        <v>0</v>
      </c>
      <c r="J1021" s="68">
        <f>SUM(F1021:H1021)</f>
        <v>1</v>
      </c>
      <c r="K1021" s="68">
        <f>E1021-J1021</f>
        <v>0</v>
      </c>
      <c r="L1021" s="69">
        <v>300000000</v>
      </c>
      <c r="M1021" s="87">
        <v>72</v>
      </c>
      <c r="N1021" s="69">
        <v>300000000</v>
      </c>
      <c r="O1021" s="69">
        <v>13774104</v>
      </c>
      <c r="P1021" s="79">
        <f>IF(I1021=0,0,H1021/I1021)</f>
        <v>0</v>
      </c>
    </row>
    <row r="1022">
      <c r="A1022" s="66" t="str">
        <v>2025-12</v>
      </c>
      <c r="B1022" s="66" t="str">
        <v>비교 반영</v>
      </c>
      <c r="C1022" s="66" t="str">
        <v>오남읍 오남리</v>
      </c>
      <c r="D1022" s="66" t="str">
        <v>다가구 전월세</v>
      </c>
      <c r="E1022" s="68">
        <v>9</v>
      </c>
      <c r="F1022" s="68">
        <v>0</v>
      </c>
      <c r="G1022" s="68">
        <v>1</v>
      </c>
      <c r="H1022" s="68">
        <v>8</v>
      </c>
      <c r="I1022" s="68">
        <f>G1022+H1022</f>
        <v>9</v>
      </c>
      <c r="J1022" s="68">
        <f>SUM(F1022:H1022)</f>
        <v>9</v>
      </c>
      <c r="K1022" s="68">
        <f>E1022-J1022</f>
        <v>0</v>
      </c>
      <c r="L1022" s="69">
        <v>362000000</v>
      </c>
      <c r="M1022" s="87">
        <v>402.69</v>
      </c>
      <c r="N1022" s="69">
        <v>40222222</v>
      </c>
      <c r="O1022" s="69">
        <v>2971750</v>
      </c>
      <c r="P1022" s="79">
        <f>IF(I1022=0,0,H1022/I1022)</f>
        <v>0.8888888888888888</v>
      </c>
    </row>
    <row r="1023">
      <c r="A1023" s="66" t="str">
        <v>2025-12</v>
      </c>
      <c r="B1023" s="66" t="str">
        <v>비교 반영</v>
      </c>
      <c r="C1023" s="66" t="str">
        <v>오남읍 오남리</v>
      </c>
      <c r="D1023" s="66" t="str">
        <v>다세대 전월세</v>
      </c>
      <c r="E1023" s="68">
        <v>8</v>
      </c>
      <c r="F1023" s="68">
        <v>0</v>
      </c>
      <c r="G1023" s="68">
        <v>3</v>
      </c>
      <c r="H1023" s="68">
        <v>5</v>
      </c>
      <c r="I1023" s="68">
        <f>G1023+H1023</f>
        <v>8</v>
      </c>
      <c r="J1023" s="68">
        <f>SUM(F1023:H1023)</f>
        <v>8</v>
      </c>
      <c r="K1023" s="68">
        <f>E1023-J1023</f>
        <v>0</v>
      </c>
      <c r="L1023" s="69">
        <v>713000000</v>
      </c>
      <c r="M1023" s="87">
        <v>398.235</v>
      </c>
      <c r="N1023" s="69">
        <v>89125000</v>
      </c>
      <c r="O1023" s="69">
        <v>5918678</v>
      </c>
      <c r="P1023" s="79">
        <f>IF(I1023=0,0,H1023/I1023)</f>
        <v>0.625</v>
      </c>
    </row>
    <row r="1024">
      <c r="A1024" s="66" t="str">
        <v>2025-12</v>
      </c>
      <c r="B1024" s="66" t="str">
        <v>비교 반영</v>
      </c>
      <c r="C1024" s="66" t="str">
        <v>오남읍 오남리</v>
      </c>
      <c r="D1024" s="66" t="str">
        <v>아파트 매매</v>
      </c>
      <c r="E1024" s="68">
        <v>25</v>
      </c>
      <c r="F1024" s="68">
        <v>25</v>
      </c>
      <c r="G1024" s="68">
        <v>0</v>
      </c>
      <c r="H1024" s="68">
        <v>0</v>
      </c>
      <c r="I1024" s="68">
        <f>G1024+H1024</f>
        <v>0</v>
      </c>
      <c r="J1024" s="68">
        <f>SUM(F1024:H1024)</f>
        <v>25</v>
      </c>
      <c r="K1024" s="68">
        <f>E1024-J1024</f>
        <v>0</v>
      </c>
      <c r="L1024" s="69">
        <v>6082000000</v>
      </c>
      <c r="M1024" s="87">
        <v>1854.213</v>
      </c>
      <c r="N1024" s="69">
        <v>243280000</v>
      </c>
      <c r="O1024" s="69">
        <v>10843299</v>
      </c>
      <c r="P1024" s="79">
        <f>IF(I1024=0,0,H1024/I1024)</f>
        <v>0</v>
      </c>
    </row>
    <row r="1025">
      <c r="A1025" s="66" t="str">
        <v>2025-12</v>
      </c>
      <c r="B1025" s="66" t="str">
        <v>비교 반영</v>
      </c>
      <c r="C1025" s="66" t="str">
        <v>오남읍 오남리</v>
      </c>
      <c r="D1025" s="66" t="str">
        <v>아파트 전월세</v>
      </c>
      <c r="E1025" s="68">
        <v>63</v>
      </c>
      <c r="F1025" s="68">
        <v>0</v>
      </c>
      <c r="G1025" s="68">
        <v>40</v>
      </c>
      <c r="H1025" s="68">
        <v>23</v>
      </c>
      <c r="I1025" s="68">
        <f>G1025+H1025</f>
        <v>63</v>
      </c>
      <c r="J1025" s="68">
        <f>SUM(F1025:H1025)</f>
        <v>63</v>
      </c>
      <c r="K1025" s="68">
        <f>E1025-J1025</f>
        <v>0</v>
      </c>
      <c r="L1025" s="69">
        <v>8212650000</v>
      </c>
      <c r="M1025" s="87">
        <v>4329.446</v>
      </c>
      <c r="N1025" s="69">
        <v>130359524</v>
      </c>
      <c r="O1025" s="69">
        <v>6270838</v>
      </c>
      <c r="P1025" s="79">
        <f>IF(I1025=0,0,H1025/I1025)</f>
        <v>0.36507936507936506</v>
      </c>
    </row>
    <row r="1026">
      <c r="A1026" s="66" t="str">
        <v>2025-12</v>
      </c>
      <c r="B1026" s="66" t="str">
        <v>비교 반영</v>
      </c>
      <c r="C1026" s="66" t="str">
        <v>오남읍 오남리</v>
      </c>
      <c r="D1026" s="66" t="str">
        <v>오피스텔 전월세</v>
      </c>
      <c r="E1026" s="68">
        <v>1</v>
      </c>
      <c r="F1026" s="68">
        <v>0</v>
      </c>
      <c r="G1026" s="68">
        <v>0</v>
      </c>
      <c r="H1026" s="68">
        <v>1</v>
      </c>
      <c r="I1026" s="68">
        <f>G1026+H1026</f>
        <v>1</v>
      </c>
      <c r="J1026" s="68">
        <f>SUM(F1026:H1026)</f>
        <v>1</v>
      </c>
      <c r="K1026" s="68">
        <f>E1026-J1026</f>
        <v>0</v>
      </c>
      <c r="L1026" s="69">
        <v>5000000</v>
      </c>
      <c r="M1026" s="87">
        <v>27.2</v>
      </c>
      <c r="N1026" s="69">
        <v>5000000</v>
      </c>
      <c r="O1026" s="69">
        <v>607681</v>
      </c>
      <c r="P1026" s="79">
        <f>IF(I1026=0,0,H1026/I1026)</f>
        <v>1</v>
      </c>
    </row>
    <row r="1027">
      <c r="A1027" s="66" t="str">
        <v>2025-12</v>
      </c>
      <c r="B1027" s="66" t="str">
        <v>비교 반영</v>
      </c>
      <c r="C1027" s="66" t="str">
        <v>오남읍 오남리</v>
      </c>
      <c r="D1027" s="66" t="str">
        <v>토지</v>
      </c>
      <c r="E1027" s="68">
        <v>6</v>
      </c>
      <c r="F1027" s="68">
        <v>6</v>
      </c>
      <c r="G1027" s="68">
        <v>0</v>
      </c>
      <c r="H1027" s="68">
        <v>0</v>
      </c>
      <c r="I1027" s="68">
        <f>G1027+H1027</f>
        <v>0</v>
      </c>
      <c r="J1027" s="68">
        <f>SUM(F1027:H1027)</f>
        <v>6</v>
      </c>
      <c r="K1027" s="68">
        <f>E1027-J1027</f>
        <v>0</v>
      </c>
      <c r="L1027" s="69">
        <v>649980000</v>
      </c>
      <c r="M1027" s="87">
        <v>217</v>
      </c>
      <c r="N1027" s="69">
        <v>108330000</v>
      </c>
      <c r="O1027" s="69">
        <v>9901816</v>
      </c>
      <c r="P1027" s="79">
        <f>IF(I1027=0,0,H1027/I1027)</f>
        <v>0</v>
      </c>
    </row>
    <row r="1028">
      <c r="A1028" s="66" t="str">
        <v>2025-12</v>
      </c>
      <c r="B1028" s="66" t="str">
        <v>비교 반영</v>
      </c>
      <c r="C1028" s="66" t="str">
        <v>오남읍 팔현리</v>
      </c>
      <c r="D1028" s="66" t="str">
        <v>토지</v>
      </c>
      <c r="E1028" s="68">
        <v>3</v>
      </c>
      <c r="F1028" s="68">
        <v>3</v>
      </c>
      <c r="G1028" s="68">
        <v>0</v>
      </c>
      <c r="H1028" s="68">
        <v>0</v>
      </c>
      <c r="I1028" s="68">
        <f>G1028+H1028</f>
        <v>0</v>
      </c>
      <c r="J1028" s="68">
        <f>SUM(F1028:H1028)</f>
        <v>3</v>
      </c>
      <c r="K1028" s="68">
        <f>E1028-J1028</f>
        <v>0</v>
      </c>
      <c r="L1028" s="69">
        <v>233000000</v>
      </c>
      <c r="M1028" s="87">
        <v>1694</v>
      </c>
      <c r="N1028" s="69">
        <v>77666667</v>
      </c>
      <c r="O1028" s="69">
        <v>454692</v>
      </c>
      <c r="P1028" s="79">
        <f>IF(I1028=0,0,H1028/I1028)</f>
        <v>0</v>
      </c>
    </row>
    <row r="1029">
      <c r="A1029" s="66" t="str">
        <v>2025-12</v>
      </c>
      <c r="B1029" s="66" t="str">
        <v>비교 반영</v>
      </c>
      <c r="C1029" s="66" t="str">
        <v>와부읍 덕소리</v>
      </c>
      <c r="D1029" s="66" t="str">
        <v>다가구 매매</v>
      </c>
      <c r="E1029" s="68">
        <v>2</v>
      </c>
      <c r="F1029" s="68">
        <v>2</v>
      </c>
      <c r="G1029" s="68">
        <v>0</v>
      </c>
      <c r="H1029" s="68">
        <v>0</v>
      </c>
      <c r="I1029" s="68">
        <f>G1029+H1029</f>
        <v>0</v>
      </c>
      <c r="J1029" s="68">
        <f>SUM(F1029:H1029)</f>
        <v>2</v>
      </c>
      <c r="K1029" s="68">
        <f>E1029-J1029</f>
        <v>0</v>
      </c>
      <c r="L1029" s="69">
        <v>1674960000</v>
      </c>
      <c r="M1029" s="87">
        <v>524.87</v>
      </c>
      <c r="N1029" s="69">
        <v>837480000</v>
      </c>
      <c r="O1029" s="69">
        <v>10549389</v>
      </c>
      <c r="P1029" s="79">
        <f>IF(I1029=0,0,H1029/I1029)</f>
        <v>0</v>
      </c>
    </row>
    <row r="1030">
      <c r="A1030" s="66" t="str">
        <v>2025-12</v>
      </c>
      <c r="B1030" s="66" t="str">
        <v>비교 반영</v>
      </c>
      <c r="C1030" s="66" t="str">
        <v>와부읍 덕소리</v>
      </c>
      <c r="D1030" s="66" t="str">
        <v>다가구 전월세</v>
      </c>
      <c r="E1030" s="68">
        <v>2</v>
      </c>
      <c r="F1030" s="68">
        <v>0</v>
      </c>
      <c r="G1030" s="68">
        <v>0</v>
      </c>
      <c r="H1030" s="68">
        <v>2</v>
      </c>
      <c r="I1030" s="68">
        <f>G1030+H1030</f>
        <v>2</v>
      </c>
      <c r="J1030" s="68">
        <f>SUM(F1030:H1030)</f>
        <v>2</v>
      </c>
      <c r="K1030" s="68">
        <f>E1030-J1030</f>
        <v>0</v>
      </c>
      <c r="L1030" s="69">
        <v>13000000</v>
      </c>
      <c r="M1030" s="87">
        <v>242.85</v>
      </c>
      <c r="N1030" s="69">
        <v>6500000</v>
      </c>
      <c r="O1030" s="69">
        <v>176962</v>
      </c>
      <c r="P1030" s="79">
        <f>IF(I1030=0,0,H1030/I1030)</f>
        <v>1</v>
      </c>
    </row>
    <row r="1031">
      <c r="A1031" s="66" t="str">
        <v>2025-12</v>
      </c>
      <c r="B1031" s="66" t="str">
        <v>비교 반영</v>
      </c>
      <c r="C1031" s="66" t="str">
        <v>와부읍 덕소리</v>
      </c>
      <c r="D1031" s="66" t="str">
        <v>다세대 매매</v>
      </c>
      <c r="E1031" s="68">
        <v>7</v>
      </c>
      <c r="F1031" s="68">
        <v>7</v>
      </c>
      <c r="G1031" s="68">
        <v>0</v>
      </c>
      <c r="H1031" s="68">
        <v>0</v>
      </c>
      <c r="I1031" s="68">
        <f>G1031+H1031</f>
        <v>0</v>
      </c>
      <c r="J1031" s="68">
        <f>SUM(F1031:H1031)</f>
        <v>7</v>
      </c>
      <c r="K1031" s="68">
        <f>E1031-J1031</f>
        <v>0</v>
      </c>
      <c r="L1031" s="69">
        <v>1767000000</v>
      </c>
      <c r="M1031" s="87">
        <v>292.37</v>
      </c>
      <c r="N1031" s="69">
        <v>252428571</v>
      </c>
      <c r="O1031" s="69">
        <v>19979212</v>
      </c>
      <c r="P1031" s="79">
        <f>IF(I1031=0,0,H1031/I1031)</f>
        <v>0</v>
      </c>
    </row>
    <row r="1032">
      <c r="A1032" s="66" t="str">
        <v>2025-12</v>
      </c>
      <c r="B1032" s="66" t="str">
        <v>비교 반영</v>
      </c>
      <c r="C1032" s="66" t="str">
        <v>와부읍 덕소리</v>
      </c>
      <c r="D1032" s="66" t="str">
        <v>다세대 전월세</v>
      </c>
      <c r="E1032" s="68">
        <v>12</v>
      </c>
      <c r="F1032" s="68">
        <v>0</v>
      </c>
      <c r="G1032" s="68">
        <v>7</v>
      </c>
      <c r="H1032" s="68">
        <v>5</v>
      </c>
      <c r="I1032" s="68">
        <f>G1032+H1032</f>
        <v>12</v>
      </c>
      <c r="J1032" s="68">
        <f>SUM(F1032:H1032)</f>
        <v>12</v>
      </c>
      <c r="K1032" s="68">
        <f>E1032-J1032</f>
        <v>0</v>
      </c>
      <c r="L1032" s="69">
        <v>800000000</v>
      </c>
      <c r="M1032" s="87">
        <v>563.345</v>
      </c>
      <c r="N1032" s="69">
        <v>66666667</v>
      </c>
      <c r="O1032" s="69">
        <v>4694509</v>
      </c>
      <c r="P1032" s="79">
        <f>IF(I1032=0,0,H1032/I1032)</f>
        <v>0.4166666666666667</v>
      </c>
    </row>
    <row r="1033">
      <c r="A1033" s="66" t="str">
        <v>2025-12</v>
      </c>
      <c r="B1033" s="66" t="str">
        <v>비교 반영</v>
      </c>
      <c r="C1033" s="66" t="str">
        <v>와부읍 덕소리</v>
      </c>
      <c r="D1033" s="66" t="str">
        <v>분양권</v>
      </c>
      <c r="E1033" s="68">
        <v>2</v>
      </c>
      <c r="F1033" s="68">
        <v>2</v>
      </c>
      <c r="G1033" s="68">
        <v>0</v>
      </c>
      <c r="H1033" s="68">
        <v>0</v>
      </c>
      <c r="I1033" s="68">
        <f>G1033+H1033</f>
        <v>0</v>
      </c>
      <c r="J1033" s="68">
        <f>SUM(F1033:H1033)</f>
        <v>2</v>
      </c>
      <c r="K1033" s="68">
        <f>E1033-J1033</f>
        <v>0</v>
      </c>
      <c r="L1033" s="69">
        <v>920020000</v>
      </c>
      <c r="M1033" s="87">
        <v>119.77</v>
      </c>
      <c r="N1033" s="69">
        <v>460010000</v>
      </c>
      <c r="O1033" s="69">
        <v>25393574</v>
      </c>
      <c r="P1033" s="79">
        <f>IF(I1033=0,0,H1033/I1033)</f>
        <v>0</v>
      </c>
    </row>
    <row r="1034">
      <c r="A1034" s="66" t="str">
        <v>2025-12</v>
      </c>
      <c r="B1034" s="66" t="str">
        <v>비교 반영</v>
      </c>
      <c r="C1034" s="66" t="str">
        <v>와부읍 덕소리</v>
      </c>
      <c r="D1034" s="66" t="str">
        <v>상가</v>
      </c>
      <c r="E1034" s="68">
        <v>4</v>
      </c>
      <c r="F1034" s="68">
        <v>4</v>
      </c>
      <c r="G1034" s="68">
        <v>0</v>
      </c>
      <c r="H1034" s="68">
        <v>0</v>
      </c>
      <c r="I1034" s="68">
        <f>G1034+H1034</f>
        <v>0</v>
      </c>
      <c r="J1034" s="68">
        <f>SUM(F1034:H1034)</f>
        <v>4</v>
      </c>
      <c r="K1034" s="68">
        <f>E1034-J1034</f>
        <v>0</v>
      </c>
      <c r="L1034" s="69">
        <v>2010000000</v>
      </c>
      <c r="M1034" s="87">
        <v>172.04</v>
      </c>
      <c r="N1034" s="69">
        <v>502500000</v>
      </c>
      <c r="O1034" s="69">
        <v>38622575</v>
      </c>
      <c r="P1034" s="79">
        <f>IF(I1034=0,0,H1034/I1034)</f>
        <v>0</v>
      </c>
    </row>
    <row r="1035">
      <c r="A1035" s="66" t="str">
        <v>2025-12</v>
      </c>
      <c r="B1035" s="66" t="str">
        <v>비교 반영</v>
      </c>
      <c r="C1035" s="66" t="str">
        <v>와부읍 덕소리</v>
      </c>
      <c r="D1035" s="66" t="str">
        <v>아파트 매매</v>
      </c>
      <c r="E1035" s="68">
        <v>46</v>
      </c>
      <c r="F1035" s="68">
        <v>46</v>
      </c>
      <c r="G1035" s="68">
        <v>0</v>
      </c>
      <c r="H1035" s="68">
        <v>0</v>
      </c>
      <c r="I1035" s="68">
        <f>G1035+H1035</f>
        <v>0</v>
      </c>
      <c r="J1035" s="68">
        <f>SUM(F1035:H1035)</f>
        <v>46</v>
      </c>
      <c r="K1035" s="68">
        <f>E1035-J1035</f>
        <v>0</v>
      </c>
      <c r="L1035" s="69">
        <v>22003500000</v>
      </c>
      <c r="M1035" s="87">
        <v>3517.092</v>
      </c>
      <c r="N1035" s="69">
        <v>478336957</v>
      </c>
      <c r="O1035" s="69">
        <v>20681528</v>
      </c>
      <c r="P1035" s="79">
        <f>IF(I1035=0,0,H1035/I1035)</f>
        <v>0</v>
      </c>
    </row>
    <row r="1036">
      <c r="A1036" s="66" t="str">
        <v>2025-12</v>
      </c>
      <c r="B1036" s="66" t="str">
        <v>비교 반영</v>
      </c>
      <c r="C1036" s="66" t="str">
        <v>와부읍 덕소리</v>
      </c>
      <c r="D1036" s="66" t="str">
        <v>아파트 전월세</v>
      </c>
      <c r="E1036" s="68">
        <v>95</v>
      </c>
      <c r="F1036" s="68">
        <v>0</v>
      </c>
      <c r="G1036" s="68">
        <v>72</v>
      </c>
      <c r="H1036" s="68">
        <v>23</v>
      </c>
      <c r="I1036" s="68">
        <f>G1036+H1036</f>
        <v>95</v>
      </c>
      <c r="J1036" s="68">
        <f>SUM(F1036:H1036)</f>
        <v>95</v>
      </c>
      <c r="K1036" s="68">
        <f>E1036-J1036</f>
        <v>0</v>
      </c>
      <c r="L1036" s="69">
        <v>27346770000</v>
      </c>
      <c r="M1036" s="87">
        <v>7251.158</v>
      </c>
      <c r="N1036" s="69">
        <v>287860737</v>
      </c>
      <c r="O1036" s="69">
        <v>12467325</v>
      </c>
      <c r="P1036" s="79">
        <f>IF(I1036=0,0,H1036/I1036)</f>
        <v>0.24210526315789474</v>
      </c>
    </row>
    <row r="1037">
      <c r="A1037" s="66" t="str">
        <v>2025-12</v>
      </c>
      <c r="B1037" s="66" t="str">
        <v>비교 반영</v>
      </c>
      <c r="C1037" s="66" t="str">
        <v>와부읍 덕소리</v>
      </c>
      <c r="D1037" s="66" t="str">
        <v>오피스텔 매매</v>
      </c>
      <c r="E1037" s="68">
        <v>1</v>
      </c>
      <c r="F1037" s="68">
        <v>1</v>
      </c>
      <c r="G1037" s="68">
        <v>0</v>
      </c>
      <c r="H1037" s="68">
        <v>0</v>
      </c>
      <c r="I1037" s="68">
        <f>G1037+H1037</f>
        <v>0</v>
      </c>
      <c r="J1037" s="68">
        <f>SUM(F1037:H1037)</f>
        <v>1</v>
      </c>
      <c r="K1037" s="68">
        <f>E1037-J1037</f>
        <v>0</v>
      </c>
      <c r="L1037" s="69">
        <v>250000000</v>
      </c>
      <c r="M1037" s="87">
        <v>52.477</v>
      </c>
      <c r="N1037" s="69">
        <v>250000000</v>
      </c>
      <c r="O1037" s="69">
        <v>15748733</v>
      </c>
      <c r="P1037" s="79">
        <f>IF(I1037=0,0,H1037/I1037)</f>
        <v>0</v>
      </c>
    </row>
    <row r="1038">
      <c r="A1038" s="66" t="str">
        <v>2025-12</v>
      </c>
      <c r="B1038" s="66" t="str">
        <v>비교 반영</v>
      </c>
      <c r="C1038" s="66" t="str">
        <v>와부읍 덕소리</v>
      </c>
      <c r="D1038" s="66" t="str">
        <v>오피스텔 전월세</v>
      </c>
      <c r="E1038" s="68">
        <v>1</v>
      </c>
      <c r="F1038" s="68">
        <v>0</v>
      </c>
      <c r="G1038" s="68">
        <v>0</v>
      </c>
      <c r="H1038" s="68">
        <v>1</v>
      </c>
      <c r="I1038" s="68">
        <f>G1038+H1038</f>
        <v>1</v>
      </c>
      <c r="J1038" s="68">
        <f>SUM(F1038:H1038)</f>
        <v>1</v>
      </c>
      <c r="K1038" s="68">
        <f>E1038-J1038</f>
        <v>0</v>
      </c>
      <c r="L1038" s="69">
        <v>15000000</v>
      </c>
      <c r="M1038" s="87">
        <v>26.01</v>
      </c>
      <c r="N1038" s="69">
        <v>15000000</v>
      </c>
      <c r="O1038" s="69">
        <v>1906450</v>
      </c>
      <c r="P1038" s="79">
        <f>IF(I1038=0,0,H1038/I1038)</f>
        <v>1</v>
      </c>
    </row>
    <row r="1039">
      <c r="A1039" s="66" t="str">
        <v>2025-12</v>
      </c>
      <c r="B1039" s="66" t="str">
        <v>비교 반영</v>
      </c>
      <c r="C1039" s="66" t="str">
        <v>와부읍 도곡리</v>
      </c>
      <c r="D1039" s="66" t="str">
        <v>다가구 전월세</v>
      </c>
      <c r="E1039" s="68">
        <v>6</v>
      </c>
      <c r="F1039" s="68">
        <v>0</v>
      </c>
      <c r="G1039" s="68">
        <v>2</v>
      </c>
      <c r="H1039" s="68">
        <v>4</v>
      </c>
      <c r="I1039" s="68">
        <f>G1039+H1039</f>
        <v>6</v>
      </c>
      <c r="J1039" s="68">
        <f>SUM(F1039:H1039)</f>
        <v>6</v>
      </c>
      <c r="K1039" s="68">
        <f>E1039-J1039</f>
        <v>0</v>
      </c>
      <c r="L1039" s="69">
        <v>420000000</v>
      </c>
      <c r="M1039" s="87">
        <v>352.02</v>
      </c>
      <c r="N1039" s="69">
        <v>70000000</v>
      </c>
      <c r="O1039" s="69">
        <v>3944178</v>
      </c>
      <c r="P1039" s="79">
        <f>IF(I1039=0,0,H1039/I1039)</f>
        <v>0.6666666666666666</v>
      </c>
    </row>
    <row r="1040">
      <c r="A1040" s="66" t="str">
        <v>2025-12</v>
      </c>
      <c r="B1040" s="66" t="str">
        <v>비교 반영</v>
      </c>
      <c r="C1040" s="66" t="str">
        <v>와부읍 도곡리</v>
      </c>
      <c r="D1040" s="66" t="str">
        <v>다세대 전월세</v>
      </c>
      <c r="E1040" s="68">
        <v>3</v>
      </c>
      <c r="F1040" s="68">
        <v>0</v>
      </c>
      <c r="G1040" s="68">
        <v>1</v>
      </c>
      <c r="H1040" s="68">
        <v>2</v>
      </c>
      <c r="I1040" s="68">
        <f>G1040+H1040</f>
        <v>3</v>
      </c>
      <c r="J1040" s="68">
        <f>SUM(F1040:H1040)</f>
        <v>3</v>
      </c>
      <c r="K1040" s="68">
        <f>E1040-J1040</f>
        <v>0</v>
      </c>
      <c r="L1040" s="69">
        <v>197000000</v>
      </c>
      <c r="M1040" s="87">
        <v>88.42</v>
      </c>
      <c r="N1040" s="69">
        <v>65666667</v>
      </c>
      <c r="O1040" s="69">
        <v>7365298</v>
      </c>
      <c r="P1040" s="79">
        <f>IF(I1040=0,0,H1040/I1040)</f>
        <v>0.6666666666666666</v>
      </c>
    </row>
    <row r="1041">
      <c r="A1041" s="66" t="str">
        <v>2025-12</v>
      </c>
      <c r="B1041" s="66" t="str">
        <v>비교 반영</v>
      </c>
      <c r="C1041" s="66" t="str">
        <v>와부읍 도곡리</v>
      </c>
      <c r="D1041" s="66" t="str">
        <v>아파트 매매</v>
      </c>
      <c r="E1041" s="68">
        <v>14</v>
      </c>
      <c r="F1041" s="68">
        <v>14</v>
      </c>
      <c r="G1041" s="68">
        <v>0</v>
      </c>
      <c r="H1041" s="68">
        <v>0</v>
      </c>
      <c r="I1041" s="68">
        <f>G1041+H1041</f>
        <v>0</v>
      </c>
      <c r="J1041" s="68">
        <f>SUM(F1041:H1041)</f>
        <v>14</v>
      </c>
      <c r="K1041" s="68">
        <f>E1041-J1041</f>
        <v>0</v>
      </c>
      <c r="L1041" s="69">
        <v>6911000000</v>
      </c>
      <c r="M1041" s="87">
        <v>1190.887</v>
      </c>
      <c r="N1041" s="69">
        <v>493642857</v>
      </c>
      <c r="O1041" s="69">
        <v>19184255</v>
      </c>
      <c r="P1041" s="79">
        <f>IF(I1041=0,0,H1041/I1041)</f>
        <v>0</v>
      </c>
    </row>
    <row r="1042">
      <c r="A1042" s="66" t="str">
        <v>2025-12</v>
      </c>
      <c r="B1042" s="66" t="str">
        <v>비교 반영</v>
      </c>
      <c r="C1042" s="66" t="str">
        <v>와부읍 도곡리</v>
      </c>
      <c r="D1042" s="66" t="str">
        <v>아파트 전월세</v>
      </c>
      <c r="E1042" s="68">
        <v>24</v>
      </c>
      <c r="F1042" s="68">
        <v>0</v>
      </c>
      <c r="G1042" s="68">
        <v>21</v>
      </c>
      <c r="H1042" s="68">
        <v>3</v>
      </c>
      <c r="I1042" s="68">
        <f>G1042+H1042</f>
        <v>24</v>
      </c>
      <c r="J1042" s="68">
        <f>SUM(F1042:H1042)</f>
        <v>24</v>
      </c>
      <c r="K1042" s="68">
        <f>E1042-J1042</f>
        <v>0</v>
      </c>
      <c r="L1042" s="69">
        <v>9043000000</v>
      </c>
      <c r="M1042" s="87">
        <v>2313.004</v>
      </c>
      <c r="N1042" s="69">
        <v>376791667</v>
      </c>
      <c r="O1042" s="69">
        <v>12924411</v>
      </c>
      <c r="P1042" s="79">
        <f>IF(I1042=0,0,H1042/I1042)</f>
        <v>0.125</v>
      </c>
    </row>
    <row r="1043">
      <c r="A1043" s="66" t="str">
        <v>2025-12</v>
      </c>
      <c r="B1043" s="66" t="str">
        <v>비교 반영</v>
      </c>
      <c r="C1043" s="66" t="str">
        <v>와부읍 도곡리</v>
      </c>
      <c r="D1043" s="66" t="str">
        <v>오피스텔 전월세</v>
      </c>
      <c r="E1043" s="68">
        <v>3</v>
      </c>
      <c r="F1043" s="68">
        <v>0</v>
      </c>
      <c r="G1043" s="68">
        <v>0</v>
      </c>
      <c r="H1043" s="68">
        <v>3</v>
      </c>
      <c r="I1043" s="68">
        <f>G1043+H1043</f>
        <v>3</v>
      </c>
      <c r="J1043" s="68">
        <f>SUM(F1043:H1043)</f>
        <v>3</v>
      </c>
      <c r="K1043" s="68">
        <f>E1043-J1043</f>
        <v>0</v>
      </c>
      <c r="L1043" s="69">
        <v>45000000</v>
      </c>
      <c r="M1043" s="87">
        <v>158.03</v>
      </c>
      <c r="N1043" s="69">
        <v>15000000</v>
      </c>
      <c r="O1043" s="69">
        <v>941342</v>
      </c>
      <c r="P1043" s="79">
        <f>IF(I1043=0,0,H1043/I1043)</f>
        <v>1</v>
      </c>
    </row>
    <row r="1044">
      <c r="A1044" s="66" t="str">
        <v>2025-12</v>
      </c>
      <c r="B1044" s="66" t="str">
        <v>비교 반영</v>
      </c>
      <c r="C1044" s="66" t="str">
        <v>와부읍 도곡리</v>
      </c>
      <c r="D1044" s="66" t="str">
        <v>토지</v>
      </c>
      <c r="E1044" s="68">
        <v>3</v>
      </c>
      <c r="F1044" s="68">
        <v>3</v>
      </c>
      <c r="G1044" s="68">
        <v>0</v>
      </c>
      <c r="H1044" s="68">
        <v>0</v>
      </c>
      <c r="I1044" s="68">
        <f>G1044+H1044</f>
        <v>0</v>
      </c>
      <c r="J1044" s="68">
        <f>SUM(F1044:H1044)</f>
        <v>3</v>
      </c>
      <c r="K1044" s="68">
        <f>E1044-J1044</f>
        <v>0</v>
      </c>
      <c r="L1044" s="69">
        <v>341000000</v>
      </c>
      <c r="M1044" s="87">
        <v>924</v>
      </c>
      <c r="N1044" s="69">
        <v>113666667</v>
      </c>
      <c r="O1044" s="69">
        <v>1219992</v>
      </c>
      <c r="P1044" s="79">
        <f>IF(I1044=0,0,H1044/I1044)</f>
        <v>0</v>
      </c>
    </row>
    <row r="1045">
      <c r="A1045" s="66" t="str">
        <v>2025-12</v>
      </c>
      <c r="B1045" s="66" t="str">
        <v>비교 반영</v>
      </c>
      <c r="C1045" s="66" t="str">
        <v>와부읍 월문리</v>
      </c>
      <c r="D1045" s="66" t="str">
        <v>상가</v>
      </c>
      <c r="E1045" s="68">
        <v>1</v>
      </c>
      <c r="F1045" s="68">
        <v>1</v>
      </c>
      <c r="G1045" s="68">
        <v>0</v>
      </c>
      <c r="H1045" s="68">
        <v>0</v>
      </c>
      <c r="I1045" s="68">
        <f>G1045+H1045</f>
        <v>0</v>
      </c>
      <c r="J1045" s="68">
        <f>SUM(F1045:H1045)</f>
        <v>1</v>
      </c>
      <c r="K1045" s="68">
        <f>E1045-J1045</f>
        <v>0</v>
      </c>
      <c r="L1045" s="69">
        <v>1875000000</v>
      </c>
      <c r="M1045" s="87">
        <v>842.6</v>
      </c>
      <c r="N1045" s="69">
        <v>1875000000</v>
      </c>
      <c r="O1045" s="69">
        <v>7356215</v>
      </c>
      <c r="P1045" s="79">
        <f>IF(I1045=0,0,H1045/I1045)</f>
        <v>0</v>
      </c>
    </row>
    <row r="1046">
      <c r="A1046" s="66" t="str">
        <v>2025-12</v>
      </c>
      <c r="B1046" s="66" t="str">
        <v>비교 반영</v>
      </c>
      <c r="C1046" s="66" t="str">
        <v>와부읍 월문리</v>
      </c>
      <c r="D1046" s="66" t="str">
        <v>토지</v>
      </c>
      <c r="E1046" s="68">
        <v>8</v>
      </c>
      <c r="F1046" s="68">
        <v>8</v>
      </c>
      <c r="G1046" s="68">
        <v>0</v>
      </c>
      <c r="H1046" s="68">
        <v>0</v>
      </c>
      <c r="I1046" s="68">
        <f>G1046+H1046</f>
        <v>0</v>
      </c>
      <c r="J1046" s="68">
        <f>SUM(F1046:H1046)</f>
        <v>8</v>
      </c>
      <c r="K1046" s="68">
        <f>E1046-J1046</f>
        <v>0</v>
      </c>
      <c r="L1046" s="69">
        <v>853000000</v>
      </c>
      <c r="M1046" s="87">
        <v>3148.5</v>
      </c>
      <c r="N1046" s="69">
        <v>106625000</v>
      </c>
      <c r="O1046" s="69">
        <v>895612</v>
      </c>
      <c r="P1046" s="79">
        <f>IF(I1046=0,0,H1046/I1046)</f>
        <v>0</v>
      </c>
    </row>
    <row r="1047">
      <c r="A1047" s="66" t="str">
        <v>2025-12</v>
      </c>
      <c r="B1047" s="66" t="str">
        <v>비교 반영</v>
      </c>
      <c r="C1047" s="66" t="str">
        <v>와부읍 율석리</v>
      </c>
      <c r="D1047" s="66" t="str">
        <v>상가</v>
      </c>
      <c r="E1047" s="68">
        <v>1</v>
      </c>
      <c r="F1047" s="68">
        <v>1</v>
      </c>
      <c r="G1047" s="68">
        <v>0</v>
      </c>
      <c r="H1047" s="68">
        <v>0</v>
      </c>
      <c r="I1047" s="68">
        <f>G1047+H1047</f>
        <v>0</v>
      </c>
      <c r="J1047" s="68">
        <f>SUM(F1047:H1047)</f>
        <v>1</v>
      </c>
      <c r="K1047" s="68">
        <f>E1047-J1047</f>
        <v>0</v>
      </c>
      <c r="L1047" s="69">
        <v>3702000000</v>
      </c>
      <c r="M1047" s="87">
        <v>1211.07</v>
      </c>
      <c r="N1047" s="69">
        <v>3702000000</v>
      </c>
      <c r="O1047" s="69">
        <v>10105127</v>
      </c>
      <c r="P1047" s="79">
        <f>IF(I1047=0,0,H1047/I1047)</f>
        <v>0</v>
      </c>
    </row>
    <row r="1048">
      <c r="A1048" s="66" t="str">
        <v>2025-12</v>
      </c>
      <c r="B1048" s="66" t="str">
        <v>비교 반영</v>
      </c>
      <c r="C1048" s="66" t="str">
        <v>와부읍 율석리</v>
      </c>
      <c r="D1048" s="66" t="str">
        <v>토지</v>
      </c>
      <c r="E1048" s="68">
        <v>3</v>
      </c>
      <c r="F1048" s="68">
        <v>3</v>
      </c>
      <c r="G1048" s="68">
        <v>0</v>
      </c>
      <c r="H1048" s="68">
        <v>0</v>
      </c>
      <c r="I1048" s="68">
        <f>G1048+H1048</f>
        <v>0</v>
      </c>
      <c r="J1048" s="68">
        <f>SUM(F1048:H1048)</f>
        <v>3</v>
      </c>
      <c r="K1048" s="68">
        <f>E1048-J1048</f>
        <v>0</v>
      </c>
      <c r="L1048" s="69">
        <v>98000000</v>
      </c>
      <c r="M1048" s="87">
        <v>123</v>
      </c>
      <c r="N1048" s="69">
        <v>32666667</v>
      </c>
      <c r="O1048" s="69">
        <v>2633877</v>
      </c>
      <c r="P1048" s="79">
        <f>IF(I1048=0,0,H1048/I1048)</f>
        <v>0</v>
      </c>
    </row>
    <row r="1049">
      <c r="A1049" s="66" t="str">
        <v>2025-12</v>
      </c>
      <c r="B1049" s="66" t="str">
        <v>비교 반영</v>
      </c>
      <c r="C1049" s="66" t="str">
        <v>와부읍 팔당리</v>
      </c>
      <c r="D1049" s="66" t="str">
        <v>다가구 전월세</v>
      </c>
      <c r="E1049" s="68">
        <v>2</v>
      </c>
      <c r="F1049" s="68">
        <v>0</v>
      </c>
      <c r="G1049" s="68">
        <v>0</v>
      </c>
      <c r="H1049" s="68">
        <v>2</v>
      </c>
      <c r="I1049" s="68">
        <f>G1049+H1049</f>
        <v>2</v>
      </c>
      <c r="J1049" s="68">
        <f>SUM(F1049:H1049)</f>
        <v>2</v>
      </c>
      <c r="K1049" s="68">
        <f>E1049-J1049</f>
        <v>0</v>
      </c>
      <c r="L1049" s="69">
        <v>20000000</v>
      </c>
      <c r="M1049" s="87">
        <v>135.62</v>
      </c>
      <c r="N1049" s="69">
        <v>10000000</v>
      </c>
      <c r="O1049" s="69">
        <v>487507</v>
      </c>
      <c r="P1049" s="79">
        <f>IF(I1049=0,0,H1049/I1049)</f>
        <v>1</v>
      </c>
    </row>
    <row r="1050">
      <c r="A1050" s="66" t="str">
        <v>2025-12</v>
      </c>
      <c r="B1050" s="66" t="str">
        <v>비교 반영</v>
      </c>
      <c r="C1050" s="66" t="str">
        <v>이패동</v>
      </c>
      <c r="D1050" s="66" t="str">
        <v>토지</v>
      </c>
      <c r="E1050" s="68">
        <v>15</v>
      </c>
      <c r="F1050" s="68">
        <v>15</v>
      </c>
      <c r="G1050" s="68">
        <v>0</v>
      </c>
      <c r="H1050" s="68">
        <v>0</v>
      </c>
      <c r="I1050" s="68">
        <f>G1050+H1050</f>
        <v>0</v>
      </c>
      <c r="J1050" s="68">
        <f>SUM(F1050:H1050)</f>
        <v>15</v>
      </c>
      <c r="K1050" s="68">
        <f>E1050-J1050</f>
        <v>0</v>
      </c>
      <c r="L1050" s="69">
        <v>673030000</v>
      </c>
      <c r="M1050" s="87">
        <v>5899.4</v>
      </c>
      <c r="N1050" s="69">
        <v>44868667</v>
      </c>
      <c r="O1050" s="69">
        <v>377139</v>
      </c>
      <c r="P1050" s="79">
        <f>IF(I1050=0,0,H1050/I1050)</f>
        <v>0</v>
      </c>
    </row>
    <row r="1051">
      <c r="A1051" s="66" t="str">
        <v>2025-12</v>
      </c>
      <c r="B1051" s="66" t="str">
        <v>비교 반영</v>
      </c>
      <c r="C1051" s="66" t="str">
        <v>일패동</v>
      </c>
      <c r="D1051" s="66" t="str">
        <v>토지</v>
      </c>
      <c r="E1051" s="68">
        <v>17</v>
      </c>
      <c r="F1051" s="68">
        <v>17</v>
      </c>
      <c r="G1051" s="68">
        <v>0</v>
      </c>
      <c r="H1051" s="68">
        <v>0</v>
      </c>
      <c r="I1051" s="68">
        <f>G1051+H1051</f>
        <v>0</v>
      </c>
      <c r="J1051" s="68">
        <f>SUM(F1051:H1051)</f>
        <v>17</v>
      </c>
      <c r="K1051" s="68">
        <f>E1051-J1051</f>
        <v>0</v>
      </c>
      <c r="L1051" s="69">
        <v>609080000</v>
      </c>
      <c r="M1051" s="87">
        <v>5478.3</v>
      </c>
      <c r="N1051" s="69">
        <v>35828235</v>
      </c>
      <c r="O1051" s="69">
        <v>367539</v>
      </c>
      <c r="P1051" s="79">
        <f>IF(I1051=0,0,H1051/I1051)</f>
        <v>0</v>
      </c>
    </row>
    <row r="1052">
      <c r="A1052" s="66" t="str">
        <v>2025-12</v>
      </c>
      <c r="B1052" s="66" t="str">
        <v>비교 반영</v>
      </c>
      <c r="C1052" s="66" t="str">
        <v>조안면 능내리</v>
      </c>
      <c r="D1052" s="66" t="str">
        <v>토지</v>
      </c>
      <c r="E1052" s="68">
        <v>2</v>
      </c>
      <c r="F1052" s="68">
        <v>2</v>
      </c>
      <c r="G1052" s="68">
        <v>0</v>
      </c>
      <c r="H1052" s="68">
        <v>0</v>
      </c>
      <c r="I1052" s="68">
        <f>G1052+H1052</f>
        <v>0</v>
      </c>
      <c r="J1052" s="68">
        <f>SUM(F1052:H1052)</f>
        <v>2</v>
      </c>
      <c r="K1052" s="68">
        <f>E1052-J1052</f>
        <v>0</v>
      </c>
      <c r="L1052" s="69">
        <v>230000000</v>
      </c>
      <c r="M1052" s="87">
        <v>3197</v>
      </c>
      <c r="N1052" s="69">
        <v>115000000</v>
      </c>
      <c r="O1052" s="69">
        <v>237826</v>
      </c>
      <c r="P1052" s="79">
        <f>IF(I1052=0,0,H1052/I1052)</f>
        <v>0</v>
      </c>
    </row>
    <row r="1053">
      <c r="A1053" s="66" t="str">
        <v>2025-12</v>
      </c>
      <c r="B1053" s="66" t="str">
        <v>비교 반영</v>
      </c>
      <c r="C1053" s="66" t="str">
        <v>조안면 삼봉리</v>
      </c>
      <c r="D1053" s="66" t="str">
        <v>토지</v>
      </c>
      <c r="E1053" s="68">
        <v>4</v>
      </c>
      <c r="F1053" s="68">
        <v>4</v>
      </c>
      <c r="G1053" s="68">
        <v>0</v>
      </c>
      <c r="H1053" s="68">
        <v>0</v>
      </c>
      <c r="I1053" s="68">
        <f>G1053+H1053</f>
        <v>0</v>
      </c>
      <c r="J1053" s="68">
        <f>SUM(F1053:H1053)</f>
        <v>4</v>
      </c>
      <c r="K1053" s="68">
        <f>E1053-J1053</f>
        <v>0</v>
      </c>
      <c r="L1053" s="69">
        <v>60000000</v>
      </c>
      <c r="M1053" s="87">
        <v>660</v>
      </c>
      <c r="N1053" s="69">
        <v>15000000</v>
      </c>
      <c r="O1053" s="69">
        <v>300526</v>
      </c>
      <c r="P1053" s="79">
        <f>IF(I1053=0,0,H1053/I1053)</f>
        <v>0</v>
      </c>
    </row>
    <row r="1054">
      <c r="A1054" s="66" t="str">
        <v>2025-12</v>
      </c>
      <c r="B1054" s="66" t="str">
        <v>비교 반영</v>
      </c>
      <c r="C1054" s="66" t="str">
        <v>조안면 송촌리</v>
      </c>
      <c r="D1054" s="66" t="str">
        <v>토지</v>
      </c>
      <c r="E1054" s="68">
        <v>1</v>
      </c>
      <c r="F1054" s="68">
        <v>1</v>
      </c>
      <c r="G1054" s="68">
        <v>0</v>
      </c>
      <c r="H1054" s="68">
        <v>0</v>
      </c>
      <c r="I1054" s="68">
        <f>G1054+H1054</f>
        <v>0</v>
      </c>
      <c r="J1054" s="68">
        <f>SUM(F1054:H1054)</f>
        <v>1</v>
      </c>
      <c r="K1054" s="68">
        <f>E1054-J1054</f>
        <v>0</v>
      </c>
      <c r="L1054" s="69">
        <v>11000000</v>
      </c>
      <c r="M1054" s="87">
        <v>330</v>
      </c>
      <c r="N1054" s="69">
        <v>11000000</v>
      </c>
      <c r="O1054" s="69">
        <v>110193</v>
      </c>
      <c r="P1054" s="79">
        <f>IF(I1054=0,0,H1054/I1054)</f>
        <v>0</v>
      </c>
    </row>
    <row r="1055">
      <c r="A1055" s="66" t="str">
        <v>2025-12</v>
      </c>
      <c r="B1055" s="66" t="str">
        <v>비교 반영</v>
      </c>
      <c r="C1055" s="66" t="str">
        <v>조안면 진중리</v>
      </c>
      <c r="D1055" s="66" t="str">
        <v>토지</v>
      </c>
      <c r="E1055" s="68">
        <v>4</v>
      </c>
      <c r="F1055" s="68">
        <v>4</v>
      </c>
      <c r="G1055" s="68">
        <v>0</v>
      </c>
      <c r="H1055" s="68">
        <v>0</v>
      </c>
      <c r="I1055" s="68">
        <f>G1055+H1055</f>
        <v>0</v>
      </c>
      <c r="J1055" s="68">
        <f>SUM(F1055:H1055)</f>
        <v>4</v>
      </c>
      <c r="K1055" s="68">
        <f>E1055-J1055</f>
        <v>0</v>
      </c>
      <c r="L1055" s="69">
        <v>675800000</v>
      </c>
      <c r="M1055" s="87">
        <v>9500.7</v>
      </c>
      <c r="N1055" s="69">
        <v>168950000</v>
      </c>
      <c r="O1055" s="69">
        <v>235146</v>
      </c>
      <c r="P1055" s="79">
        <f>IF(I1055=0,0,H1055/I1055)</f>
        <v>0</v>
      </c>
    </row>
    <row r="1056">
      <c r="A1056" s="66" t="str">
        <v>2025-12</v>
      </c>
      <c r="B1056" s="66" t="str">
        <v>비교 반영</v>
      </c>
      <c r="C1056" s="66" t="str">
        <v>진건읍 배양리</v>
      </c>
      <c r="D1056" s="66" t="str">
        <v>토지</v>
      </c>
      <c r="E1056" s="68">
        <v>12</v>
      </c>
      <c r="F1056" s="68">
        <v>12</v>
      </c>
      <c r="G1056" s="68">
        <v>0</v>
      </c>
      <c r="H1056" s="68">
        <v>0</v>
      </c>
      <c r="I1056" s="68">
        <f>G1056+H1056</f>
        <v>0</v>
      </c>
      <c r="J1056" s="68">
        <f>SUM(F1056:H1056)</f>
        <v>12</v>
      </c>
      <c r="K1056" s="68">
        <f>E1056-J1056</f>
        <v>0</v>
      </c>
      <c r="L1056" s="69">
        <v>2077380000</v>
      </c>
      <c r="M1056" s="87">
        <v>1964</v>
      </c>
      <c r="N1056" s="69">
        <v>173115000</v>
      </c>
      <c r="O1056" s="69">
        <v>3496625</v>
      </c>
      <c r="P1056" s="79">
        <f>IF(I1056=0,0,H1056/I1056)</f>
        <v>0</v>
      </c>
    </row>
    <row r="1057">
      <c r="A1057" s="66" t="str">
        <v>2025-12</v>
      </c>
      <c r="B1057" s="66" t="str">
        <v>비교 반영</v>
      </c>
      <c r="C1057" s="66" t="str">
        <v>진건읍 사능리</v>
      </c>
      <c r="D1057" s="66" t="str">
        <v>다가구 전월세</v>
      </c>
      <c r="E1057" s="68">
        <v>1</v>
      </c>
      <c r="F1057" s="68">
        <v>0</v>
      </c>
      <c r="G1057" s="68">
        <v>0</v>
      </c>
      <c r="H1057" s="68">
        <v>1</v>
      </c>
      <c r="I1057" s="68">
        <f>G1057+H1057</f>
        <v>1</v>
      </c>
      <c r="J1057" s="68">
        <f>SUM(F1057:H1057)</f>
        <v>1</v>
      </c>
      <c r="K1057" s="68">
        <f>E1057-J1057</f>
        <v>0</v>
      </c>
      <c r="L1057" s="69">
        <v>10000000</v>
      </c>
      <c r="M1057" s="87">
        <v>40</v>
      </c>
      <c r="N1057" s="69">
        <v>10000000</v>
      </c>
      <c r="O1057" s="69">
        <v>826446</v>
      </c>
      <c r="P1057" s="79">
        <f>IF(I1057=0,0,H1057/I1057)</f>
        <v>1</v>
      </c>
    </row>
    <row r="1058">
      <c r="A1058" s="66" t="str">
        <v>2025-12</v>
      </c>
      <c r="B1058" s="66" t="str">
        <v>비교 반영</v>
      </c>
      <c r="C1058" s="66" t="str">
        <v>진건읍 사능리</v>
      </c>
      <c r="D1058" s="66" t="str">
        <v>다세대 매매</v>
      </c>
      <c r="E1058" s="68">
        <v>3</v>
      </c>
      <c r="F1058" s="68">
        <v>3</v>
      </c>
      <c r="G1058" s="68">
        <v>0</v>
      </c>
      <c r="H1058" s="68">
        <v>0</v>
      </c>
      <c r="I1058" s="68">
        <f>G1058+H1058</f>
        <v>0</v>
      </c>
      <c r="J1058" s="68">
        <f>SUM(F1058:H1058)</f>
        <v>3</v>
      </c>
      <c r="K1058" s="68">
        <f>E1058-J1058</f>
        <v>0</v>
      </c>
      <c r="L1058" s="69">
        <v>384000000</v>
      </c>
      <c r="M1058" s="87">
        <v>137.77</v>
      </c>
      <c r="N1058" s="69">
        <v>128000000</v>
      </c>
      <c r="O1058" s="69">
        <v>9214063</v>
      </c>
      <c r="P1058" s="79">
        <f>IF(I1058=0,0,H1058/I1058)</f>
        <v>0</v>
      </c>
    </row>
    <row r="1059">
      <c r="A1059" s="66" t="str">
        <v>2025-12</v>
      </c>
      <c r="B1059" s="66" t="str">
        <v>비교 반영</v>
      </c>
      <c r="C1059" s="66" t="str">
        <v>진건읍 사능리</v>
      </c>
      <c r="D1059" s="66" t="str">
        <v>다세대 전월세</v>
      </c>
      <c r="E1059" s="68">
        <v>4</v>
      </c>
      <c r="F1059" s="68">
        <v>0</v>
      </c>
      <c r="G1059" s="68">
        <v>0</v>
      </c>
      <c r="H1059" s="68">
        <v>4</v>
      </c>
      <c r="I1059" s="68">
        <f>G1059+H1059</f>
        <v>4</v>
      </c>
      <c r="J1059" s="68">
        <f>SUM(F1059:H1059)</f>
        <v>4</v>
      </c>
      <c r="K1059" s="68">
        <f>E1059-J1059</f>
        <v>0</v>
      </c>
      <c r="L1059" s="69">
        <v>85000000</v>
      </c>
      <c r="M1059" s="87">
        <v>180.12</v>
      </c>
      <c r="N1059" s="69">
        <v>21250000</v>
      </c>
      <c r="O1059" s="69">
        <v>1560025</v>
      </c>
      <c r="P1059" s="79">
        <f>IF(I1059=0,0,H1059/I1059)</f>
        <v>1</v>
      </c>
    </row>
    <row r="1060">
      <c r="A1060" s="66" t="str">
        <v>2025-12</v>
      </c>
      <c r="B1060" s="66" t="str">
        <v>비교 반영</v>
      </c>
      <c r="C1060" s="66" t="str">
        <v>진건읍 사능리</v>
      </c>
      <c r="D1060" s="66" t="str">
        <v>상가</v>
      </c>
      <c r="E1060" s="68">
        <v>2</v>
      </c>
      <c r="F1060" s="68">
        <v>2</v>
      </c>
      <c r="G1060" s="68">
        <v>0</v>
      </c>
      <c r="H1060" s="68">
        <v>0</v>
      </c>
      <c r="I1060" s="68">
        <f>G1060+H1060</f>
        <v>0</v>
      </c>
      <c r="J1060" s="68">
        <f>SUM(F1060:H1060)</f>
        <v>2</v>
      </c>
      <c r="K1060" s="68">
        <f>E1060-J1060</f>
        <v>0</v>
      </c>
      <c r="L1060" s="69">
        <v>750000000</v>
      </c>
      <c r="M1060" s="87">
        <v>427.97</v>
      </c>
      <c r="N1060" s="69">
        <v>375000000</v>
      </c>
      <c r="O1060" s="69">
        <v>5793254</v>
      </c>
      <c r="P1060" s="79">
        <f>IF(I1060=0,0,H1060/I1060)</f>
        <v>0</v>
      </c>
    </row>
    <row r="1061">
      <c r="A1061" s="66" t="str">
        <v>2025-12</v>
      </c>
      <c r="B1061" s="66" t="str">
        <v>비교 반영</v>
      </c>
      <c r="C1061" s="66" t="str">
        <v>진건읍 사능리</v>
      </c>
      <c r="D1061" s="66" t="str">
        <v>아파트 매매</v>
      </c>
      <c r="E1061" s="68">
        <v>1</v>
      </c>
      <c r="F1061" s="68">
        <v>1</v>
      </c>
      <c r="G1061" s="68">
        <v>0</v>
      </c>
      <c r="H1061" s="68">
        <v>0</v>
      </c>
      <c r="I1061" s="68">
        <f>G1061+H1061</f>
        <v>0</v>
      </c>
      <c r="J1061" s="68">
        <f>SUM(F1061:H1061)</f>
        <v>1</v>
      </c>
      <c r="K1061" s="68">
        <f>E1061-J1061</f>
        <v>0</v>
      </c>
      <c r="L1061" s="69">
        <v>92000000</v>
      </c>
      <c r="M1061" s="87">
        <v>46.44</v>
      </c>
      <c r="N1061" s="69">
        <v>92000000</v>
      </c>
      <c r="O1061" s="69">
        <v>6548928</v>
      </c>
      <c r="P1061" s="79">
        <f>IF(I1061=0,0,H1061/I1061)</f>
        <v>0</v>
      </c>
    </row>
    <row r="1062">
      <c r="A1062" s="66" t="str">
        <v>2025-12</v>
      </c>
      <c r="B1062" s="66" t="str">
        <v>비교 반영</v>
      </c>
      <c r="C1062" s="66" t="str">
        <v>진건읍 사능리</v>
      </c>
      <c r="D1062" s="66" t="str">
        <v>토지</v>
      </c>
      <c r="E1062" s="68">
        <v>8</v>
      </c>
      <c r="F1062" s="68">
        <v>8</v>
      </c>
      <c r="G1062" s="68">
        <v>0</v>
      </c>
      <c r="H1062" s="68">
        <v>0</v>
      </c>
      <c r="I1062" s="68">
        <f>G1062+H1062</f>
        <v>0</v>
      </c>
      <c r="J1062" s="68">
        <f>SUM(F1062:H1062)</f>
        <v>8</v>
      </c>
      <c r="K1062" s="68">
        <f>E1062-J1062</f>
        <v>0</v>
      </c>
      <c r="L1062" s="69">
        <v>4263000000</v>
      </c>
      <c r="M1062" s="87">
        <v>9209</v>
      </c>
      <c r="N1062" s="69">
        <v>532875000</v>
      </c>
      <c r="O1062" s="69">
        <v>1530303</v>
      </c>
      <c r="P1062" s="79">
        <f>IF(I1062=0,0,H1062/I1062)</f>
        <v>0</v>
      </c>
    </row>
    <row r="1063">
      <c r="A1063" s="66" t="str">
        <v>2025-12</v>
      </c>
      <c r="B1063" s="66" t="str">
        <v>비교 반영</v>
      </c>
      <c r="C1063" s="66" t="str">
        <v>진건읍 송능리</v>
      </c>
      <c r="D1063" s="66" t="str">
        <v>다가구 전월세</v>
      </c>
      <c r="E1063" s="68">
        <v>3</v>
      </c>
      <c r="F1063" s="68">
        <v>0</v>
      </c>
      <c r="G1063" s="68">
        <v>0</v>
      </c>
      <c r="H1063" s="68">
        <v>3</v>
      </c>
      <c r="I1063" s="68">
        <f>G1063+H1063</f>
        <v>3</v>
      </c>
      <c r="J1063" s="68">
        <f>SUM(F1063:H1063)</f>
        <v>3</v>
      </c>
      <c r="K1063" s="68">
        <f>E1063-J1063</f>
        <v>0</v>
      </c>
      <c r="L1063" s="69">
        <v>20000000</v>
      </c>
      <c r="M1063" s="87">
        <v>104.52</v>
      </c>
      <c r="N1063" s="69">
        <v>6666667</v>
      </c>
      <c r="O1063" s="69">
        <v>632565</v>
      </c>
      <c r="P1063" s="79">
        <f>IF(I1063=0,0,H1063/I1063)</f>
        <v>1</v>
      </c>
    </row>
    <row r="1064">
      <c r="A1064" s="66" t="str">
        <v>2025-12</v>
      </c>
      <c r="B1064" s="66" t="str">
        <v>비교 반영</v>
      </c>
      <c r="C1064" s="66" t="str">
        <v>진건읍 송능리</v>
      </c>
      <c r="D1064" s="66" t="str">
        <v>다세대 매매</v>
      </c>
      <c r="E1064" s="68">
        <v>1</v>
      </c>
      <c r="F1064" s="68">
        <v>1</v>
      </c>
      <c r="G1064" s="68">
        <v>0</v>
      </c>
      <c r="H1064" s="68">
        <v>0</v>
      </c>
      <c r="I1064" s="68">
        <f>G1064+H1064</f>
        <v>0</v>
      </c>
      <c r="J1064" s="68">
        <f>SUM(F1064:H1064)</f>
        <v>1</v>
      </c>
      <c r="K1064" s="68">
        <f>E1064-J1064</f>
        <v>0</v>
      </c>
      <c r="L1064" s="69">
        <v>100000000</v>
      </c>
      <c r="M1064" s="87">
        <v>51.48</v>
      </c>
      <c r="N1064" s="69">
        <v>100000000</v>
      </c>
      <c r="O1064" s="69">
        <v>6421494</v>
      </c>
      <c r="P1064" s="79">
        <f>IF(I1064=0,0,H1064/I1064)</f>
        <v>0</v>
      </c>
    </row>
    <row r="1065">
      <c r="A1065" s="66" t="str">
        <v>2025-12</v>
      </c>
      <c r="B1065" s="66" t="str">
        <v>비교 반영</v>
      </c>
      <c r="C1065" s="66" t="str">
        <v>진건읍 송능리</v>
      </c>
      <c r="D1065" s="66" t="str">
        <v>토지</v>
      </c>
      <c r="E1065" s="68">
        <v>6</v>
      </c>
      <c r="F1065" s="68">
        <v>6</v>
      </c>
      <c r="G1065" s="68">
        <v>0</v>
      </c>
      <c r="H1065" s="68">
        <v>0</v>
      </c>
      <c r="I1065" s="68">
        <f>G1065+H1065</f>
        <v>0</v>
      </c>
      <c r="J1065" s="68">
        <f>SUM(F1065:H1065)</f>
        <v>6</v>
      </c>
      <c r="K1065" s="68">
        <f>E1065-J1065</f>
        <v>0</v>
      </c>
      <c r="L1065" s="69">
        <v>3057880000</v>
      </c>
      <c r="M1065" s="87">
        <v>7413.33</v>
      </c>
      <c r="N1065" s="69">
        <v>509646667</v>
      </c>
      <c r="O1065" s="69">
        <v>1363583</v>
      </c>
      <c r="P1065" s="79">
        <f>IF(I1065=0,0,H1065/I1065)</f>
        <v>0</v>
      </c>
    </row>
    <row r="1066">
      <c r="A1066" s="66" t="str">
        <v>2025-12</v>
      </c>
      <c r="B1066" s="66" t="str">
        <v>비교 반영</v>
      </c>
      <c r="C1066" s="66" t="str">
        <v>진건읍 용정리</v>
      </c>
      <c r="D1066" s="66" t="str">
        <v>다가구 전월세</v>
      </c>
      <c r="E1066" s="68">
        <v>4</v>
      </c>
      <c r="F1066" s="68">
        <v>0</v>
      </c>
      <c r="G1066" s="68">
        <v>1</v>
      </c>
      <c r="H1066" s="68">
        <v>3</v>
      </c>
      <c r="I1066" s="68">
        <f>G1066+H1066</f>
        <v>4</v>
      </c>
      <c r="J1066" s="68">
        <f>SUM(F1066:H1066)</f>
        <v>4</v>
      </c>
      <c r="K1066" s="68">
        <f>E1066-J1066</f>
        <v>0</v>
      </c>
      <c r="L1066" s="69">
        <v>70000000</v>
      </c>
      <c r="M1066" s="87">
        <v>138.56</v>
      </c>
      <c r="N1066" s="69">
        <v>17500000</v>
      </c>
      <c r="O1066" s="69">
        <v>1670070</v>
      </c>
      <c r="P1066" s="79">
        <f>IF(I1066=0,0,H1066/I1066)</f>
        <v>0.75</v>
      </c>
    </row>
    <row r="1067">
      <c r="A1067" s="66" t="str">
        <v>2025-12</v>
      </c>
      <c r="B1067" s="66" t="str">
        <v>비교 반영</v>
      </c>
      <c r="C1067" s="66" t="str">
        <v>진건읍 용정리</v>
      </c>
      <c r="D1067" s="66" t="str">
        <v>다세대 매매</v>
      </c>
      <c r="E1067" s="68">
        <v>1</v>
      </c>
      <c r="F1067" s="68">
        <v>1</v>
      </c>
      <c r="G1067" s="68">
        <v>0</v>
      </c>
      <c r="H1067" s="68">
        <v>0</v>
      </c>
      <c r="I1067" s="68">
        <f>G1067+H1067</f>
        <v>0</v>
      </c>
      <c r="J1067" s="68">
        <f>SUM(F1067:H1067)</f>
        <v>1</v>
      </c>
      <c r="K1067" s="68">
        <f>E1067-J1067</f>
        <v>0</v>
      </c>
      <c r="L1067" s="69">
        <v>65000000</v>
      </c>
      <c r="M1067" s="87">
        <v>37.74</v>
      </c>
      <c r="N1067" s="69">
        <v>65000000</v>
      </c>
      <c r="O1067" s="69">
        <v>5693588</v>
      </c>
      <c r="P1067" s="79">
        <f>IF(I1067=0,0,H1067/I1067)</f>
        <v>0</v>
      </c>
    </row>
    <row r="1068">
      <c r="A1068" s="66" t="str">
        <v>2025-12</v>
      </c>
      <c r="B1068" s="66" t="str">
        <v>비교 반영</v>
      </c>
      <c r="C1068" s="66" t="str">
        <v>진건읍 용정리</v>
      </c>
      <c r="D1068" s="66" t="str">
        <v>다세대 전월세</v>
      </c>
      <c r="E1068" s="68">
        <v>5</v>
      </c>
      <c r="F1068" s="68">
        <v>0</v>
      </c>
      <c r="G1068" s="68">
        <v>1</v>
      </c>
      <c r="H1068" s="68">
        <v>4</v>
      </c>
      <c r="I1068" s="68">
        <f>G1068+H1068</f>
        <v>5</v>
      </c>
      <c r="J1068" s="68">
        <f>SUM(F1068:H1068)</f>
        <v>5</v>
      </c>
      <c r="K1068" s="68">
        <f>E1068-J1068</f>
        <v>0</v>
      </c>
      <c r="L1068" s="69">
        <v>194000000</v>
      </c>
      <c r="M1068" s="87">
        <v>221.32</v>
      </c>
      <c r="N1068" s="69">
        <v>38800000</v>
      </c>
      <c r="O1068" s="69">
        <v>2897715</v>
      </c>
      <c r="P1068" s="79">
        <f>IF(I1068=0,0,H1068/I1068)</f>
        <v>0.8</v>
      </c>
    </row>
    <row r="1069">
      <c r="A1069" s="66" t="str">
        <v>2025-12</v>
      </c>
      <c r="B1069" s="66" t="str">
        <v>비교 반영</v>
      </c>
      <c r="C1069" s="66" t="str">
        <v>진건읍 용정리</v>
      </c>
      <c r="D1069" s="66" t="str">
        <v>아파트 매매</v>
      </c>
      <c r="E1069" s="68">
        <v>9</v>
      </c>
      <c r="F1069" s="68">
        <v>9</v>
      </c>
      <c r="G1069" s="68">
        <v>0</v>
      </c>
      <c r="H1069" s="68">
        <v>0</v>
      </c>
      <c r="I1069" s="68">
        <f>G1069+H1069</f>
        <v>0</v>
      </c>
      <c r="J1069" s="68">
        <f>SUM(F1069:H1069)</f>
        <v>9</v>
      </c>
      <c r="K1069" s="68">
        <f>E1069-J1069</f>
        <v>0</v>
      </c>
      <c r="L1069" s="69">
        <v>1933500000</v>
      </c>
      <c r="M1069" s="87">
        <v>581.88</v>
      </c>
      <c r="N1069" s="69">
        <v>214833333</v>
      </c>
      <c r="O1069" s="69">
        <v>10984628</v>
      </c>
      <c r="P1069" s="79">
        <f>IF(I1069=0,0,H1069/I1069)</f>
        <v>0</v>
      </c>
    </row>
    <row r="1070">
      <c r="A1070" s="66" t="str">
        <v>2025-12</v>
      </c>
      <c r="B1070" s="66" t="str">
        <v>비교 반영</v>
      </c>
      <c r="C1070" s="66" t="str">
        <v>진건읍 용정리</v>
      </c>
      <c r="D1070" s="66" t="str">
        <v>아파트 전월세</v>
      </c>
      <c r="E1070" s="68">
        <v>6</v>
      </c>
      <c r="F1070" s="68">
        <v>0</v>
      </c>
      <c r="G1070" s="68">
        <v>4</v>
      </c>
      <c r="H1070" s="68">
        <v>2</v>
      </c>
      <c r="I1070" s="68">
        <f>G1070+H1070</f>
        <v>6</v>
      </c>
      <c r="J1070" s="68">
        <f>SUM(F1070:H1070)</f>
        <v>6</v>
      </c>
      <c r="K1070" s="68">
        <f>E1070-J1070</f>
        <v>0</v>
      </c>
      <c r="L1070" s="69">
        <v>643720000</v>
      </c>
      <c r="M1070" s="87">
        <v>500.167</v>
      </c>
      <c r="N1070" s="69">
        <v>107286667</v>
      </c>
      <c r="O1070" s="69">
        <v>4254579</v>
      </c>
      <c r="P1070" s="79">
        <f>IF(I1070=0,0,H1070/I1070)</f>
        <v>0.3333333333333333</v>
      </c>
    </row>
    <row r="1071">
      <c r="A1071" s="66" t="str">
        <v>2025-12</v>
      </c>
      <c r="B1071" s="66" t="str">
        <v>비교 반영</v>
      </c>
      <c r="C1071" s="66" t="str">
        <v>진건읍 용정리</v>
      </c>
      <c r="D1071" s="66" t="str">
        <v>오피스텔 매매</v>
      </c>
      <c r="E1071" s="68">
        <v>1</v>
      </c>
      <c r="F1071" s="68">
        <v>1</v>
      </c>
      <c r="G1071" s="68">
        <v>0</v>
      </c>
      <c r="H1071" s="68">
        <v>0</v>
      </c>
      <c r="I1071" s="68">
        <f>G1071+H1071</f>
        <v>0</v>
      </c>
      <c r="J1071" s="68">
        <f>SUM(F1071:H1071)</f>
        <v>1</v>
      </c>
      <c r="K1071" s="68">
        <f>E1071-J1071</f>
        <v>0</v>
      </c>
      <c r="L1071" s="69">
        <v>170000000</v>
      </c>
      <c r="M1071" s="87">
        <v>80.132</v>
      </c>
      <c r="N1071" s="69">
        <v>170000000</v>
      </c>
      <c r="O1071" s="69">
        <v>7013221</v>
      </c>
      <c r="P1071" s="79">
        <f>IF(I1071=0,0,H1071/I1071)</f>
        <v>0</v>
      </c>
    </row>
    <row r="1072">
      <c r="A1072" s="66" t="str">
        <v>2025-12</v>
      </c>
      <c r="B1072" s="66" t="str">
        <v>비교 반영</v>
      </c>
      <c r="C1072" s="66" t="str">
        <v>진건읍 용정리</v>
      </c>
      <c r="D1072" s="66" t="str">
        <v>토지</v>
      </c>
      <c r="E1072" s="68">
        <v>4</v>
      </c>
      <c r="F1072" s="68">
        <v>4</v>
      </c>
      <c r="G1072" s="68">
        <v>0</v>
      </c>
      <c r="H1072" s="68">
        <v>0</v>
      </c>
      <c r="I1072" s="68">
        <f>G1072+H1072</f>
        <v>0</v>
      </c>
      <c r="J1072" s="68">
        <f>SUM(F1072:H1072)</f>
        <v>4</v>
      </c>
      <c r="K1072" s="68">
        <f>E1072-J1072</f>
        <v>0</v>
      </c>
      <c r="L1072" s="69">
        <v>990000000</v>
      </c>
      <c r="M1072" s="87">
        <v>18972</v>
      </c>
      <c r="N1072" s="69">
        <v>247500000</v>
      </c>
      <c r="O1072" s="69">
        <v>172503</v>
      </c>
      <c r="P1072" s="79">
        <f>IF(I1072=0,0,H1072/I1072)</f>
        <v>0</v>
      </c>
    </row>
    <row r="1073">
      <c r="A1073" s="66" t="str">
        <v>2025-12</v>
      </c>
      <c r="B1073" s="66" t="str">
        <v>비교 반영</v>
      </c>
      <c r="C1073" s="66" t="str">
        <v>진건읍 진관리</v>
      </c>
      <c r="D1073" s="66" t="str">
        <v>아파트 매매</v>
      </c>
      <c r="E1073" s="68">
        <v>1</v>
      </c>
      <c r="F1073" s="68">
        <v>1</v>
      </c>
      <c r="G1073" s="68">
        <v>0</v>
      </c>
      <c r="H1073" s="68">
        <v>0</v>
      </c>
      <c r="I1073" s="68">
        <f>G1073+H1073</f>
        <v>0</v>
      </c>
      <c r="J1073" s="68">
        <f>SUM(F1073:H1073)</f>
        <v>1</v>
      </c>
      <c r="K1073" s="68">
        <f>E1073-J1073</f>
        <v>0</v>
      </c>
      <c r="L1073" s="69">
        <v>400000000</v>
      </c>
      <c r="M1073" s="87">
        <v>84.776</v>
      </c>
      <c r="N1073" s="69">
        <v>400000000</v>
      </c>
      <c r="O1073" s="69">
        <v>15597740</v>
      </c>
      <c r="P1073" s="79">
        <f>IF(I1073=0,0,H1073/I1073)</f>
        <v>0</v>
      </c>
    </row>
    <row r="1074">
      <c r="A1074" s="66" t="str">
        <v>2025-12</v>
      </c>
      <c r="B1074" s="66" t="str">
        <v>비교 반영</v>
      </c>
      <c r="C1074" s="66" t="str">
        <v>진접읍 금곡리</v>
      </c>
      <c r="D1074" s="66" t="str">
        <v>다가구 전월세</v>
      </c>
      <c r="E1074" s="68">
        <v>49</v>
      </c>
      <c r="F1074" s="68">
        <v>0</v>
      </c>
      <c r="G1074" s="68">
        <v>6</v>
      </c>
      <c r="H1074" s="68">
        <v>43</v>
      </c>
      <c r="I1074" s="68">
        <f>G1074+H1074</f>
        <v>49</v>
      </c>
      <c r="J1074" s="68">
        <f>SUM(F1074:H1074)</f>
        <v>49</v>
      </c>
      <c r="K1074" s="68">
        <f>E1074-J1074</f>
        <v>0</v>
      </c>
      <c r="L1074" s="69">
        <v>1354000000</v>
      </c>
      <c r="M1074" s="87">
        <v>1671.99</v>
      </c>
      <c r="N1074" s="69">
        <v>27632653</v>
      </c>
      <c r="O1074" s="69">
        <v>2677069</v>
      </c>
      <c r="P1074" s="79">
        <f>IF(I1074=0,0,H1074/I1074)</f>
        <v>0.8775510204081632</v>
      </c>
    </row>
    <row r="1075">
      <c r="A1075" s="66" t="str">
        <v>2025-12</v>
      </c>
      <c r="B1075" s="66" t="str">
        <v>비교 반영</v>
      </c>
      <c r="C1075" s="66" t="str">
        <v>진접읍 금곡리</v>
      </c>
      <c r="D1075" s="66" t="str">
        <v>다세대 매매</v>
      </c>
      <c r="E1075" s="68">
        <v>2</v>
      </c>
      <c r="F1075" s="68">
        <v>2</v>
      </c>
      <c r="G1075" s="68">
        <v>0</v>
      </c>
      <c r="H1075" s="68">
        <v>0</v>
      </c>
      <c r="I1075" s="68">
        <f>G1075+H1075</f>
        <v>0</v>
      </c>
      <c r="J1075" s="68">
        <f>SUM(F1075:H1075)</f>
        <v>2</v>
      </c>
      <c r="K1075" s="68">
        <f>E1075-J1075</f>
        <v>0</v>
      </c>
      <c r="L1075" s="69">
        <v>820000000</v>
      </c>
      <c r="M1075" s="87">
        <v>169.56</v>
      </c>
      <c r="N1075" s="69">
        <v>410000000</v>
      </c>
      <c r="O1075" s="69">
        <v>15986929</v>
      </c>
      <c r="P1075" s="79">
        <f>IF(I1075=0,0,H1075/I1075)</f>
        <v>0</v>
      </c>
    </row>
    <row r="1076">
      <c r="A1076" s="66" t="str">
        <v>2025-12</v>
      </c>
      <c r="B1076" s="66" t="str">
        <v>비교 반영</v>
      </c>
      <c r="C1076" s="66" t="str">
        <v>진접읍 금곡리</v>
      </c>
      <c r="D1076" s="66" t="str">
        <v>다세대 전월세</v>
      </c>
      <c r="E1076" s="68">
        <v>2</v>
      </c>
      <c r="F1076" s="68">
        <v>0</v>
      </c>
      <c r="G1076" s="68">
        <v>1</v>
      </c>
      <c r="H1076" s="68">
        <v>1</v>
      </c>
      <c r="I1076" s="68">
        <f>G1076+H1076</f>
        <v>2</v>
      </c>
      <c r="J1076" s="68">
        <f>SUM(F1076:H1076)</f>
        <v>2</v>
      </c>
      <c r="K1076" s="68">
        <f>E1076-J1076</f>
        <v>0</v>
      </c>
      <c r="L1076" s="69">
        <v>500000000</v>
      </c>
      <c r="M1076" s="87">
        <v>171.516</v>
      </c>
      <c r="N1076" s="69">
        <v>250000000</v>
      </c>
      <c r="O1076" s="69">
        <v>9636958</v>
      </c>
      <c r="P1076" s="79">
        <f>IF(I1076=0,0,H1076/I1076)</f>
        <v>0.5</v>
      </c>
    </row>
    <row r="1077">
      <c r="A1077" s="66" t="str">
        <v>2025-12</v>
      </c>
      <c r="B1077" s="66" t="str">
        <v>비교 반영</v>
      </c>
      <c r="C1077" s="66" t="str">
        <v>진접읍 금곡리</v>
      </c>
      <c r="D1077" s="66" t="str">
        <v>아파트 매매</v>
      </c>
      <c r="E1077" s="68">
        <v>39</v>
      </c>
      <c r="F1077" s="68">
        <v>39</v>
      </c>
      <c r="G1077" s="68">
        <v>0</v>
      </c>
      <c r="H1077" s="68">
        <v>0</v>
      </c>
      <c r="I1077" s="68">
        <f>G1077+H1077</f>
        <v>0</v>
      </c>
      <c r="J1077" s="68">
        <f>SUM(F1077:H1077)</f>
        <v>39</v>
      </c>
      <c r="K1077" s="68">
        <f>E1077-J1077</f>
        <v>0</v>
      </c>
      <c r="L1077" s="69">
        <v>17380000000</v>
      </c>
      <c r="M1077" s="87">
        <v>3323.773</v>
      </c>
      <c r="N1077" s="69">
        <v>445641026</v>
      </c>
      <c r="O1077" s="69">
        <v>17285942</v>
      </c>
      <c r="P1077" s="79">
        <f>IF(I1077=0,0,H1077/I1077)</f>
        <v>0</v>
      </c>
    </row>
    <row r="1078">
      <c r="A1078" s="66" t="str">
        <v>2025-12</v>
      </c>
      <c r="B1078" s="66" t="str">
        <v>비교 반영</v>
      </c>
      <c r="C1078" s="66" t="str">
        <v>진접읍 금곡리</v>
      </c>
      <c r="D1078" s="66" t="str">
        <v>아파트 전월세</v>
      </c>
      <c r="E1078" s="68">
        <v>77</v>
      </c>
      <c r="F1078" s="68">
        <v>0</v>
      </c>
      <c r="G1078" s="68">
        <v>24</v>
      </c>
      <c r="H1078" s="68">
        <v>53</v>
      </c>
      <c r="I1078" s="68">
        <f>G1078+H1078</f>
        <v>77</v>
      </c>
      <c r="J1078" s="68">
        <f>SUM(F1078:H1078)</f>
        <v>77</v>
      </c>
      <c r="K1078" s="68">
        <f>E1078-J1078</f>
        <v>0</v>
      </c>
      <c r="L1078" s="69">
        <v>10405540000</v>
      </c>
      <c r="M1078" s="87">
        <v>5404.243</v>
      </c>
      <c r="N1078" s="69">
        <v>135136883</v>
      </c>
      <c r="O1078" s="69">
        <v>6365087</v>
      </c>
      <c r="P1078" s="79">
        <f>IF(I1078=0,0,H1078/I1078)</f>
        <v>0.6883116883116883</v>
      </c>
    </row>
    <row r="1079">
      <c r="A1079" s="66" t="str">
        <v>2025-12</v>
      </c>
      <c r="B1079" s="66" t="str">
        <v>비교 반영</v>
      </c>
      <c r="C1079" s="66" t="str">
        <v>진접읍 금곡리</v>
      </c>
      <c r="D1079" s="66" t="str">
        <v>토지</v>
      </c>
      <c r="E1079" s="68">
        <v>2</v>
      </c>
      <c r="F1079" s="68">
        <v>2</v>
      </c>
      <c r="G1079" s="68">
        <v>0</v>
      </c>
      <c r="H1079" s="68">
        <v>0</v>
      </c>
      <c r="I1079" s="68">
        <f>G1079+H1079</f>
        <v>0</v>
      </c>
      <c r="J1079" s="68">
        <f>SUM(F1079:H1079)</f>
        <v>2</v>
      </c>
      <c r="K1079" s="68">
        <f>E1079-J1079</f>
        <v>0</v>
      </c>
      <c r="L1079" s="69">
        <v>870000000</v>
      </c>
      <c r="M1079" s="87">
        <v>622.74</v>
      </c>
      <c r="N1079" s="69">
        <v>435000000</v>
      </c>
      <c r="O1079" s="69">
        <v>4618353</v>
      </c>
      <c r="P1079" s="79">
        <f>IF(I1079=0,0,H1079/I1079)</f>
        <v>0</v>
      </c>
    </row>
    <row r="1080">
      <c r="A1080" s="66" t="str">
        <v>2025-12</v>
      </c>
      <c r="B1080" s="66" t="str">
        <v>비교 반영</v>
      </c>
      <c r="C1080" s="66" t="str">
        <v>진접읍 내각리</v>
      </c>
      <c r="D1080" s="66" t="str">
        <v>다가구 전월세</v>
      </c>
      <c r="E1080" s="68">
        <v>4</v>
      </c>
      <c r="F1080" s="68">
        <v>0</v>
      </c>
      <c r="G1080" s="68">
        <v>0</v>
      </c>
      <c r="H1080" s="68">
        <v>4</v>
      </c>
      <c r="I1080" s="68">
        <f>G1080+H1080</f>
        <v>4</v>
      </c>
      <c r="J1080" s="68">
        <f>SUM(F1080:H1080)</f>
        <v>4</v>
      </c>
      <c r="K1080" s="68">
        <f>E1080-J1080</f>
        <v>0</v>
      </c>
      <c r="L1080" s="69">
        <v>31000000</v>
      </c>
      <c r="M1080" s="87">
        <v>127</v>
      </c>
      <c r="N1080" s="69">
        <v>7750000</v>
      </c>
      <c r="O1080" s="69">
        <v>806924</v>
      </c>
      <c r="P1080" s="79">
        <f>IF(I1080=0,0,H1080/I1080)</f>
        <v>1</v>
      </c>
    </row>
    <row r="1081">
      <c r="A1081" s="66" t="str">
        <v>2025-12</v>
      </c>
      <c r="B1081" s="66" t="str">
        <v>비교 반영</v>
      </c>
      <c r="C1081" s="66" t="str">
        <v>진접읍 내각리</v>
      </c>
      <c r="D1081" s="66" t="str">
        <v>다세대 매매</v>
      </c>
      <c r="E1081" s="68">
        <v>3</v>
      </c>
      <c r="F1081" s="68">
        <v>3</v>
      </c>
      <c r="G1081" s="68">
        <v>0</v>
      </c>
      <c r="H1081" s="68">
        <v>0</v>
      </c>
      <c r="I1081" s="68">
        <f>G1081+H1081</f>
        <v>0</v>
      </c>
      <c r="J1081" s="68">
        <f>SUM(F1081:H1081)</f>
        <v>3</v>
      </c>
      <c r="K1081" s="68">
        <f>E1081-J1081</f>
        <v>0</v>
      </c>
      <c r="L1081" s="69">
        <v>285000000</v>
      </c>
      <c r="M1081" s="87">
        <v>148.5</v>
      </c>
      <c r="N1081" s="69">
        <v>95000000</v>
      </c>
      <c r="O1081" s="69">
        <v>6344436</v>
      </c>
      <c r="P1081" s="79">
        <f>IF(I1081=0,0,H1081/I1081)</f>
        <v>0</v>
      </c>
    </row>
    <row r="1082">
      <c r="A1082" s="66" t="str">
        <v>2025-12</v>
      </c>
      <c r="B1082" s="66" t="str">
        <v>비교 반영</v>
      </c>
      <c r="C1082" s="66" t="str">
        <v>진접읍 내각리</v>
      </c>
      <c r="D1082" s="66" t="str">
        <v>다세대 전월세</v>
      </c>
      <c r="E1082" s="68">
        <v>4</v>
      </c>
      <c r="F1082" s="68">
        <v>0</v>
      </c>
      <c r="G1082" s="68">
        <v>1</v>
      </c>
      <c r="H1082" s="68">
        <v>3</v>
      </c>
      <c r="I1082" s="68">
        <f>G1082+H1082</f>
        <v>4</v>
      </c>
      <c r="J1082" s="68">
        <f>SUM(F1082:H1082)</f>
        <v>4</v>
      </c>
      <c r="K1082" s="68">
        <f>E1082-J1082</f>
        <v>0</v>
      </c>
      <c r="L1082" s="69">
        <v>135000000</v>
      </c>
      <c r="M1082" s="87">
        <v>207.09</v>
      </c>
      <c r="N1082" s="69">
        <v>33750000</v>
      </c>
      <c r="O1082" s="69">
        <v>2155010</v>
      </c>
      <c r="P1082" s="79">
        <f>IF(I1082=0,0,H1082/I1082)</f>
        <v>0.75</v>
      </c>
    </row>
    <row r="1083">
      <c r="A1083" s="66" t="str">
        <v>2025-12</v>
      </c>
      <c r="B1083" s="66" t="str">
        <v>비교 반영</v>
      </c>
      <c r="C1083" s="66" t="str">
        <v>진접읍 내각리</v>
      </c>
      <c r="D1083" s="66" t="str">
        <v>아파트 매매</v>
      </c>
      <c r="E1083" s="68">
        <v>1</v>
      </c>
      <c r="F1083" s="68">
        <v>1</v>
      </c>
      <c r="G1083" s="68">
        <v>0</v>
      </c>
      <c r="H1083" s="68">
        <v>0</v>
      </c>
      <c r="I1083" s="68">
        <f>G1083+H1083</f>
        <v>0</v>
      </c>
      <c r="J1083" s="68">
        <f>SUM(F1083:H1083)</f>
        <v>1</v>
      </c>
      <c r="K1083" s="68">
        <f>E1083-J1083</f>
        <v>0</v>
      </c>
      <c r="L1083" s="69">
        <v>210000000</v>
      </c>
      <c r="M1083" s="87">
        <v>59.98</v>
      </c>
      <c r="N1083" s="69">
        <v>210000000</v>
      </c>
      <c r="O1083" s="69">
        <v>11574106</v>
      </c>
      <c r="P1083" s="79">
        <f>IF(I1083=0,0,H1083/I1083)</f>
        <v>0</v>
      </c>
    </row>
    <row r="1084">
      <c r="A1084" s="66" t="str">
        <v>2025-12</v>
      </c>
      <c r="B1084" s="66" t="str">
        <v>비교 반영</v>
      </c>
      <c r="C1084" s="66" t="str">
        <v>진접읍 내각리</v>
      </c>
      <c r="D1084" s="66" t="str">
        <v>아파트 전월세</v>
      </c>
      <c r="E1084" s="68">
        <v>2</v>
      </c>
      <c r="F1084" s="68">
        <v>0</v>
      </c>
      <c r="G1084" s="68">
        <v>2</v>
      </c>
      <c r="H1084" s="68">
        <v>0</v>
      </c>
      <c r="I1084" s="68">
        <f>G1084+H1084</f>
        <v>2</v>
      </c>
      <c r="J1084" s="68">
        <f>SUM(F1084:H1084)</f>
        <v>2</v>
      </c>
      <c r="K1084" s="68">
        <f>E1084-J1084</f>
        <v>0</v>
      </c>
      <c r="L1084" s="69">
        <v>288500000</v>
      </c>
      <c r="M1084" s="87">
        <v>139.444</v>
      </c>
      <c r="N1084" s="69">
        <v>144250000</v>
      </c>
      <c r="O1084" s="69">
        <v>6839441</v>
      </c>
      <c r="P1084" s="79">
        <f>IF(I1084=0,0,H1084/I1084)</f>
        <v>0</v>
      </c>
    </row>
    <row r="1085">
      <c r="A1085" s="66" t="str">
        <v>2025-12</v>
      </c>
      <c r="B1085" s="66" t="str">
        <v>비교 반영</v>
      </c>
      <c r="C1085" s="66" t="str">
        <v>진접읍 내각리</v>
      </c>
      <c r="D1085" s="66" t="str">
        <v>토지</v>
      </c>
      <c r="E1085" s="68">
        <v>3</v>
      </c>
      <c r="F1085" s="68">
        <v>3</v>
      </c>
      <c r="G1085" s="68">
        <v>0</v>
      </c>
      <c r="H1085" s="68">
        <v>0</v>
      </c>
      <c r="I1085" s="68">
        <f>G1085+H1085</f>
        <v>0</v>
      </c>
      <c r="J1085" s="68">
        <f>SUM(F1085:H1085)</f>
        <v>3</v>
      </c>
      <c r="K1085" s="68">
        <f>E1085-J1085</f>
        <v>0</v>
      </c>
      <c r="L1085" s="69">
        <v>90000000</v>
      </c>
      <c r="M1085" s="87">
        <v>1990.5</v>
      </c>
      <c r="N1085" s="69">
        <v>30000000</v>
      </c>
      <c r="O1085" s="69">
        <v>149470</v>
      </c>
      <c r="P1085" s="79">
        <f>IF(I1085=0,0,H1085/I1085)</f>
        <v>0</v>
      </c>
    </row>
    <row r="1086">
      <c r="A1086" s="66" t="str">
        <v>2025-12</v>
      </c>
      <c r="B1086" s="66" t="str">
        <v>비교 반영</v>
      </c>
      <c r="C1086" s="66" t="str">
        <v>진접읍 부평리</v>
      </c>
      <c r="D1086" s="66" t="str">
        <v>다가구 전월세</v>
      </c>
      <c r="E1086" s="68">
        <v>1</v>
      </c>
      <c r="F1086" s="68">
        <v>0</v>
      </c>
      <c r="G1086" s="68">
        <v>0</v>
      </c>
      <c r="H1086" s="68">
        <v>1</v>
      </c>
      <c r="I1086" s="68">
        <f>G1086+H1086</f>
        <v>1</v>
      </c>
      <c r="J1086" s="68">
        <f>SUM(F1086:H1086)</f>
        <v>1</v>
      </c>
      <c r="K1086" s="68">
        <f>E1086-J1086</f>
        <v>0</v>
      </c>
      <c r="L1086" s="69">
        <v>3000000</v>
      </c>
      <c r="M1086" s="87">
        <v>20</v>
      </c>
      <c r="N1086" s="69">
        <v>3000000</v>
      </c>
      <c r="O1086" s="69">
        <v>495868</v>
      </c>
      <c r="P1086" s="79">
        <f>IF(I1086=0,0,H1086/I1086)</f>
        <v>1</v>
      </c>
    </row>
    <row r="1087">
      <c r="A1087" s="66" t="str">
        <v>2025-12</v>
      </c>
      <c r="B1087" s="66" t="str">
        <v>비교 반영</v>
      </c>
      <c r="C1087" s="66" t="str">
        <v>진접읍 부평리</v>
      </c>
      <c r="D1087" s="66" t="str">
        <v>다세대 매매</v>
      </c>
      <c r="E1087" s="68">
        <v>6</v>
      </c>
      <c r="F1087" s="68">
        <v>6</v>
      </c>
      <c r="G1087" s="68">
        <v>0</v>
      </c>
      <c r="H1087" s="68">
        <v>0</v>
      </c>
      <c r="I1087" s="68">
        <f>G1087+H1087</f>
        <v>0</v>
      </c>
      <c r="J1087" s="68">
        <f>SUM(F1087:H1087)</f>
        <v>6</v>
      </c>
      <c r="K1087" s="68">
        <f>E1087-J1087</f>
        <v>0</v>
      </c>
      <c r="L1087" s="69">
        <v>1158000000</v>
      </c>
      <c r="M1087" s="87">
        <v>388.77</v>
      </c>
      <c r="N1087" s="69">
        <v>193000000</v>
      </c>
      <c r="O1087" s="69">
        <v>9846693</v>
      </c>
      <c r="P1087" s="79">
        <f>IF(I1087=0,0,H1087/I1087)</f>
        <v>0</v>
      </c>
    </row>
    <row r="1088">
      <c r="A1088" s="66" t="str">
        <v>2025-12</v>
      </c>
      <c r="B1088" s="66" t="str">
        <v>비교 반영</v>
      </c>
      <c r="C1088" s="66" t="str">
        <v>진접읍 부평리</v>
      </c>
      <c r="D1088" s="66" t="str">
        <v>다세대 전월세</v>
      </c>
      <c r="E1088" s="68">
        <v>4</v>
      </c>
      <c r="F1088" s="68">
        <v>0</v>
      </c>
      <c r="G1088" s="68">
        <v>1</v>
      </c>
      <c r="H1088" s="68">
        <v>3</v>
      </c>
      <c r="I1088" s="68">
        <f>G1088+H1088</f>
        <v>4</v>
      </c>
      <c r="J1088" s="68">
        <f>SUM(F1088:H1088)</f>
        <v>4</v>
      </c>
      <c r="K1088" s="68">
        <f>E1088-J1088</f>
        <v>0</v>
      </c>
      <c r="L1088" s="69">
        <v>112000000</v>
      </c>
      <c r="M1088" s="87">
        <v>152.33</v>
      </c>
      <c r="N1088" s="69">
        <v>28000000</v>
      </c>
      <c r="O1088" s="69">
        <v>2430565</v>
      </c>
      <c r="P1088" s="79">
        <f>IF(I1088=0,0,H1088/I1088)</f>
        <v>0.75</v>
      </c>
    </row>
    <row r="1089">
      <c r="A1089" s="66" t="str">
        <v>2025-12</v>
      </c>
      <c r="B1089" s="66" t="str">
        <v>비교 반영</v>
      </c>
      <c r="C1089" s="66" t="str">
        <v>진접읍 부평리</v>
      </c>
      <c r="D1089" s="66" t="str">
        <v>아파트 매매</v>
      </c>
      <c r="E1089" s="68">
        <v>25</v>
      </c>
      <c r="F1089" s="68">
        <v>25</v>
      </c>
      <c r="G1089" s="68">
        <v>0</v>
      </c>
      <c r="H1089" s="68">
        <v>0</v>
      </c>
      <c r="I1089" s="68">
        <f>G1089+H1089</f>
        <v>0</v>
      </c>
      <c r="J1089" s="68">
        <f>SUM(F1089:H1089)</f>
        <v>25</v>
      </c>
      <c r="K1089" s="68">
        <f>E1089-J1089</f>
        <v>0</v>
      </c>
      <c r="L1089" s="69">
        <v>9123000000</v>
      </c>
      <c r="M1089" s="87">
        <v>1888.669</v>
      </c>
      <c r="N1089" s="69">
        <v>364920000</v>
      </c>
      <c r="O1089" s="69">
        <v>15968220</v>
      </c>
      <c r="P1089" s="79">
        <f>IF(I1089=0,0,H1089/I1089)</f>
        <v>0</v>
      </c>
    </row>
    <row r="1090">
      <c r="A1090" s="66" t="str">
        <v>2025-12</v>
      </c>
      <c r="B1090" s="66" t="str">
        <v>비교 반영</v>
      </c>
      <c r="C1090" s="66" t="str">
        <v>진접읍 부평리</v>
      </c>
      <c r="D1090" s="66" t="str">
        <v>아파트 전월세</v>
      </c>
      <c r="E1090" s="68">
        <v>37</v>
      </c>
      <c r="F1090" s="68">
        <v>0</v>
      </c>
      <c r="G1090" s="68">
        <v>27</v>
      </c>
      <c r="H1090" s="68">
        <v>10</v>
      </c>
      <c r="I1090" s="68">
        <f>G1090+H1090</f>
        <v>37</v>
      </c>
      <c r="J1090" s="68">
        <f>SUM(F1090:H1090)</f>
        <v>37</v>
      </c>
      <c r="K1090" s="68">
        <f>E1090-J1090</f>
        <v>0</v>
      </c>
      <c r="L1090" s="69">
        <v>9423000000</v>
      </c>
      <c r="M1090" s="87">
        <v>2870.548</v>
      </c>
      <c r="N1090" s="69">
        <v>254675676</v>
      </c>
      <c r="O1090" s="69">
        <v>10851730</v>
      </c>
      <c r="P1090" s="79">
        <f>IF(I1090=0,0,H1090/I1090)</f>
        <v>0.2702702702702703</v>
      </c>
    </row>
    <row r="1091">
      <c r="A1091" s="66" t="str">
        <v>2025-12</v>
      </c>
      <c r="B1091" s="66" t="str">
        <v>비교 반영</v>
      </c>
      <c r="C1091" s="66" t="str">
        <v>진접읍 부평리</v>
      </c>
      <c r="D1091" s="66" t="str">
        <v>토지</v>
      </c>
      <c r="E1091" s="68">
        <v>3</v>
      </c>
      <c r="F1091" s="68">
        <v>3</v>
      </c>
      <c r="G1091" s="68">
        <v>0</v>
      </c>
      <c r="H1091" s="68">
        <v>0</v>
      </c>
      <c r="I1091" s="68">
        <f>G1091+H1091</f>
        <v>0</v>
      </c>
      <c r="J1091" s="68">
        <f>SUM(F1091:H1091)</f>
        <v>3</v>
      </c>
      <c r="K1091" s="68">
        <f>E1091-J1091</f>
        <v>0</v>
      </c>
      <c r="L1091" s="69">
        <v>41510000</v>
      </c>
      <c r="M1091" s="87">
        <v>53</v>
      </c>
      <c r="N1091" s="69">
        <v>13836667</v>
      </c>
      <c r="O1091" s="69">
        <v>2589116</v>
      </c>
      <c r="P1091" s="79">
        <f>IF(I1091=0,0,H1091/I1091)</f>
        <v>0</v>
      </c>
    </row>
    <row r="1092">
      <c r="A1092" s="66" t="str">
        <v>2025-12</v>
      </c>
      <c r="B1092" s="66" t="str">
        <v>비교 반영</v>
      </c>
      <c r="C1092" s="66" t="str">
        <v>진접읍 연평리</v>
      </c>
      <c r="D1092" s="66" t="str">
        <v>다가구 전월세</v>
      </c>
      <c r="E1092" s="68">
        <v>2</v>
      </c>
      <c r="F1092" s="68">
        <v>0</v>
      </c>
      <c r="G1092" s="68">
        <v>0</v>
      </c>
      <c r="H1092" s="68">
        <v>2</v>
      </c>
      <c r="I1092" s="68">
        <f>G1092+H1092</f>
        <v>2</v>
      </c>
      <c r="J1092" s="68">
        <f>SUM(F1092:H1092)</f>
        <v>2</v>
      </c>
      <c r="K1092" s="68">
        <f>E1092-J1092</f>
        <v>0</v>
      </c>
      <c r="L1092" s="69">
        <v>40000000</v>
      </c>
      <c r="M1092" s="87">
        <v>69.38</v>
      </c>
      <c r="N1092" s="69">
        <v>20000000</v>
      </c>
      <c r="O1092" s="69">
        <v>1905901</v>
      </c>
      <c r="P1092" s="79">
        <f>IF(I1092=0,0,H1092/I1092)</f>
        <v>1</v>
      </c>
    </row>
    <row r="1093">
      <c r="A1093" s="66" t="str">
        <v>2025-12</v>
      </c>
      <c r="B1093" s="66" t="str">
        <v>비교 반영</v>
      </c>
      <c r="C1093" s="66" t="str">
        <v>진접읍 연평리</v>
      </c>
      <c r="D1093" s="66" t="str">
        <v>다세대 매매</v>
      </c>
      <c r="E1093" s="68">
        <v>1</v>
      </c>
      <c r="F1093" s="68">
        <v>1</v>
      </c>
      <c r="G1093" s="68">
        <v>0</v>
      </c>
      <c r="H1093" s="68">
        <v>0</v>
      </c>
      <c r="I1093" s="68">
        <f>G1093+H1093</f>
        <v>0</v>
      </c>
      <c r="J1093" s="68">
        <f>SUM(F1093:H1093)</f>
        <v>1</v>
      </c>
      <c r="K1093" s="68">
        <f>E1093-J1093</f>
        <v>0</v>
      </c>
      <c r="L1093" s="69">
        <v>120000000</v>
      </c>
      <c r="M1093" s="87">
        <v>40.61</v>
      </c>
      <c r="N1093" s="69">
        <v>120000000</v>
      </c>
      <c r="O1093" s="69">
        <v>9768387</v>
      </c>
      <c r="P1093" s="79">
        <f>IF(I1093=0,0,H1093/I1093)</f>
        <v>0</v>
      </c>
    </row>
    <row r="1094">
      <c r="A1094" s="66" t="str">
        <v>2025-12</v>
      </c>
      <c r="B1094" s="66" t="str">
        <v>비교 반영</v>
      </c>
      <c r="C1094" s="66" t="str">
        <v>진접읍 연평리</v>
      </c>
      <c r="D1094" s="66" t="str">
        <v>다세대 전월세</v>
      </c>
      <c r="E1094" s="68">
        <v>1</v>
      </c>
      <c r="F1094" s="68">
        <v>0</v>
      </c>
      <c r="G1094" s="68">
        <v>0</v>
      </c>
      <c r="H1094" s="68">
        <v>1</v>
      </c>
      <c r="I1094" s="68">
        <f>G1094+H1094</f>
        <v>1</v>
      </c>
      <c r="J1094" s="68">
        <f>SUM(F1094:H1094)</f>
        <v>1</v>
      </c>
      <c r="K1094" s="68">
        <f>E1094-J1094</f>
        <v>0</v>
      </c>
      <c r="L1094" s="69">
        <v>100000000</v>
      </c>
      <c r="M1094" s="87">
        <v>47.59</v>
      </c>
      <c r="N1094" s="69">
        <v>100000000</v>
      </c>
      <c r="O1094" s="69">
        <v>6946386</v>
      </c>
      <c r="P1094" s="79">
        <f>IF(I1094=0,0,H1094/I1094)</f>
        <v>1</v>
      </c>
    </row>
    <row r="1095">
      <c r="A1095" s="66" t="str">
        <v>2025-12</v>
      </c>
      <c r="B1095" s="66" t="str">
        <v>비교 반영</v>
      </c>
      <c r="C1095" s="66" t="str">
        <v>진접읍 연평리</v>
      </c>
      <c r="D1095" s="66" t="str">
        <v>아파트 매매</v>
      </c>
      <c r="E1095" s="68">
        <v>1</v>
      </c>
      <c r="F1095" s="68">
        <v>1</v>
      </c>
      <c r="G1095" s="68">
        <v>0</v>
      </c>
      <c r="H1095" s="68">
        <v>0</v>
      </c>
      <c r="I1095" s="68">
        <f>G1095+H1095</f>
        <v>0</v>
      </c>
      <c r="J1095" s="68">
        <f>SUM(F1095:H1095)</f>
        <v>1</v>
      </c>
      <c r="K1095" s="68">
        <f>E1095-J1095</f>
        <v>0</v>
      </c>
      <c r="L1095" s="69">
        <v>460000000</v>
      </c>
      <c r="M1095" s="87">
        <v>132.496</v>
      </c>
      <c r="N1095" s="69">
        <v>460000000</v>
      </c>
      <c r="O1095" s="69">
        <v>11477034</v>
      </c>
      <c r="P1095" s="79">
        <f>IF(I1095=0,0,H1095/I1095)</f>
        <v>0</v>
      </c>
    </row>
    <row r="1096">
      <c r="A1096" s="66" t="str">
        <v>2025-12</v>
      </c>
      <c r="B1096" s="66" t="str">
        <v>비교 반영</v>
      </c>
      <c r="C1096" s="66" t="str">
        <v>진접읍 연평리</v>
      </c>
      <c r="D1096" s="66" t="str">
        <v>아파트 전월세</v>
      </c>
      <c r="E1096" s="68">
        <v>4</v>
      </c>
      <c r="F1096" s="68">
        <v>0</v>
      </c>
      <c r="G1096" s="68">
        <v>2</v>
      </c>
      <c r="H1096" s="68">
        <v>2</v>
      </c>
      <c r="I1096" s="68">
        <f>G1096+H1096</f>
        <v>4</v>
      </c>
      <c r="J1096" s="68">
        <f>SUM(F1096:H1096)</f>
        <v>4</v>
      </c>
      <c r="K1096" s="68">
        <f>E1096-J1096</f>
        <v>0</v>
      </c>
      <c r="L1096" s="69">
        <v>940000000</v>
      </c>
      <c r="M1096" s="87">
        <v>392.311</v>
      </c>
      <c r="N1096" s="69">
        <v>235000000</v>
      </c>
      <c r="O1096" s="69">
        <v>7920853</v>
      </c>
      <c r="P1096" s="79">
        <f>IF(I1096=0,0,H1096/I1096)</f>
        <v>0.5</v>
      </c>
    </row>
    <row r="1097">
      <c r="A1097" s="66" t="str">
        <v>2025-12</v>
      </c>
      <c r="B1097" s="66" t="str">
        <v>비교 반영</v>
      </c>
      <c r="C1097" s="66" t="str">
        <v>진접읍 연평리</v>
      </c>
      <c r="D1097" s="66" t="str">
        <v>오피스텔 전월세</v>
      </c>
      <c r="E1097" s="68">
        <v>2</v>
      </c>
      <c r="F1097" s="68">
        <v>0</v>
      </c>
      <c r="G1097" s="68">
        <v>0</v>
      </c>
      <c r="H1097" s="68">
        <v>2</v>
      </c>
      <c r="I1097" s="68">
        <f>G1097+H1097</f>
        <v>2</v>
      </c>
      <c r="J1097" s="68">
        <f>SUM(F1097:H1097)</f>
        <v>2</v>
      </c>
      <c r="K1097" s="68">
        <f>E1097-J1097</f>
        <v>0</v>
      </c>
      <c r="L1097" s="69">
        <v>10000000</v>
      </c>
      <c r="M1097" s="87">
        <v>103.68</v>
      </c>
      <c r="N1097" s="69">
        <v>5000000</v>
      </c>
      <c r="O1097" s="69">
        <v>318845</v>
      </c>
      <c r="P1097" s="79">
        <f>IF(I1097=0,0,H1097/I1097)</f>
        <v>1</v>
      </c>
    </row>
    <row r="1098">
      <c r="A1098" s="66" t="str">
        <v>2025-12</v>
      </c>
      <c r="B1098" s="66" t="str">
        <v>비교 반영</v>
      </c>
      <c r="C1098" s="66" t="str">
        <v>진접읍 연평리</v>
      </c>
      <c r="D1098" s="66" t="str">
        <v>토지</v>
      </c>
      <c r="E1098" s="68">
        <v>5</v>
      </c>
      <c r="F1098" s="68">
        <v>5</v>
      </c>
      <c r="G1098" s="68">
        <v>0</v>
      </c>
      <c r="H1098" s="68">
        <v>0</v>
      </c>
      <c r="I1098" s="68">
        <f>G1098+H1098</f>
        <v>0</v>
      </c>
      <c r="J1098" s="68">
        <f>SUM(F1098:H1098)</f>
        <v>5</v>
      </c>
      <c r="K1098" s="68">
        <f>E1098-J1098</f>
        <v>0</v>
      </c>
      <c r="L1098" s="69">
        <v>112564280000</v>
      </c>
      <c r="M1098" s="87">
        <v>26186.4</v>
      </c>
      <c r="N1098" s="69">
        <v>22512856000</v>
      </c>
      <c r="O1098" s="69">
        <v>14210174</v>
      </c>
      <c r="P1098" s="79">
        <f>IF(I1098=0,0,H1098/I1098)</f>
        <v>0</v>
      </c>
    </row>
    <row r="1099">
      <c r="A1099" s="66" t="str">
        <v>2025-12</v>
      </c>
      <c r="B1099" s="66" t="str">
        <v>비교 반영</v>
      </c>
      <c r="C1099" s="66" t="str">
        <v>진접읍 장현리</v>
      </c>
      <c r="D1099" s="66" t="str">
        <v>다가구 전월세</v>
      </c>
      <c r="E1099" s="68">
        <v>6</v>
      </c>
      <c r="F1099" s="68">
        <v>0</v>
      </c>
      <c r="G1099" s="68">
        <v>0</v>
      </c>
      <c r="H1099" s="68">
        <v>6</v>
      </c>
      <c r="I1099" s="68">
        <f>G1099+H1099</f>
        <v>6</v>
      </c>
      <c r="J1099" s="68">
        <f>SUM(F1099:H1099)</f>
        <v>6</v>
      </c>
      <c r="K1099" s="68">
        <f>E1099-J1099</f>
        <v>0</v>
      </c>
      <c r="L1099" s="69">
        <v>100000000</v>
      </c>
      <c r="M1099" s="87">
        <v>251.39</v>
      </c>
      <c r="N1099" s="69">
        <v>16666667</v>
      </c>
      <c r="O1099" s="69">
        <v>1315003</v>
      </c>
      <c r="P1099" s="79">
        <f>IF(I1099=0,0,H1099/I1099)</f>
        <v>1</v>
      </c>
    </row>
    <row r="1100">
      <c r="A1100" s="66" t="str">
        <v>2025-12</v>
      </c>
      <c r="B1100" s="66" t="str">
        <v>비교 반영</v>
      </c>
      <c r="C1100" s="66" t="str">
        <v>진접읍 장현리</v>
      </c>
      <c r="D1100" s="66" t="str">
        <v>다세대 매매</v>
      </c>
      <c r="E1100" s="68">
        <v>5</v>
      </c>
      <c r="F1100" s="68">
        <v>5</v>
      </c>
      <c r="G1100" s="68">
        <v>0</v>
      </c>
      <c r="H1100" s="68">
        <v>0</v>
      </c>
      <c r="I1100" s="68">
        <f>G1100+H1100</f>
        <v>0</v>
      </c>
      <c r="J1100" s="68">
        <f>SUM(F1100:H1100)</f>
        <v>5</v>
      </c>
      <c r="K1100" s="68">
        <f>E1100-J1100</f>
        <v>0</v>
      </c>
      <c r="L1100" s="69">
        <v>792000000</v>
      </c>
      <c r="M1100" s="87">
        <v>299.37</v>
      </c>
      <c r="N1100" s="69">
        <v>158400000</v>
      </c>
      <c r="O1100" s="69">
        <v>8745638</v>
      </c>
      <c r="P1100" s="79">
        <f>IF(I1100=0,0,H1100/I1100)</f>
        <v>0</v>
      </c>
    </row>
    <row r="1101">
      <c r="A1101" s="66" t="str">
        <v>2025-12</v>
      </c>
      <c r="B1101" s="66" t="str">
        <v>비교 반영</v>
      </c>
      <c r="C1101" s="66" t="str">
        <v>진접읍 장현리</v>
      </c>
      <c r="D1101" s="66" t="str">
        <v>다세대 전월세</v>
      </c>
      <c r="E1101" s="68">
        <v>9</v>
      </c>
      <c r="F1101" s="68">
        <v>0</v>
      </c>
      <c r="G1101" s="68">
        <v>1</v>
      </c>
      <c r="H1101" s="68">
        <v>8</v>
      </c>
      <c r="I1101" s="68">
        <f>G1101+H1101</f>
        <v>9</v>
      </c>
      <c r="J1101" s="68">
        <f>SUM(F1101:H1101)</f>
        <v>9</v>
      </c>
      <c r="K1101" s="68">
        <f>E1101-J1101</f>
        <v>0</v>
      </c>
      <c r="L1101" s="69">
        <v>310580000</v>
      </c>
      <c r="M1101" s="87">
        <v>450.24</v>
      </c>
      <c r="N1101" s="69">
        <v>34508889</v>
      </c>
      <c r="O1101" s="69">
        <v>2280363</v>
      </c>
      <c r="P1101" s="79">
        <f>IF(I1101=0,0,H1101/I1101)</f>
        <v>0.8888888888888888</v>
      </c>
    </row>
    <row r="1102">
      <c r="A1102" s="66" t="str">
        <v>2025-12</v>
      </c>
      <c r="B1102" s="66" t="str">
        <v>비교 반영</v>
      </c>
      <c r="C1102" s="66" t="str">
        <v>진접읍 장현리</v>
      </c>
      <c r="D1102" s="66" t="str">
        <v>아파트 매매</v>
      </c>
      <c r="E1102" s="68">
        <v>12</v>
      </c>
      <c r="F1102" s="68">
        <v>12</v>
      </c>
      <c r="G1102" s="68">
        <v>0</v>
      </c>
      <c r="H1102" s="68">
        <v>0</v>
      </c>
      <c r="I1102" s="68">
        <f>G1102+H1102</f>
        <v>0</v>
      </c>
      <c r="J1102" s="68">
        <f>SUM(F1102:H1102)</f>
        <v>12</v>
      </c>
      <c r="K1102" s="68">
        <f>E1102-J1102</f>
        <v>0</v>
      </c>
      <c r="L1102" s="69">
        <v>2837500000</v>
      </c>
      <c r="M1102" s="87">
        <v>845.838</v>
      </c>
      <c r="N1102" s="69">
        <v>236458333</v>
      </c>
      <c r="O1102" s="69">
        <v>11089789</v>
      </c>
      <c r="P1102" s="79">
        <f>IF(I1102=0,0,H1102/I1102)</f>
        <v>0</v>
      </c>
    </row>
    <row r="1103">
      <c r="A1103" s="66" t="str">
        <v>2025-12</v>
      </c>
      <c r="B1103" s="66" t="str">
        <v>비교 반영</v>
      </c>
      <c r="C1103" s="66" t="str">
        <v>진접읍 장현리</v>
      </c>
      <c r="D1103" s="66" t="str">
        <v>아파트 전월세</v>
      </c>
      <c r="E1103" s="68">
        <v>64</v>
      </c>
      <c r="F1103" s="68">
        <v>0</v>
      </c>
      <c r="G1103" s="68">
        <v>13</v>
      </c>
      <c r="H1103" s="68">
        <v>51</v>
      </c>
      <c r="I1103" s="68">
        <f>G1103+H1103</f>
        <v>64</v>
      </c>
      <c r="J1103" s="68">
        <f>SUM(F1103:H1103)</f>
        <v>64</v>
      </c>
      <c r="K1103" s="68">
        <f>E1103-J1103</f>
        <v>0</v>
      </c>
      <c r="L1103" s="69">
        <v>4064130000</v>
      </c>
      <c r="M1103" s="87">
        <v>3199.931</v>
      </c>
      <c r="N1103" s="69">
        <v>63502031</v>
      </c>
      <c r="O1103" s="69">
        <v>4198572</v>
      </c>
      <c r="P1103" s="79">
        <f>IF(I1103=0,0,H1103/I1103)</f>
        <v>0.796875</v>
      </c>
    </row>
    <row r="1104">
      <c r="A1104" s="66" t="str">
        <v>2025-12</v>
      </c>
      <c r="B1104" s="66" t="str">
        <v>비교 반영</v>
      </c>
      <c r="C1104" s="66" t="str">
        <v>진접읍 장현리</v>
      </c>
      <c r="D1104" s="66" t="str">
        <v>토지</v>
      </c>
      <c r="E1104" s="68">
        <v>6</v>
      </c>
      <c r="F1104" s="68">
        <v>6</v>
      </c>
      <c r="G1104" s="68">
        <v>0</v>
      </c>
      <c r="H1104" s="68">
        <v>0</v>
      </c>
      <c r="I1104" s="68">
        <f>G1104+H1104</f>
        <v>0</v>
      </c>
      <c r="J1104" s="68">
        <f>SUM(F1104:H1104)</f>
        <v>6</v>
      </c>
      <c r="K1104" s="68">
        <f>E1104-J1104</f>
        <v>0</v>
      </c>
      <c r="L1104" s="69">
        <v>744600000</v>
      </c>
      <c r="M1104" s="87">
        <v>2640</v>
      </c>
      <c r="N1104" s="69">
        <v>124100000</v>
      </c>
      <c r="O1104" s="69">
        <v>932382</v>
      </c>
      <c r="P1104" s="79">
        <f>IF(I1104=0,0,H1104/I1104)</f>
        <v>0</v>
      </c>
    </row>
    <row r="1105">
      <c r="A1105" s="66" t="str">
        <v>2025-12</v>
      </c>
      <c r="B1105" s="66" t="str">
        <v>비교 반영</v>
      </c>
      <c r="C1105" s="66" t="str">
        <v>진접읍 진벌리</v>
      </c>
      <c r="D1105" s="66" t="str">
        <v>다가구 전월세</v>
      </c>
      <c r="E1105" s="68">
        <v>2</v>
      </c>
      <c r="F1105" s="68">
        <v>0</v>
      </c>
      <c r="G1105" s="68">
        <v>0</v>
      </c>
      <c r="H1105" s="68">
        <v>2</v>
      </c>
      <c r="I1105" s="68">
        <f>G1105+H1105</f>
        <v>2</v>
      </c>
      <c r="J1105" s="68">
        <f>SUM(F1105:H1105)</f>
        <v>2</v>
      </c>
      <c r="K1105" s="68">
        <f>E1105-J1105</f>
        <v>0</v>
      </c>
      <c r="L1105" s="69">
        <v>11000000</v>
      </c>
      <c r="M1105" s="87">
        <v>61</v>
      </c>
      <c r="N1105" s="69">
        <v>5500000</v>
      </c>
      <c r="O1105" s="69">
        <v>596125</v>
      </c>
      <c r="P1105" s="79">
        <f>IF(I1105=0,0,H1105/I1105)</f>
        <v>1</v>
      </c>
    </row>
    <row r="1106">
      <c r="A1106" s="66" t="str">
        <v>2025-12</v>
      </c>
      <c r="B1106" s="66" t="str">
        <v>비교 반영</v>
      </c>
      <c r="C1106" s="66" t="str">
        <v>진접읍 진벌리</v>
      </c>
      <c r="D1106" s="66" t="str">
        <v>상가</v>
      </c>
      <c r="E1106" s="68">
        <v>1</v>
      </c>
      <c r="F1106" s="68">
        <v>1</v>
      </c>
      <c r="G1106" s="68">
        <v>0</v>
      </c>
      <c r="H1106" s="68">
        <v>0</v>
      </c>
      <c r="I1106" s="68">
        <f>G1106+H1106</f>
        <v>0</v>
      </c>
      <c r="J1106" s="68">
        <f>SUM(F1106:H1106)</f>
        <v>1</v>
      </c>
      <c r="K1106" s="68">
        <f>E1106-J1106</f>
        <v>0</v>
      </c>
      <c r="L1106" s="69">
        <v>467000000</v>
      </c>
      <c r="M1106" s="87">
        <v>159.52</v>
      </c>
      <c r="N1106" s="69">
        <v>467000000</v>
      </c>
      <c r="O1106" s="69">
        <v>9677793</v>
      </c>
      <c r="P1106" s="79">
        <f>IF(I1106=0,0,H1106/I1106)</f>
        <v>0</v>
      </c>
    </row>
    <row r="1107">
      <c r="A1107" s="66" t="str">
        <v>2025-12</v>
      </c>
      <c r="B1107" s="66" t="str">
        <v>비교 반영</v>
      </c>
      <c r="C1107" s="66" t="str">
        <v>진접읍 진벌리</v>
      </c>
      <c r="D1107" s="66" t="str">
        <v>아파트 매매</v>
      </c>
      <c r="E1107" s="68">
        <v>1</v>
      </c>
      <c r="F1107" s="68">
        <v>1</v>
      </c>
      <c r="G1107" s="68">
        <v>0</v>
      </c>
      <c r="H1107" s="68">
        <v>0</v>
      </c>
      <c r="I1107" s="68">
        <f>G1107+H1107</f>
        <v>0</v>
      </c>
      <c r="J1107" s="68">
        <f>SUM(F1107:H1107)</f>
        <v>1</v>
      </c>
      <c r="K1107" s="68">
        <f>E1107-J1107</f>
        <v>0</v>
      </c>
      <c r="L1107" s="69">
        <v>235000000</v>
      </c>
      <c r="M1107" s="87">
        <v>84.986</v>
      </c>
      <c r="N1107" s="69">
        <v>235000000</v>
      </c>
      <c r="O1107" s="69">
        <v>9141029</v>
      </c>
      <c r="P1107" s="79">
        <f>IF(I1107=0,0,H1107/I1107)</f>
        <v>0</v>
      </c>
    </row>
    <row r="1108">
      <c r="A1108" s="66" t="str">
        <v>2025-12</v>
      </c>
      <c r="B1108" s="66" t="str">
        <v>비교 반영</v>
      </c>
      <c r="C1108" s="66" t="str">
        <v>진접읍 진벌리</v>
      </c>
      <c r="D1108" s="66" t="str">
        <v>아파트 전월세</v>
      </c>
      <c r="E1108" s="68">
        <v>1</v>
      </c>
      <c r="F1108" s="68">
        <v>0</v>
      </c>
      <c r="G1108" s="68">
        <v>0</v>
      </c>
      <c r="H1108" s="68">
        <v>1</v>
      </c>
      <c r="I1108" s="68">
        <f>G1108+H1108</f>
        <v>1</v>
      </c>
      <c r="J1108" s="68">
        <f>SUM(F1108:H1108)</f>
        <v>1</v>
      </c>
      <c r="K1108" s="68">
        <f>E1108-J1108</f>
        <v>0</v>
      </c>
      <c r="L1108" s="69">
        <v>30000000</v>
      </c>
      <c r="M1108" s="87">
        <v>84.986</v>
      </c>
      <c r="N1108" s="69">
        <v>30000000</v>
      </c>
      <c r="O1108" s="69">
        <v>1166940</v>
      </c>
      <c r="P1108" s="79">
        <f>IF(I1108=0,0,H1108/I1108)</f>
        <v>1</v>
      </c>
    </row>
    <row r="1109">
      <c r="A1109" s="66" t="str">
        <v>2025-12</v>
      </c>
      <c r="B1109" s="66" t="str">
        <v>비교 반영</v>
      </c>
      <c r="C1109" s="66" t="str">
        <v>진접읍 진벌리</v>
      </c>
      <c r="D1109" s="66" t="str">
        <v>토지</v>
      </c>
      <c r="E1109" s="68">
        <v>2</v>
      </c>
      <c r="F1109" s="68">
        <v>2</v>
      </c>
      <c r="G1109" s="68">
        <v>0</v>
      </c>
      <c r="H1109" s="68">
        <v>0</v>
      </c>
      <c r="I1109" s="68">
        <f>G1109+H1109</f>
        <v>0</v>
      </c>
      <c r="J1109" s="68">
        <f>SUM(F1109:H1109)</f>
        <v>2</v>
      </c>
      <c r="K1109" s="68">
        <f>E1109-J1109</f>
        <v>0</v>
      </c>
      <c r="L1109" s="69">
        <v>503000000</v>
      </c>
      <c r="M1109" s="87">
        <v>885</v>
      </c>
      <c r="N1109" s="69">
        <v>251500000</v>
      </c>
      <c r="O1109" s="69">
        <v>1878881</v>
      </c>
      <c r="P1109" s="79">
        <f>IF(I1109=0,0,H1109/I1109)</f>
        <v>0</v>
      </c>
    </row>
    <row r="1110">
      <c r="A1110" s="66" t="str">
        <v>2025-12</v>
      </c>
      <c r="B1110" s="66" t="str">
        <v>비교 반영</v>
      </c>
      <c r="C1110" s="66" t="str">
        <v>진접읍 팔야리</v>
      </c>
      <c r="D1110" s="66" t="str">
        <v>다가구 전월세</v>
      </c>
      <c r="E1110" s="68">
        <v>3</v>
      </c>
      <c r="F1110" s="68">
        <v>0</v>
      </c>
      <c r="G1110" s="68">
        <v>0</v>
      </c>
      <c r="H1110" s="68">
        <v>3</v>
      </c>
      <c r="I1110" s="68">
        <f>G1110+H1110</f>
        <v>3</v>
      </c>
      <c r="J1110" s="68">
        <f>SUM(F1110:H1110)</f>
        <v>3</v>
      </c>
      <c r="K1110" s="68">
        <f>E1110-J1110</f>
        <v>0</v>
      </c>
      <c r="L1110" s="69">
        <v>9000000</v>
      </c>
      <c r="M1110" s="87">
        <v>105</v>
      </c>
      <c r="N1110" s="69">
        <v>3000000</v>
      </c>
      <c r="O1110" s="69">
        <v>283353</v>
      </c>
      <c r="P1110" s="79">
        <f>IF(I1110=0,0,H1110/I1110)</f>
        <v>1</v>
      </c>
    </row>
    <row r="1111">
      <c r="A1111" s="66" t="str">
        <v>2025-12</v>
      </c>
      <c r="B1111" s="66" t="str">
        <v>비교 반영</v>
      </c>
      <c r="C1111" s="66" t="str">
        <v>진접읍 팔야리</v>
      </c>
      <c r="D1111" s="66" t="str">
        <v>다세대 전월세</v>
      </c>
      <c r="E1111" s="68">
        <v>5</v>
      </c>
      <c r="F1111" s="68">
        <v>0</v>
      </c>
      <c r="G1111" s="68">
        <v>3</v>
      </c>
      <c r="H1111" s="68">
        <v>2</v>
      </c>
      <c r="I1111" s="68">
        <f>G1111+H1111</f>
        <v>5</v>
      </c>
      <c r="J1111" s="68">
        <f>SUM(F1111:H1111)</f>
        <v>5</v>
      </c>
      <c r="K1111" s="68">
        <f>E1111-J1111</f>
        <v>0</v>
      </c>
      <c r="L1111" s="69">
        <v>190000000</v>
      </c>
      <c r="M1111" s="87">
        <v>267.12</v>
      </c>
      <c r="N1111" s="69">
        <v>38000000</v>
      </c>
      <c r="O1111" s="69">
        <v>2351374</v>
      </c>
      <c r="P1111" s="79">
        <f>IF(I1111=0,0,H1111/I1111)</f>
        <v>0.4</v>
      </c>
    </row>
    <row r="1112">
      <c r="A1112" s="66" t="str">
        <v>2025-12</v>
      </c>
      <c r="B1112" s="66" t="str">
        <v>비교 반영</v>
      </c>
      <c r="C1112" s="66" t="str">
        <v>진접읍 팔야리</v>
      </c>
      <c r="D1112" s="66" t="str">
        <v>토지</v>
      </c>
      <c r="E1112" s="68">
        <v>6</v>
      </c>
      <c r="F1112" s="68">
        <v>6</v>
      </c>
      <c r="G1112" s="68">
        <v>0</v>
      </c>
      <c r="H1112" s="68">
        <v>0</v>
      </c>
      <c r="I1112" s="68">
        <f>G1112+H1112</f>
        <v>0</v>
      </c>
      <c r="J1112" s="68">
        <f>SUM(F1112:H1112)</f>
        <v>6</v>
      </c>
      <c r="K1112" s="68">
        <f>E1112-J1112</f>
        <v>0</v>
      </c>
      <c r="L1112" s="69">
        <v>1121680000</v>
      </c>
      <c r="M1112" s="87">
        <v>1229</v>
      </c>
      <c r="N1112" s="69">
        <v>186946667</v>
      </c>
      <c r="O1112" s="69">
        <v>3017114</v>
      </c>
      <c r="P1112" s="79">
        <f>IF(I1112=0,0,H1112/I1112)</f>
        <v>0</v>
      </c>
    </row>
    <row r="1113">
      <c r="A1113" s="66" t="str">
        <v>2025-12</v>
      </c>
      <c r="B1113" s="66" t="str">
        <v>비교 반영</v>
      </c>
      <c r="C1113" s="66" t="str">
        <v>퇴계원읍 퇴계원리</v>
      </c>
      <c r="D1113" s="66" t="str">
        <v>다가구 전월세</v>
      </c>
      <c r="E1113" s="68">
        <v>7</v>
      </c>
      <c r="F1113" s="68">
        <v>0</v>
      </c>
      <c r="G1113" s="68">
        <v>1</v>
      </c>
      <c r="H1113" s="68">
        <v>6</v>
      </c>
      <c r="I1113" s="68">
        <f>G1113+H1113</f>
        <v>7</v>
      </c>
      <c r="J1113" s="68">
        <f>SUM(F1113:H1113)</f>
        <v>7</v>
      </c>
      <c r="K1113" s="68">
        <f>E1113-J1113</f>
        <v>0</v>
      </c>
      <c r="L1113" s="69">
        <v>200000000</v>
      </c>
      <c r="M1113" s="87">
        <v>221.38</v>
      </c>
      <c r="N1113" s="69">
        <v>28571429</v>
      </c>
      <c r="O1113" s="69">
        <v>2986525</v>
      </c>
      <c r="P1113" s="79">
        <f>IF(I1113=0,0,H1113/I1113)</f>
        <v>0.8571428571428571</v>
      </c>
    </row>
    <row r="1114">
      <c r="A1114" s="66" t="str">
        <v>2025-12</v>
      </c>
      <c r="B1114" s="66" t="str">
        <v>비교 반영</v>
      </c>
      <c r="C1114" s="66" t="str">
        <v>퇴계원읍 퇴계원리</v>
      </c>
      <c r="D1114" s="66" t="str">
        <v>다세대 매매</v>
      </c>
      <c r="E1114" s="68">
        <v>10</v>
      </c>
      <c r="F1114" s="68">
        <v>10</v>
      </c>
      <c r="G1114" s="68">
        <v>0</v>
      </c>
      <c r="H1114" s="68">
        <v>0</v>
      </c>
      <c r="I1114" s="68">
        <f>G1114+H1114</f>
        <v>0</v>
      </c>
      <c r="J1114" s="68">
        <f>SUM(F1114:H1114)</f>
        <v>10</v>
      </c>
      <c r="K1114" s="68">
        <f>E1114-J1114</f>
        <v>0</v>
      </c>
      <c r="L1114" s="69">
        <v>1771500000</v>
      </c>
      <c r="M1114" s="87">
        <v>497.4</v>
      </c>
      <c r="N1114" s="69">
        <v>177150000</v>
      </c>
      <c r="O1114" s="69">
        <v>11773619</v>
      </c>
      <c r="P1114" s="79">
        <f>IF(I1114=0,0,H1114/I1114)</f>
        <v>0</v>
      </c>
    </row>
    <row r="1115">
      <c r="A1115" s="66" t="str">
        <v>2025-12</v>
      </c>
      <c r="B1115" s="66" t="str">
        <v>비교 반영</v>
      </c>
      <c r="C1115" s="66" t="str">
        <v>퇴계원읍 퇴계원리</v>
      </c>
      <c r="D1115" s="66" t="str">
        <v>다세대 전월세</v>
      </c>
      <c r="E1115" s="68">
        <v>27</v>
      </c>
      <c r="F1115" s="68">
        <v>0</v>
      </c>
      <c r="G1115" s="68">
        <v>17</v>
      </c>
      <c r="H1115" s="68">
        <v>10</v>
      </c>
      <c r="I1115" s="68">
        <f>G1115+H1115</f>
        <v>27</v>
      </c>
      <c r="J1115" s="68">
        <f>SUM(F1115:H1115)</f>
        <v>27</v>
      </c>
      <c r="K1115" s="68">
        <f>E1115-J1115</f>
        <v>0</v>
      </c>
      <c r="L1115" s="69">
        <v>1804360000</v>
      </c>
      <c r="M1115" s="87">
        <v>1280.916</v>
      </c>
      <c r="N1115" s="69">
        <v>66828148</v>
      </c>
      <c r="O1115" s="69">
        <v>4656688</v>
      </c>
      <c r="P1115" s="79">
        <f>IF(I1115=0,0,H1115/I1115)</f>
        <v>0.37037037037037035</v>
      </c>
    </row>
    <row r="1116">
      <c r="A1116" s="66" t="str">
        <v>2025-12</v>
      </c>
      <c r="B1116" s="66" t="str">
        <v>비교 반영</v>
      </c>
      <c r="C1116" s="66" t="str">
        <v>퇴계원읍 퇴계원리</v>
      </c>
      <c r="D1116" s="66" t="str">
        <v>아파트 매매</v>
      </c>
      <c r="E1116" s="68">
        <v>22</v>
      </c>
      <c r="F1116" s="68">
        <v>22</v>
      </c>
      <c r="G1116" s="68">
        <v>0</v>
      </c>
      <c r="H1116" s="68">
        <v>0</v>
      </c>
      <c r="I1116" s="68">
        <f>G1116+H1116</f>
        <v>0</v>
      </c>
      <c r="J1116" s="68">
        <f>SUM(F1116:H1116)</f>
        <v>22</v>
      </c>
      <c r="K1116" s="68">
        <f>E1116-J1116</f>
        <v>0</v>
      </c>
      <c r="L1116" s="69">
        <v>10852500000</v>
      </c>
      <c r="M1116" s="87">
        <v>1807.879</v>
      </c>
      <c r="N1116" s="69">
        <v>493295455</v>
      </c>
      <c r="O1116" s="69">
        <v>19844271</v>
      </c>
      <c r="P1116" s="79">
        <f>IF(I1116=0,0,H1116/I1116)</f>
        <v>0</v>
      </c>
    </row>
    <row r="1117">
      <c r="A1117" s="66" t="str">
        <v>2025-12</v>
      </c>
      <c r="B1117" s="66" t="str">
        <v>비교 반영</v>
      </c>
      <c r="C1117" s="66" t="str">
        <v>퇴계원읍 퇴계원리</v>
      </c>
      <c r="D1117" s="66" t="str">
        <v>아파트 전월세</v>
      </c>
      <c r="E1117" s="68">
        <v>30</v>
      </c>
      <c r="F1117" s="68">
        <v>0</v>
      </c>
      <c r="G1117" s="68">
        <v>14</v>
      </c>
      <c r="H1117" s="68">
        <v>16</v>
      </c>
      <c r="I1117" s="68">
        <f>G1117+H1117</f>
        <v>30</v>
      </c>
      <c r="J1117" s="68">
        <f>SUM(F1117:H1117)</f>
        <v>30</v>
      </c>
      <c r="K1117" s="68">
        <f>E1117-J1117</f>
        <v>0</v>
      </c>
      <c r="L1117" s="69">
        <v>5524940000</v>
      </c>
      <c r="M1117" s="87">
        <v>2226.736</v>
      </c>
      <c r="N1117" s="69">
        <v>184164667</v>
      </c>
      <c r="O1117" s="69">
        <v>8202260</v>
      </c>
      <c r="P1117" s="79">
        <f>IF(I1117=0,0,H1117/I1117)</f>
        <v>0.5333333333333333</v>
      </c>
    </row>
    <row r="1118">
      <c r="A1118" s="66" t="str">
        <v>2025-12</v>
      </c>
      <c r="B1118" s="66" t="str">
        <v>비교 반영</v>
      </c>
      <c r="C1118" s="66" t="str">
        <v>퇴계원읍 퇴계원리</v>
      </c>
      <c r="D1118" s="66" t="str">
        <v>오피스텔 매매</v>
      </c>
      <c r="E1118" s="68">
        <v>1</v>
      </c>
      <c r="F1118" s="68">
        <v>1</v>
      </c>
      <c r="G1118" s="68">
        <v>0</v>
      </c>
      <c r="H1118" s="68">
        <v>0</v>
      </c>
      <c r="I1118" s="68">
        <f>G1118+H1118</f>
        <v>0</v>
      </c>
      <c r="J1118" s="68">
        <f>SUM(F1118:H1118)</f>
        <v>1</v>
      </c>
      <c r="K1118" s="68">
        <f>E1118-J1118</f>
        <v>0</v>
      </c>
      <c r="L1118" s="69">
        <v>80000000</v>
      </c>
      <c r="M1118" s="87">
        <v>45.14</v>
      </c>
      <c r="N1118" s="69">
        <v>80000000</v>
      </c>
      <c r="O1118" s="69">
        <v>5858724</v>
      </c>
      <c r="P1118" s="79">
        <f>IF(I1118=0,0,H1118/I1118)</f>
        <v>0</v>
      </c>
    </row>
    <row r="1119">
      <c r="A1119" s="66" t="str">
        <v>2025-12</v>
      </c>
      <c r="B1119" s="66" t="str">
        <v>비교 반영</v>
      </c>
      <c r="C1119" s="66" t="str">
        <v>퇴계원읍 퇴계원리</v>
      </c>
      <c r="D1119" s="66" t="str">
        <v>토지</v>
      </c>
      <c r="E1119" s="68">
        <v>23</v>
      </c>
      <c r="F1119" s="68">
        <v>23</v>
      </c>
      <c r="G1119" s="68">
        <v>0</v>
      </c>
      <c r="H1119" s="68">
        <v>0</v>
      </c>
      <c r="I1119" s="68">
        <f>G1119+H1119</f>
        <v>0</v>
      </c>
      <c r="J1119" s="68">
        <f>SUM(F1119:H1119)</f>
        <v>23</v>
      </c>
      <c r="K1119" s="68">
        <f>E1119-J1119</f>
        <v>0</v>
      </c>
      <c r="L1119" s="69">
        <v>180525000000</v>
      </c>
      <c r="M1119" s="87">
        <v>69063</v>
      </c>
      <c r="N1119" s="69">
        <v>7848913043</v>
      </c>
      <c r="O1119" s="69">
        <v>8641050</v>
      </c>
      <c r="P1119" s="79">
        <f>IF(I1119=0,0,H1119/I1119)</f>
        <v>0</v>
      </c>
    </row>
    <row r="1120">
      <c r="A1120" s="66" t="str">
        <v>2025-12</v>
      </c>
      <c r="B1120" s="66" t="str">
        <v>비교 반영</v>
      </c>
      <c r="C1120" s="66" t="str">
        <v>평내동</v>
      </c>
      <c r="D1120" s="66" t="str">
        <v>공장창고</v>
      </c>
      <c r="E1120" s="68">
        <v>3</v>
      </c>
      <c r="F1120" s="68">
        <v>3</v>
      </c>
      <c r="G1120" s="68">
        <v>0</v>
      </c>
      <c r="H1120" s="68">
        <v>0</v>
      </c>
      <c r="I1120" s="68">
        <f>G1120+H1120</f>
        <v>0</v>
      </c>
      <c r="J1120" s="68">
        <f>SUM(F1120:H1120)</f>
        <v>3</v>
      </c>
      <c r="K1120" s="68">
        <f>E1120-J1120</f>
        <v>0</v>
      </c>
      <c r="L1120" s="69">
        <v>133000000</v>
      </c>
      <c r="M1120" s="87">
        <v>455.24</v>
      </c>
      <c r="N1120" s="69">
        <v>44333333</v>
      </c>
      <c r="O1120" s="69">
        <v>965797</v>
      </c>
      <c r="P1120" s="79">
        <f>IF(I1120=0,0,H1120/I1120)</f>
        <v>0</v>
      </c>
    </row>
    <row r="1121">
      <c r="A1121" s="66" t="str">
        <v>2025-12</v>
      </c>
      <c r="B1121" s="66" t="str">
        <v>비교 반영</v>
      </c>
      <c r="C1121" s="66" t="str">
        <v>평내동</v>
      </c>
      <c r="D1121" s="66" t="str">
        <v>다가구 전월세</v>
      </c>
      <c r="E1121" s="68">
        <v>30</v>
      </c>
      <c r="F1121" s="68">
        <v>0</v>
      </c>
      <c r="G1121" s="68">
        <v>6</v>
      </c>
      <c r="H1121" s="68">
        <v>24</v>
      </c>
      <c r="I1121" s="68">
        <f>G1121+H1121</f>
        <v>30</v>
      </c>
      <c r="J1121" s="68">
        <f>SUM(F1121:H1121)</f>
        <v>30</v>
      </c>
      <c r="K1121" s="68">
        <f>E1121-J1121</f>
        <v>0</v>
      </c>
      <c r="L1121" s="69">
        <v>1150000000</v>
      </c>
      <c r="M1121" s="87">
        <v>1257.61</v>
      </c>
      <c r="N1121" s="69">
        <v>38333333</v>
      </c>
      <c r="O1121" s="69">
        <v>3022919</v>
      </c>
      <c r="P1121" s="79">
        <f>IF(I1121=0,0,H1121/I1121)</f>
        <v>0.8</v>
      </c>
    </row>
    <row r="1122">
      <c r="A1122" s="66" t="str">
        <v>2025-12</v>
      </c>
      <c r="B1122" s="66" t="str">
        <v>비교 반영</v>
      </c>
      <c r="C1122" s="66" t="str">
        <v>평내동</v>
      </c>
      <c r="D1122" s="66" t="str">
        <v>다세대 매매</v>
      </c>
      <c r="E1122" s="68">
        <v>2</v>
      </c>
      <c r="F1122" s="68">
        <v>2</v>
      </c>
      <c r="G1122" s="68">
        <v>0</v>
      </c>
      <c r="H1122" s="68">
        <v>0</v>
      </c>
      <c r="I1122" s="68">
        <f>G1122+H1122</f>
        <v>0</v>
      </c>
      <c r="J1122" s="68">
        <f>SUM(F1122:H1122)</f>
        <v>2</v>
      </c>
      <c r="K1122" s="68">
        <f>E1122-J1122</f>
        <v>0</v>
      </c>
      <c r="L1122" s="69">
        <v>460000000</v>
      </c>
      <c r="M1122" s="87">
        <v>140.98</v>
      </c>
      <c r="N1122" s="69">
        <v>230000000</v>
      </c>
      <c r="O1122" s="69">
        <v>10786360</v>
      </c>
      <c r="P1122" s="79">
        <f>IF(I1122=0,0,H1122/I1122)</f>
        <v>0</v>
      </c>
    </row>
    <row r="1123">
      <c r="A1123" s="66" t="str">
        <v>2025-12</v>
      </c>
      <c r="B1123" s="66" t="str">
        <v>비교 반영</v>
      </c>
      <c r="C1123" s="66" t="str">
        <v>평내동</v>
      </c>
      <c r="D1123" s="66" t="str">
        <v>다세대 전월세</v>
      </c>
      <c r="E1123" s="68">
        <v>4</v>
      </c>
      <c r="F1123" s="68">
        <v>0</v>
      </c>
      <c r="G1123" s="68">
        <v>0</v>
      </c>
      <c r="H1123" s="68">
        <v>4</v>
      </c>
      <c r="I1123" s="68">
        <f>G1123+H1123</f>
        <v>4</v>
      </c>
      <c r="J1123" s="68">
        <f>SUM(F1123:H1123)</f>
        <v>4</v>
      </c>
      <c r="K1123" s="68">
        <f>E1123-J1123</f>
        <v>0</v>
      </c>
      <c r="L1123" s="69">
        <v>60000000</v>
      </c>
      <c r="M1123" s="87">
        <v>176.68</v>
      </c>
      <c r="N1123" s="69">
        <v>15000000</v>
      </c>
      <c r="O1123" s="69">
        <v>1122635</v>
      </c>
      <c r="P1123" s="79">
        <f>IF(I1123=0,0,H1123/I1123)</f>
        <v>1</v>
      </c>
    </row>
    <row r="1124">
      <c r="A1124" s="66" t="str">
        <v>2025-12</v>
      </c>
      <c r="B1124" s="66" t="str">
        <v>비교 반영</v>
      </c>
      <c r="C1124" s="66" t="str">
        <v>평내동</v>
      </c>
      <c r="D1124" s="66" t="str">
        <v>상가</v>
      </c>
      <c r="E1124" s="68">
        <v>4</v>
      </c>
      <c r="F1124" s="68">
        <v>4</v>
      </c>
      <c r="G1124" s="68">
        <v>0</v>
      </c>
      <c r="H1124" s="68">
        <v>0</v>
      </c>
      <c r="I1124" s="68">
        <f>G1124+H1124</f>
        <v>0</v>
      </c>
      <c r="J1124" s="68">
        <f>SUM(F1124:H1124)</f>
        <v>4</v>
      </c>
      <c r="K1124" s="68">
        <f>E1124-J1124</f>
        <v>0</v>
      </c>
      <c r="L1124" s="69">
        <v>1633000000</v>
      </c>
      <c r="M1124" s="87">
        <v>932.36</v>
      </c>
      <c r="N1124" s="69">
        <v>408250000</v>
      </c>
      <c r="O1124" s="69">
        <v>5789981</v>
      </c>
      <c r="P1124" s="79">
        <f>IF(I1124=0,0,H1124/I1124)</f>
        <v>0</v>
      </c>
    </row>
    <row r="1125">
      <c r="A1125" s="66" t="str">
        <v>2025-12</v>
      </c>
      <c r="B1125" s="66" t="str">
        <v>비교 반영</v>
      </c>
      <c r="C1125" s="66" t="str">
        <v>평내동</v>
      </c>
      <c r="D1125" s="66" t="str">
        <v>아파트 매매</v>
      </c>
      <c r="E1125" s="68">
        <v>39</v>
      </c>
      <c r="F1125" s="68">
        <v>39</v>
      </c>
      <c r="G1125" s="68">
        <v>0</v>
      </c>
      <c r="H1125" s="68">
        <v>0</v>
      </c>
      <c r="I1125" s="68">
        <f>G1125+H1125</f>
        <v>0</v>
      </c>
      <c r="J1125" s="68">
        <f>SUM(F1125:H1125)</f>
        <v>39</v>
      </c>
      <c r="K1125" s="68">
        <f>E1125-J1125</f>
        <v>0</v>
      </c>
      <c r="L1125" s="69">
        <v>15411500000</v>
      </c>
      <c r="M1125" s="87">
        <v>2959.318</v>
      </c>
      <c r="N1125" s="69">
        <v>395166667</v>
      </c>
      <c r="O1125" s="69">
        <v>17215825</v>
      </c>
      <c r="P1125" s="79">
        <f>IF(I1125=0,0,H1125/I1125)</f>
        <v>0</v>
      </c>
    </row>
    <row r="1126">
      <c r="A1126" s="66" t="str">
        <v>2025-12</v>
      </c>
      <c r="B1126" s="66" t="str">
        <v>비교 반영</v>
      </c>
      <c r="C1126" s="66" t="str">
        <v>평내동</v>
      </c>
      <c r="D1126" s="66" t="str">
        <v>아파트 전월세</v>
      </c>
      <c r="E1126" s="68">
        <v>61</v>
      </c>
      <c r="F1126" s="68">
        <v>0</v>
      </c>
      <c r="G1126" s="68">
        <v>41</v>
      </c>
      <c r="H1126" s="68">
        <v>20</v>
      </c>
      <c r="I1126" s="68">
        <f>G1126+H1126</f>
        <v>61</v>
      </c>
      <c r="J1126" s="68">
        <f>SUM(F1126:H1126)</f>
        <v>61</v>
      </c>
      <c r="K1126" s="68">
        <f>E1126-J1126</f>
        <v>0</v>
      </c>
      <c r="L1126" s="69">
        <v>13750760000</v>
      </c>
      <c r="M1126" s="87">
        <v>4506.891</v>
      </c>
      <c r="N1126" s="69">
        <v>225422295</v>
      </c>
      <c r="O1126" s="69">
        <v>10086123</v>
      </c>
      <c r="P1126" s="79">
        <f>IF(I1126=0,0,H1126/I1126)</f>
        <v>0.32786885245901637</v>
      </c>
    </row>
    <row r="1127">
      <c r="A1127" s="66" t="str">
        <v>2025-12</v>
      </c>
      <c r="B1127" s="66" t="str">
        <v>비교 반영</v>
      </c>
      <c r="C1127" s="66" t="str">
        <v>평내동</v>
      </c>
      <c r="D1127" s="66" t="str">
        <v>토지</v>
      </c>
      <c r="E1127" s="68">
        <v>7</v>
      </c>
      <c r="F1127" s="68">
        <v>7</v>
      </c>
      <c r="G1127" s="68">
        <v>0</v>
      </c>
      <c r="H1127" s="68">
        <v>0</v>
      </c>
      <c r="I1127" s="68">
        <f>G1127+H1127</f>
        <v>0</v>
      </c>
      <c r="J1127" s="68">
        <f>SUM(F1127:H1127)</f>
        <v>7</v>
      </c>
      <c r="K1127" s="68">
        <f>E1127-J1127</f>
        <v>0</v>
      </c>
      <c r="L1127" s="69">
        <v>1616280000</v>
      </c>
      <c r="M1127" s="87">
        <v>3609.6</v>
      </c>
      <c r="N1127" s="69">
        <v>230897143</v>
      </c>
      <c r="O1127" s="69">
        <v>1480240</v>
      </c>
      <c r="P1127" s="79">
        <f>IF(I1127=0,0,H1127/I1127)</f>
        <v>0</v>
      </c>
    </row>
    <row r="1128">
      <c r="A1128" s="66" t="str">
        <v>2025-12</v>
      </c>
      <c r="B1128" s="66" t="str">
        <v>비교 반영</v>
      </c>
      <c r="C1128" s="66" t="str">
        <v>호평동</v>
      </c>
      <c r="D1128" s="66" t="str">
        <v>다가구 매매</v>
      </c>
      <c r="E1128" s="68">
        <v>1</v>
      </c>
      <c r="F1128" s="68">
        <v>1</v>
      </c>
      <c r="G1128" s="68">
        <v>0</v>
      </c>
      <c r="H1128" s="68">
        <v>0</v>
      </c>
      <c r="I1128" s="68">
        <f>G1128+H1128</f>
        <v>0</v>
      </c>
      <c r="J1128" s="68">
        <f>SUM(F1128:H1128)</f>
        <v>1</v>
      </c>
      <c r="K1128" s="68">
        <f>E1128-J1128</f>
        <v>0</v>
      </c>
      <c r="L1128" s="69">
        <v>400000000</v>
      </c>
      <c r="M1128" s="87">
        <v>72.24</v>
      </c>
      <c r="N1128" s="69">
        <v>400000000</v>
      </c>
      <c r="O1128" s="69">
        <v>18304457</v>
      </c>
      <c r="P1128" s="79">
        <f>IF(I1128=0,0,H1128/I1128)</f>
        <v>0</v>
      </c>
    </row>
    <row r="1129">
      <c r="A1129" s="66" t="str">
        <v>2025-12</v>
      </c>
      <c r="B1129" s="66" t="str">
        <v>비교 반영</v>
      </c>
      <c r="C1129" s="66" t="str">
        <v>호평동</v>
      </c>
      <c r="D1129" s="66" t="str">
        <v>다가구 전월세</v>
      </c>
      <c r="E1129" s="68">
        <v>46</v>
      </c>
      <c r="F1129" s="68">
        <v>0</v>
      </c>
      <c r="G1129" s="68">
        <v>12</v>
      </c>
      <c r="H1129" s="68">
        <v>34</v>
      </c>
      <c r="I1129" s="68">
        <f>G1129+H1129</f>
        <v>46</v>
      </c>
      <c r="J1129" s="68">
        <f>SUM(F1129:H1129)</f>
        <v>46</v>
      </c>
      <c r="K1129" s="68">
        <f>E1129-J1129</f>
        <v>0</v>
      </c>
      <c r="L1129" s="69">
        <v>1909000000</v>
      </c>
      <c r="M1129" s="87">
        <v>2053.59</v>
      </c>
      <c r="N1129" s="69">
        <v>41500000</v>
      </c>
      <c r="O1129" s="69">
        <v>3073030</v>
      </c>
      <c r="P1129" s="79">
        <f>IF(I1129=0,0,H1129/I1129)</f>
        <v>0.7391304347826086</v>
      </c>
    </row>
    <row r="1130">
      <c r="A1130" s="66" t="str">
        <v>2025-12</v>
      </c>
      <c r="B1130" s="66" t="str">
        <v>비교 반영</v>
      </c>
      <c r="C1130" s="66" t="str">
        <v>호평동</v>
      </c>
      <c r="D1130" s="66" t="str">
        <v>다세대 매매</v>
      </c>
      <c r="E1130" s="68">
        <v>5</v>
      </c>
      <c r="F1130" s="68">
        <v>5</v>
      </c>
      <c r="G1130" s="68">
        <v>0</v>
      </c>
      <c r="H1130" s="68">
        <v>0</v>
      </c>
      <c r="I1130" s="68">
        <f>G1130+H1130</f>
        <v>0</v>
      </c>
      <c r="J1130" s="68">
        <f>SUM(F1130:H1130)</f>
        <v>5</v>
      </c>
      <c r="K1130" s="68">
        <f>E1130-J1130</f>
        <v>0</v>
      </c>
      <c r="L1130" s="69">
        <v>995000000</v>
      </c>
      <c r="M1130" s="87">
        <v>265.93</v>
      </c>
      <c r="N1130" s="69">
        <v>199000000</v>
      </c>
      <c r="O1130" s="69">
        <v>12368879</v>
      </c>
      <c r="P1130" s="79">
        <f>IF(I1130=0,0,H1130/I1130)</f>
        <v>0</v>
      </c>
    </row>
    <row r="1131">
      <c r="A1131" s="66" t="str">
        <v>2025-12</v>
      </c>
      <c r="B1131" s="66" t="str">
        <v>비교 반영</v>
      </c>
      <c r="C1131" s="66" t="str">
        <v>호평동</v>
      </c>
      <c r="D1131" s="66" t="str">
        <v>다세대 전월세</v>
      </c>
      <c r="E1131" s="68">
        <v>5</v>
      </c>
      <c r="F1131" s="68">
        <v>0</v>
      </c>
      <c r="G1131" s="68">
        <v>2</v>
      </c>
      <c r="H1131" s="68">
        <v>3</v>
      </c>
      <c r="I1131" s="68">
        <f>G1131+H1131</f>
        <v>5</v>
      </c>
      <c r="J1131" s="68">
        <f>SUM(F1131:H1131)</f>
        <v>5</v>
      </c>
      <c r="K1131" s="68">
        <f>E1131-J1131</f>
        <v>0</v>
      </c>
      <c r="L1131" s="69">
        <v>505000000</v>
      </c>
      <c r="M1131" s="87">
        <v>217.42</v>
      </c>
      <c r="N1131" s="69">
        <v>101000000</v>
      </c>
      <c r="O1131" s="69">
        <v>7678325</v>
      </c>
      <c r="P1131" s="79">
        <f>IF(I1131=0,0,H1131/I1131)</f>
        <v>0.6</v>
      </c>
    </row>
    <row r="1132">
      <c r="A1132" s="66" t="str">
        <v>2025-12</v>
      </c>
      <c r="B1132" s="66" t="str">
        <v>비교 반영</v>
      </c>
      <c r="C1132" s="66" t="str">
        <v>호평동</v>
      </c>
      <c r="D1132" s="66" t="str">
        <v>아파트 매매</v>
      </c>
      <c r="E1132" s="68">
        <v>59</v>
      </c>
      <c r="F1132" s="68">
        <v>59</v>
      </c>
      <c r="G1132" s="68">
        <v>0</v>
      </c>
      <c r="H1132" s="68">
        <v>0</v>
      </c>
      <c r="I1132" s="68">
        <f>G1132+H1132</f>
        <v>0</v>
      </c>
      <c r="J1132" s="68">
        <f>SUM(F1132:H1132)</f>
        <v>59</v>
      </c>
      <c r="K1132" s="68">
        <f>E1132-J1132</f>
        <v>0</v>
      </c>
      <c r="L1132" s="69">
        <v>27327000000</v>
      </c>
      <c r="M1132" s="87">
        <v>4955.439</v>
      </c>
      <c r="N1132" s="69">
        <v>463169492</v>
      </c>
      <c r="O1132" s="69">
        <v>18229906</v>
      </c>
      <c r="P1132" s="79">
        <f>IF(I1132=0,0,H1132/I1132)</f>
        <v>0</v>
      </c>
    </row>
    <row r="1133">
      <c r="A1133" s="66" t="str">
        <v>2025-12</v>
      </c>
      <c r="B1133" s="66" t="str">
        <v>비교 반영</v>
      </c>
      <c r="C1133" s="66" t="str">
        <v>호평동</v>
      </c>
      <c r="D1133" s="66" t="str">
        <v>아파트 전월세</v>
      </c>
      <c r="E1133" s="68">
        <v>130</v>
      </c>
      <c r="F1133" s="68">
        <v>0</v>
      </c>
      <c r="G1133" s="68">
        <v>66</v>
      </c>
      <c r="H1133" s="68">
        <v>64</v>
      </c>
      <c r="I1133" s="68">
        <f>G1133+H1133</f>
        <v>130</v>
      </c>
      <c r="J1133" s="68">
        <f>SUM(F1133:H1133)</f>
        <v>130</v>
      </c>
      <c r="K1133" s="68">
        <f>E1133-J1133</f>
        <v>0</v>
      </c>
      <c r="L1133" s="69">
        <v>29606480000</v>
      </c>
      <c r="M1133" s="87">
        <v>9849.613</v>
      </c>
      <c r="N1133" s="69">
        <v>227742154</v>
      </c>
      <c r="O1133" s="69">
        <v>9936701</v>
      </c>
      <c r="P1133" s="79">
        <f>IF(I1133=0,0,H1133/I1133)</f>
        <v>0.49230769230769234</v>
      </c>
    </row>
    <row r="1134">
      <c r="A1134" s="66" t="str">
        <v>2025-12</v>
      </c>
      <c r="B1134" s="66" t="str">
        <v>비교 반영</v>
      </c>
      <c r="C1134" s="66" t="str">
        <v>호평동</v>
      </c>
      <c r="D1134" s="66" t="str">
        <v>토지</v>
      </c>
      <c r="E1134" s="68">
        <v>4</v>
      </c>
      <c r="F1134" s="68">
        <v>4</v>
      </c>
      <c r="G1134" s="68">
        <v>0</v>
      </c>
      <c r="H1134" s="68">
        <v>0</v>
      </c>
      <c r="I1134" s="68">
        <f>G1134+H1134</f>
        <v>0</v>
      </c>
      <c r="J1134" s="68">
        <f>SUM(F1134:H1134)</f>
        <v>4</v>
      </c>
      <c r="K1134" s="68">
        <f>E1134-J1134</f>
        <v>0</v>
      </c>
      <c r="L1134" s="69">
        <v>607500000</v>
      </c>
      <c r="M1134" s="87">
        <v>983</v>
      </c>
      <c r="N1134" s="69">
        <v>151875000</v>
      </c>
      <c r="O1134" s="69">
        <v>2042995</v>
      </c>
      <c r="P1134" s="79">
        <f>IF(I1134=0,0,H1134/I1134)</f>
        <v>0</v>
      </c>
    </row>
    <row r="1135">
      <c r="A1135" s="66" t="str">
        <v>2025-12</v>
      </c>
      <c r="B1135" s="66" t="str">
        <v>비교 반영</v>
      </c>
      <c r="C1135" s="66" t="str">
        <v>화도읍 가곡리</v>
      </c>
      <c r="D1135" s="66" t="str">
        <v>다가구 전월세</v>
      </c>
      <c r="E1135" s="68">
        <v>5</v>
      </c>
      <c r="F1135" s="68">
        <v>0</v>
      </c>
      <c r="G1135" s="68">
        <v>0</v>
      </c>
      <c r="H1135" s="68">
        <v>5</v>
      </c>
      <c r="I1135" s="68">
        <f>G1135+H1135</f>
        <v>5</v>
      </c>
      <c r="J1135" s="68">
        <f>SUM(F1135:H1135)</f>
        <v>5</v>
      </c>
      <c r="K1135" s="68">
        <f>E1135-J1135</f>
        <v>0</v>
      </c>
      <c r="L1135" s="69">
        <v>150000000</v>
      </c>
      <c r="M1135" s="87">
        <v>514.69</v>
      </c>
      <c r="N1135" s="69">
        <v>30000000</v>
      </c>
      <c r="O1135" s="69">
        <v>963430</v>
      </c>
      <c r="P1135" s="79">
        <f>IF(I1135=0,0,H1135/I1135)</f>
        <v>1</v>
      </c>
    </row>
    <row r="1136">
      <c r="A1136" s="66" t="str">
        <v>2025-12</v>
      </c>
      <c r="B1136" s="66" t="str">
        <v>비교 반영</v>
      </c>
      <c r="C1136" s="66" t="str">
        <v>화도읍 가곡리</v>
      </c>
      <c r="D1136" s="66" t="str">
        <v>다세대 매매</v>
      </c>
      <c r="E1136" s="68">
        <v>3</v>
      </c>
      <c r="F1136" s="68">
        <v>3</v>
      </c>
      <c r="G1136" s="68">
        <v>0</v>
      </c>
      <c r="H1136" s="68">
        <v>0</v>
      </c>
      <c r="I1136" s="68">
        <f>G1136+H1136</f>
        <v>0</v>
      </c>
      <c r="J1136" s="68">
        <f>SUM(F1136:H1136)</f>
        <v>3</v>
      </c>
      <c r="K1136" s="68">
        <f>E1136-J1136</f>
        <v>0</v>
      </c>
      <c r="L1136" s="69">
        <v>560000000</v>
      </c>
      <c r="M1136" s="87">
        <v>242.96</v>
      </c>
      <c r="N1136" s="69">
        <v>186666667</v>
      </c>
      <c r="O1136" s="69">
        <v>7619524</v>
      </c>
      <c r="P1136" s="79">
        <f>IF(I1136=0,0,H1136/I1136)</f>
        <v>0</v>
      </c>
    </row>
    <row r="1137">
      <c r="A1137" s="66" t="str">
        <v>2025-12</v>
      </c>
      <c r="B1137" s="66" t="str">
        <v>비교 반영</v>
      </c>
      <c r="C1137" s="66" t="str">
        <v>화도읍 가곡리</v>
      </c>
      <c r="D1137" s="66" t="str">
        <v>다세대 전월세</v>
      </c>
      <c r="E1137" s="68">
        <v>6</v>
      </c>
      <c r="F1137" s="68">
        <v>0</v>
      </c>
      <c r="G1137" s="68">
        <v>2</v>
      </c>
      <c r="H1137" s="68">
        <v>4</v>
      </c>
      <c r="I1137" s="68">
        <f>G1137+H1137</f>
        <v>6</v>
      </c>
      <c r="J1137" s="68">
        <f>SUM(F1137:H1137)</f>
        <v>6</v>
      </c>
      <c r="K1137" s="68">
        <f>E1137-J1137</f>
        <v>0</v>
      </c>
      <c r="L1137" s="69">
        <v>203000000</v>
      </c>
      <c r="M1137" s="87">
        <v>482.61</v>
      </c>
      <c r="N1137" s="69">
        <v>33833333</v>
      </c>
      <c r="O1137" s="69">
        <v>1390511</v>
      </c>
      <c r="P1137" s="79">
        <f>IF(I1137=0,0,H1137/I1137)</f>
        <v>0.6666666666666666</v>
      </c>
    </row>
    <row r="1138">
      <c r="A1138" s="66" t="str">
        <v>2025-12</v>
      </c>
      <c r="B1138" s="66" t="str">
        <v>비교 반영</v>
      </c>
      <c r="C1138" s="66" t="str">
        <v>화도읍 가곡리</v>
      </c>
      <c r="D1138" s="66" t="str">
        <v>토지</v>
      </c>
      <c r="E1138" s="68">
        <v>17</v>
      </c>
      <c r="F1138" s="68">
        <v>17</v>
      </c>
      <c r="G1138" s="68">
        <v>0</v>
      </c>
      <c r="H1138" s="68">
        <v>0</v>
      </c>
      <c r="I1138" s="68">
        <f>G1138+H1138</f>
        <v>0</v>
      </c>
      <c r="J1138" s="68">
        <f>SUM(F1138:H1138)</f>
        <v>17</v>
      </c>
      <c r="K1138" s="68">
        <f>E1138-J1138</f>
        <v>0</v>
      </c>
      <c r="L1138" s="69">
        <v>2637400000</v>
      </c>
      <c r="M1138" s="87">
        <v>5471.27</v>
      </c>
      <c r="N1138" s="69">
        <v>155141176</v>
      </c>
      <c r="O1138" s="69">
        <v>1593538</v>
      </c>
      <c r="P1138" s="79">
        <f>IF(I1138=0,0,H1138/I1138)</f>
        <v>0</v>
      </c>
    </row>
    <row r="1139">
      <c r="A1139" s="66" t="str">
        <v>2025-12</v>
      </c>
      <c r="B1139" s="66" t="str">
        <v>비교 반영</v>
      </c>
      <c r="C1139" s="66" t="str">
        <v>화도읍 구암리</v>
      </c>
      <c r="D1139" s="66" t="str">
        <v>토지</v>
      </c>
      <c r="E1139" s="68">
        <v>1</v>
      </c>
      <c r="F1139" s="68">
        <v>1</v>
      </c>
      <c r="G1139" s="68">
        <v>0</v>
      </c>
      <c r="H1139" s="68">
        <v>0</v>
      </c>
      <c r="I1139" s="68">
        <f>G1139+H1139</f>
        <v>0</v>
      </c>
      <c r="J1139" s="68">
        <f>SUM(F1139:H1139)</f>
        <v>1</v>
      </c>
      <c r="K1139" s="68">
        <f>E1139-J1139</f>
        <v>0</v>
      </c>
      <c r="L1139" s="69">
        <v>4000000</v>
      </c>
      <c r="M1139" s="87">
        <v>330</v>
      </c>
      <c r="N1139" s="69">
        <v>4000000</v>
      </c>
      <c r="O1139" s="69">
        <v>40070</v>
      </c>
      <c r="P1139" s="79">
        <f>IF(I1139=0,0,H1139/I1139)</f>
        <v>0</v>
      </c>
    </row>
    <row r="1140">
      <c r="A1140" s="66" t="str">
        <v>2025-12</v>
      </c>
      <c r="B1140" s="66" t="str">
        <v>비교 반영</v>
      </c>
      <c r="C1140" s="66" t="str">
        <v>화도읍 금남리</v>
      </c>
      <c r="D1140" s="66" t="str">
        <v>다가구 전월세</v>
      </c>
      <c r="E1140" s="68">
        <v>2</v>
      </c>
      <c r="F1140" s="68">
        <v>0</v>
      </c>
      <c r="G1140" s="68">
        <v>0</v>
      </c>
      <c r="H1140" s="68">
        <v>2</v>
      </c>
      <c r="I1140" s="68">
        <f>G1140+H1140</f>
        <v>2</v>
      </c>
      <c r="J1140" s="68">
        <f>SUM(F1140:H1140)</f>
        <v>2</v>
      </c>
      <c r="K1140" s="68">
        <f>E1140-J1140</f>
        <v>0</v>
      </c>
      <c r="L1140" s="69">
        <v>105000000</v>
      </c>
      <c r="M1140" s="87">
        <v>187.31</v>
      </c>
      <c r="N1140" s="69">
        <v>52500000</v>
      </c>
      <c r="O1140" s="69">
        <v>1853117</v>
      </c>
      <c r="P1140" s="79">
        <f>IF(I1140=0,0,H1140/I1140)</f>
        <v>1</v>
      </c>
    </row>
    <row r="1141">
      <c r="A1141" s="66" t="str">
        <v>2025-12</v>
      </c>
      <c r="B1141" s="66" t="str">
        <v>비교 반영</v>
      </c>
      <c r="C1141" s="66" t="str">
        <v>화도읍 금남리</v>
      </c>
      <c r="D1141" s="66" t="str">
        <v>다세대 매매</v>
      </c>
      <c r="E1141" s="68">
        <v>1</v>
      </c>
      <c r="F1141" s="68">
        <v>1</v>
      </c>
      <c r="G1141" s="68">
        <v>0</v>
      </c>
      <c r="H1141" s="68">
        <v>0</v>
      </c>
      <c r="I1141" s="68">
        <f>G1141+H1141</f>
        <v>0</v>
      </c>
      <c r="J1141" s="68">
        <f>SUM(F1141:H1141)</f>
        <v>1</v>
      </c>
      <c r="K1141" s="68">
        <f>E1141-J1141</f>
        <v>0</v>
      </c>
      <c r="L1141" s="69">
        <v>300000000</v>
      </c>
      <c r="M1141" s="87">
        <v>102.02</v>
      </c>
      <c r="N1141" s="69">
        <v>300000000</v>
      </c>
      <c r="O1141" s="69">
        <v>9720991</v>
      </c>
      <c r="P1141" s="79">
        <f>IF(I1141=0,0,H1141/I1141)</f>
        <v>0</v>
      </c>
    </row>
    <row r="1142">
      <c r="A1142" s="66" t="str">
        <v>2025-12</v>
      </c>
      <c r="B1142" s="66" t="str">
        <v>비교 반영</v>
      </c>
      <c r="C1142" s="66" t="str">
        <v>화도읍 녹촌리</v>
      </c>
      <c r="D1142" s="66" t="str">
        <v>아파트 매매</v>
      </c>
      <c r="E1142" s="68">
        <v>9</v>
      </c>
      <c r="F1142" s="68">
        <v>9</v>
      </c>
      <c r="G1142" s="68">
        <v>0</v>
      </c>
      <c r="H1142" s="68">
        <v>0</v>
      </c>
      <c r="I1142" s="68">
        <f>G1142+H1142</f>
        <v>0</v>
      </c>
      <c r="J1142" s="68">
        <f>SUM(F1142:H1142)</f>
        <v>9</v>
      </c>
      <c r="K1142" s="68">
        <f>E1142-J1142</f>
        <v>0</v>
      </c>
      <c r="L1142" s="69">
        <v>3611000000</v>
      </c>
      <c r="M1142" s="87">
        <v>676.771</v>
      </c>
      <c r="N1142" s="69">
        <v>401222222</v>
      </c>
      <c r="O1142" s="69">
        <v>17638437</v>
      </c>
      <c r="P1142" s="79">
        <f>IF(I1142=0,0,H1142/I1142)</f>
        <v>0</v>
      </c>
    </row>
    <row r="1143">
      <c r="A1143" s="66" t="str">
        <v>2025-12</v>
      </c>
      <c r="B1143" s="66" t="str">
        <v>비교 반영</v>
      </c>
      <c r="C1143" s="66" t="str">
        <v>화도읍 녹촌리</v>
      </c>
      <c r="D1143" s="66" t="str">
        <v>아파트 전월세</v>
      </c>
      <c r="E1143" s="68">
        <v>17</v>
      </c>
      <c r="F1143" s="68">
        <v>0</v>
      </c>
      <c r="G1143" s="68">
        <v>9</v>
      </c>
      <c r="H1143" s="68">
        <v>8</v>
      </c>
      <c r="I1143" s="68">
        <f>G1143+H1143</f>
        <v>17</v>
      </c>
      <c r="J1143" s="68">
        <f>SUM(F1143:H1143)</f>
        <v>17</v>
      </c>
      <c r="K1143" s="68">
        <f>E1143-J1143</f>
        <v>0</v>
      </c>
      <c r="L1143" s="69">
        <v>3322500000</v>
      </c>
      <c r="M1143" s="87">
        <v>1281.208</v>
      </c>
      <c r="N1143" s="69">
        <v>195441176</v>
      </c>
      <c r="O1143" s="69">
        <v>8572749</v>
      </c>
      <c r="P1143" s="79">
        <f>IF(I1143=0,0,H1143/I1143)</f>
        <v>0.47058823529411764</v>
      </c>
    </row>
    <row r="1144">
      <c r="A1144" s="66" t="str">
        <v>2025-12</v>
      </c>
      <c r="B1144" s="66" t="str">
        <v>비교 반영</v>
      </c>
      <c r="C1144" s="66" t="str">
        <v>화도읍 답내리</v>
      </c>
      <c r="D1144" s="66" t="str">
        <v>다가구 전월세</v>
      </c>
      <c r="E1144" s="68">
        <v>1</v>
      </c>
      <c r="F1144" s="68">
        <v>0</v>
      </c>
      <c r="G1144" s="68">
        <v>0</v>
      </c>
      <c r="H1144" s="68">
        <v>1</v>
      </c>
      <c r="I1144" s="68">
        <f>G1144+H1144</f>
        <v>1</v>
      </c>
      <c r="J1144" s="68">
        <f>SUM(F1144:H1144)</f>
        <v>1</v>
      </c>
      <c r="K1144" s="68">
        <f>E1144-J1144</f>
        <v>0</v>
      </c>
      <c r="L1144" s="69">
        <v>123840000</v>
      </c>
      <c r="M1144" s="87">
        <v>59.963</v>
      </c>
      <c r="N1144" s="69">
        <v>123840000</v>
      </c>
      <c r="O1144" s="69">
        <v>6827350</v>
      </c>
      <c r="P1144" s="79">
        <f>IF(I1144=0,0,H1144/I1144)</f>
        <v>1</v>
      </c>
    </row>
    <row r="1145">
      <c r="A1145" s="66" t="str">
        <v>2025-12</v>
      </c>
      <c r="B1145" s="66" t="str">
        <v>비교 반영</v>
      </c>
      <c r="C1145" s="66" t="str">
        <v>화도읍 답내리</v>
      </c>
      <c r="D1145" s="66" t="str">
        <v>다세대 전월세</v>
      </c>
      <c r="E1145" s="68">
        <v>1</v>
      </c>
      <c r="F1145" s="68">
        <v>0</v>
      </c>
      <c r="G1145" s="68">
        <v>1</v>
      </c>
      <c r="H1145" s="68">
        <v>0</v>
      </c>
      <c r="I1145" s="68">
        <f>G1145+H1145</f>
        <v>1</v>
      </c>
      <c r="J1145" s="68">
        <f>SUM(F1145:H1145)</f>
        <v>1</v>
      </c>
      <c r="K1145" s="68">
        <f>E1145-J1145</f>
        <v>0</v>
      </c>
      <c r="L1145" s="69">
        <v>134000000</v>
      </c>
      <c r="M1145" s="87">
        <v>59.85</v>
      </c>
      <c r="N1145" s="69">
        <v>134000000</v>
      </c>
      <c r="O1145" s="69">
        <v>7401423</v>
      </c>
      <c r="P1145" s="79">
        <f>IF(I1145=0,0,H1145/I1145)</f>
        <v>0</v>
      </c>
    </row>
    <row r="1146">
      <c r="A1146" s="66" t="str">
        <v>2025-12</v>
      </c>
      <c r="B1146" s="66" t="str">
        <v>비교 반영</v>
      </c>
      <c r="C1146" s="66" t="str">
        <v>화도읍 답내리</v>
      </c>
      <c r="D1146" s="66" t="str">
        <v>아파트 전월세</v>
      </c>
      <c r="E1146" s="68">
        <v>27</v>
      </c>
      <c r="F1146" s="68">
        <v>0</v>
      </c>
      <c r="G1146" s="68">
        <v>27</v>
      </c>
      <c r="H1146" s="68">
        <v>0</v>
      </c>
      <c r="I1146" s="68">
        <f>G1146+H1146</f>
        <v>27</v>
      </c>
      <c r="J1146" s="68">
        <f>SUM(F1146:H1146)</f>
        <v>27</v>
      </c>
      <c r="K1146" s="68">
        <f>E1146-J1146</f>
        <v>0</v>
      </c>
      <c r="L1146" s="69">
        <v>4763560000</v>
      </c>
      <c r="M1146" s="87">
        <v>2005.704</v>
      </c>
      <c r="N1146" s="69">
        <v>176428148</v>
      </c>
      <c r="O1146" s="69">
        <v>7851262</v>
      </c>
      <c r="P1146" s="79">
        <f>IF(I1146=0,0,H1146/I1146)</f>
        <v>0</v>
      </c>
    </row>
    <row r="1147">
      <c r="A1147" s="66" t="str">
        <v>2025-12</v>
      </c>
      <c r="B1147" s="66" t="str">
        <v>비교 반영</v>
      </c>
      <c r="C1147" s="66" t="str">
        <v>화도읍 답내리</v>
      </c>
      <c r="D1147" s="66" t="str">
        <v>토지</v>
      </c>
      <c r="E1147" s="68">
        <v>5</v>
      </c>
      <c r="F1147" s="68">
        <v>5</v>
      </c>
      <c r="G1147" s="68">
        <v>0</v>
      </c>
      <c r="H1147" s="68">
        <v>0</v>
      </c>
      <c r="I1147" s="68">
        <f>G1147+H1147</f>
        <v>0</v>
      </c>
      <c r="J1147" s="68">
        <f>SUM(F1147:H1147)</f>
        <v>5</v>
      </c>
      <c r="K1147" s="68">
        <f>E1147-J1147</f>
        <v>0</v>
      </c>
      <c r="L1147" s="69">
        <v>13000000000</v>
      </c>
      <c r="M1147" s="87">
        <v>55592</v>
      </c>
      <c r="N1147" s="69">
        <v>2600000000</v>
      </c>
      <c r="O1147" s="69">
        <v>773047</v>
      </c>
      <c r="P1147" s="79">
        <f>IF(I1147=0,0,H1147/I1147)</f>
        <v>0</v>
      </c>
    </row>
    <row r="1148">
      <c r="A1148" s="66" t="str">
        <v>2025-12</v>
      </c>
      <c r="B1148" s="66" t="str">
        <v>비교 반영</v>
      </c>
      <c r="C1148" s="66" t="str">
        <v>화도읍 마석우리</v>
      </c>
      <c r="D1148" s="66" t="str">
        <v>다가구 매매</v>
      </c>
      <c r="E1148" s="68">
        <v>1</v>
      </c>
      <c r="F1148" s="68">
        <v>1</v>
      </c>
      <c r="G1148" s="68">
        <v>0</v>
      </c>
      <c r="H1148" s="68">
        <v>0</v>
      </c>
      <c r="I1148" s="68">
        <f>G1148+H1148</f>
        <v>0</v>
      </c>
      <c r="J1148" s="68">
        <f>SUM(F1148:H1148)</f>
        <v>1</v>
      </c>
      <c r="K1148" s="68">
        <f>E1148-J1148</f>
        <v>0</v>
      </c>
      <c r="L1148" s="69">
        <v>1915330000</v>
      </c>
      <c r="M1148" s="87">
        <v>834.6</v>
      </c>
      <c r="N1148" s="69">
        <v>1915330000</v>
      </c>
      <c r="O1148" s="69">
        <v>7586472</v>
      </c>
      <c r="P1148" s="79">
        <f>IF(I1148=0,0,H1148/I1148)</f>
        <v>0</v>
      </c>
    </row>
    <row r="1149">
      <c r="A1149" s="66" t="str">
        <v>2025-12</v>
      </c>
      <c r="B1149" s="66" t="str">
        <v>비교 반영</v>
      </c>
      <c r="C1149" s="66" t="str">
        <v>화도읍 마석우리</v>
      </c>
      <c r="D1149" s="66" t="str">
        <v>다가구 전월세</v>
      </c>
      <c r="E1149" s="68">
        <v>41</v>
      </c>
      <c r="F1149" s="68">
        <v>0</v>
      </c>
      <c r="G1149" s="68">
        <v>1</v>
      </c>
      <c r="H1149" s="68">
        <v>40</v>
      </c>
      <c r="I1149" s="68">
        <f>G1149+H1149</f>
        <v>41</v>
      </c>
      <c r="J1149" s="68">
        <f>SUM(F1149:H1149)</f>
        <v>41</v>
      </c>
      <c r="K1149" s="68">
        <f>E1149-J1149</f>
        <v>0</v>
      </c>
      <c r="L1149" s="69">
        <v>570300000</v>
      </c>
      <c r="M1149" s="87">
        <v>1236.96</v>
      </c>
      <c r="N1149" s="69">
        <v>13909756</v>
      </c>
      <c r="O1149" s="69">
        <v>1524131</v>
      </c>
      <c r="P1149" s="79">
        <f>IF(I1149=0,0,H1149/I1149)</f>
        <v>0.975609756097561</v>
      </c>
    </row>
    <row r="1150">
      <c r="A1150" s="66" t="str">
        <v>2025-12</v>
      </c>
      <c r="B1150" s="66" t="str">
        <v>비교 반영</v>
      </c>
      <c r="C1150" s="66" t="str">
        <v>화도읍 마석우리</v>
      </c>
      <c r="D1150" s="66" t="str">
        <v>다세대 매매</v>
      </c>
      <c r="E1150" s="68">
        <v>5</v>
      </c>
      <c r="F1150" s="68">
        <v>5</v>
      </c>
      <c r="G1150" s="68">
        <v>0</v>
      </c>
      <c r="H1150" s="68">
        <v>0</v>
      </c>
      <c r="I1150" s="68">
        <f>G1150+H1150</f>
        <v>0</v>
      </c>
      <c r="J1150" s="68">
        <f>SUM(F1150:H1150)</f>
        <v>5</v>
      </c>
      <c r="K1150" s="68">
        <f>E1150-J1150</f>
        <v>0</v>
      </c>
      <c r="L1150" s="69">
        <v>669000000</v>
      </c>
      <c r="M1150" s="87">
        <v>237.96</v>
      </c>
      <c r="N1150" s="69">
        <v>133800000</v>
      </c>
      <c r="O1150" s="69">
        <v>9293874</v>
      </c>
      <c r="P1150" s="79">
        <f>IF(I1150=0,0,H1150/I1150)</f>
        <v>0</v>
      </c>
    </row>
    <row r="1151">
      <c r="A1151" s="66" t="str">
        <v>2025-12</v>
      </c>
      <c r="B1151" s="66" t="str">
        <v>비교 반영</v>
      </c>
      <c r="C1151" s="66" t="str">
        <v>화도읍 마석우리</v>
      </c>
      <c r="D1151" s="66" t="str">
        <v>다세대 전월세</v>
      </c>
      <c r="E1151" s="68">
        <v>15</v>
      </c>
      <c r="F1151" s="68">
        <v>0</v>
      </c>
      <c r="G1151" s="68">
        <v>5</v>
      </c>
      <c r="H1151" s="68">
        <v>10</v>
      </c>
      <c r="I1151" s="68">
        <f>G1151+H1151</f>
        <v>15</v>
      </c>
      <c r="J1151" s="68">
        <f>SUM(F1151:H1151)</f>
        <v>15</v>
      </c>
      <c r="K1151" s="68">
        <f>E1151-J1151</f>
        <v>0</v>
      </c>
      <c r="L1151" s="69">
        <v>1450500000</v>
      </c>
      <c r="M1151" s="87">
        <v>895.275</v>
      </c>
      <c r="N1151" s="69">
        <v>96700000</v>
      </c>
      <c r="O1151" s="69">
        <v>5355942</v>
      </c>
      <c r="P1151" s="79">
        <f>IF(I1151=0,0,H1151/I1151)</f>
        <v>0.6666666666666666</v>
      </c>
    </row>
    <row r="1152">
      <c r="A1152" s="66" t="str">
        <v>2025-12</v>
      </c>
      <c r="B1152" s="66" t="str">
        <v>비교 반영</v>
      </c>
      <c r="C1152" s="66" t="str">
        <v>화도읍 마석우리</v>
      </c>
      <c r="D1152" s="66" t="str">
        <v>분양권</v>
      </c>
      <c r="E1152" s="68">
        <v>2</v>
      </c>
      <c r="F1152" s="68">
        <v>2</v>
      </c>
      <c r="G1152" s="68">
        <v>0</v>
      </c>
      <c r="H1152" s="68">
        <v>0</v>
      </c>
      <c r="I1152" s="68">
        <f>G1152+H1152</f>
        <v>0</v>
      </c>
      <c r="J1152" s="68">
        <f>SUM(F1152:H1152)</f>
        <v>2</v>
      </c>
      <c r="K1152" s="68">
        <f>E1152-J1152</f>
        <v>0</v>
      </c>
      <c r="L1152" s="69">
        <v>1588760000</v>
      </c>
      <c r="M1152" s="87">
        <v>197.962</v>
      </c>
      <c r="N1152" s="69">
        <v>794380000</v>
      </c>
      <c r="O1152" s="69">
        <v>26530844</v>
      </c>
      <c r="P1152" s="79">
        <f>IF(I1152=0,0,H1152/I1152)</f>
        <v>0</v>
      </c>
    </row>
    <row r="1153">
      <c r="A1153" s="66" t="str">
        <v>2025-12</v>
      </c>
      <c r="B1153" s="66" t="str">
        <v>비교 반영</v>
      </c>
      <c r="C1153" s="66" t="str">
        <v>화도읍 마석우리</v>
      </c>
      <c r="D1153" s="66" t="str">
        <v>아파트 매매</v>
      </c>
      <c r="E1153" s="68">
        <v>8</v>
      </c>
      <c r="F1153" s="68">
        <v>8</v>
      </c>
      <c r="G1153" s="68">
        <v>0</v>
      </c>
      <c r="H1153" s="68">
        <v>0</v>
      </c>
      <c r="I1153" s="68">
        <f>G1153+H1153</f>
        <v>0</v>
      </c>
      <c r="J1153" s="68">
        <f>SUM(F1153:H1153)</f>
        <v>8</v>
      </c>
      <c r="K1153" s="68">
        <f>E1153-J1153</f>
        <v>0</v>
      </c>
      <c r="L1153" s="69">
        <v>2895000000</v>
      </c>
      <c r="M1153" s="87">
        <v>643.144</v>
      </c>
      <c r="N1153" s="69">
        <v>361875000</v>
      </c>
      <c r="O1153" s="69">
        <v>14880403</v>
      </c>
      <c r="P1153" s="79">
        <f>IF(I1153=0,0,H1153/I1153)</f>
        <v>0</v>
      </c>
    </row>
    <row r="1154">
      <c r="A1154" s="66" t="str">
        <v>2025-12</v>
      </c>
      <c r="B1154" s="66" t="str">
        <v>비교 반영</v>
      </c>
      <c r="C1154" s="66" t="str">
        <v>화도읍 마석우리</v>
      </c>
      <c r="D1154" s="66" t="str">
        <v>아파트 전월세</v>
      </c>
      <c r="E1154" s="68">
        <v>18</v>
      </c>
      <c r="F1154" s="68">
        <v>0</v>
      </c>
      <c r="G1154" s="68">
        <v>11</v>
      </c>
      <c r="H1154" s="68">
        <v>7</v>
      </c>
      <c r="I1154" s="68">
        <f>G1154+H1154</f>
        <v>18</v>
      </c>
      <c r="J1154" s="68">
        <f>SUM(F1154:H1154)</f>
        <v>18</v>
      </c>
      <c r="K1154" s="68">
        <f>E1154-J1154</f>
        <v>0</v>
      </c>
      <c r="L1154" s="69">
        <v>3183600000</v>
      </c>
      <c r="M1154" s="87">
        <v>1511.115</v>
      </c>
      <c r="N1154" s="69">
        <v>176866667</v>
      </c>
      <c r="O1154" s="69">
        <v>6964590</v>
      </c>
      <c r="P1154" s="79">
        <f>IF(I1154=0,0,H1154/I1154)</f>
        <v>0.3888888888888889</v>
      </c>
    </row>
    <row r="1155">
      <c r="A1155" s="66" t="str">
        <v>2025-12</v>
      </c>
      <c r="B1155" s="66" t="str">
        <v>비교 반영</v>
      </c>
      <c r="C1155" s="66" t="str">
        <v>화도읍 마석우리</v>
      </c>
      <c r="D1155" s="66" t="str">
        <v>오피스텔 전월세</v>
      </c>
      <c r="E1155" s="68">
        <v>1</v>
      </c>
      <c r="F1155" s="68">
        <v>0</v>
      </c>
      <c r="G1155" s="68">
        <v>1</v>
      </c>
      <c r="H1155" s="68">
        <v>0</v>
      </c>
      <c r="I1155" s="68">
        <f>G1155+H1155</f>
        <v>1</v>
      </c>
      <c r="J1155" s="68">
        <f>SUM(F1155:H1155)</f>
        <v>1</v>
      </c>
      <c r="K1155" s="68">
        <f>E1155-J1155</f>
        <v>0</v>
      </c>
      <c r="L1155" s="69">
        <v>120000000</v>
      </c>
      <c r="M1155" s="87">
        <v>44.42</v>
      </c>
      <c r="N1155" s="69">
        <v>120000000</v>
      </c>
      <c r="O1155" s="69">
        <v>8930531</v>
      </c>
      <c r="P1155" s="79">
        <f>IF(I1155=0,0,H1155/I1155)</f>
        <v>0</v>
      </c>
    </row>
    <row r="1156">
      <c r="A1156" s="66" t="str">
        <v>2025-12</v>
      </c>
      <c r="B1156" s="66" t="str">
        <v>비교 반영</v>
      </c>
      <c r="C1156" s="66" t="str">
        <v>화도읍 묵현리</v>
      </c>
      <c r="D1156" s="66" t="str">
        <v>다가구 매매</v>
      </c>
      <c r="E1156" s="68">
        <v>1</v>
      </c>
      <c r="F1156" s="68">
        <v>1</v>
      </c>
      <c r="G1156" s="68">
        <v>0</v>
      </c>
      <c r="H1156" s="68">
        <v>0</v>
      </c>
      <c r="I1156" s="68">
        <f>G1156+H1156</f>
        <v>0</v>
      </c>
      <c r="J1156" s="68">
        <f>SUM(F1156:H1156)</f>
        <v>1</v>
      </c>
      <c r="K1156" s="68">
        <f>E1156-J1156</f>
        <v>0</v>
      </c>
      <c r="L1156" s="69">
        <v>370000000</v>
      </c>
      <c r="M1156" s="87">
        <v>240.48</v>
      </c>
      <c r="N1156" s="69">
        <v>370000000</v>
      </c>
      <c r="O1156" s="69">
        <v>5086246</v>
      </c>
      <c r="P1156" s="79">
        <f>IF(I1156=0,0,H1156/I1156)</f>
        <v>0</v>
      </c>
    </row>
    <row r="1157">
      <c r="A1157" s="66" t="str">
        <v>2025-12</v>
      </c>
      <c r="B1157" s="66" t="str">
        <v>비교 반영</v>
      </c>
      <c r="C1157" s="66" t="str">
        <v>화도읍 묵현리</v>
      </c>
      <c r="D1157" s="66" t="str">
        <v>다가구 전월세</v>
      </c>
      <c r="E1157" s="68">
        <v>3</v>
      </c>
      <c r="F1157" s="68">
        <v>0</v>
      </c>
      <c r="G1157" s="68">
        <v>0</v>
      </c>
      <c r="H1157" s="68">
        <v>3</v>
      </c>
      <c r="I1157" s="68">
        <f>G1157+H1157</f>
        <v>3</v>
      </c>
      <c r="J1157" s="68">
        <f>SUM(F1157:H1157)</f>
        <v>3</v>
      </c>
      <c r="K1157" s="68">
        <f>E1157-J1157</f>
        <v>0</v>
      </c>
      <c r="L1157" s="69">
        <v>20000000</v>
      </c>
      <c r="M1157" s="87">
        <v>97.97</v>
      </c>
      <c r="N1157" s="69">
        <v>6666667</v>
      </c>
      <c r="O1157" s="69">
        <v>674857</v>
      </c>
      <c r="P1157" s="79">
        <f>IF(I1157=0,0,H1157/I1157)</f>
        <v>1</v>
      </c>
    </row>
    <row r="1158">
      <c r="A1158" s="66" t="str">
        <v>2025-12</v>
      </c>
      <c r="B1158" s="66" t="str">
        <v>비교 반영</v>
      </c>
      <c r="C1158" s="66" t="str">
        <v>화도읍 묵현리</v>
      </c>
      <c r="D1158" s="66" t="str">
        <v>다세대 매매</v>
      </c>
      <c r="E1158" s="68">
        <v>19</v>
      </c>
      <c r="F1158" s="68">
        <v>19</v>
      </c>
      <c r="G1158" s="68">
        <v>0</v>
      </c>
      <c r="H1158" s="68">
        <v>0</v>
      </c>
      <c r="I1158" s="68">
        <f>G1158+H1158</f>
        <v>0</v>
      </c>
      <c r="J1158" s="68">
        <f>SUM(F1158:H1158)</f>
        <v>19</v>
      </c>
      <c r="K1158" s="68">
        <f>E1158-J1158</f>
        <v>0</v>
      </c>
      <c r="L1158" s="69">
        <v>2737000000</v>
      </c>
      <c r="M1158" s="87">
        <v>1124.888</v>
      </c>
      <c r="N1158" s="69">
        <v>144052632</v>
      </c>
      <c r="O1158" s="69">
        <v>8043408</v>
      </c>
      <c r="P1158" s="79">
        <f>IF(I1158=0,0,H1158/I1158)</f>
        <v>0</v>
      </c>
    </row>
    <row r="1159">
      <c r="A1159" s="66" t="str">
        <v>2025-12</v>
      </c>
      <c r="B1159" s="66" t="str">
        <v>비교 반영</v>
      </c>
      <c r="C1159" s="66" t="str">
        <v>화도읍 묵현리</v>
      </c>
      <c r="D1159" s="66" t="str">
        <v>다세대 전월세</v>
      </c>
      <c r="E1159" s="68">
        <v>44</v>
      </c>
      <c r="F1159" s="68">
        <v>0</v>
      </c>
      <c r="G1159" s="68">
        <v>21</v>
      </c>
      <c r="H1159" s="68">
        <v>23</v>
      </c>
      <c r="I1159" s="68">
        <f>G1159+H1159</f>
        <v>44</v>
      </c>
      <c r="J1159" s="68">
        <f>SUM(F1159:H1159)</f>
        <v>44</v>
      </c>
      <c r="K1159" s="68">
        <f>E1159-J1159</f>
        <v>0</v>
      </c>
      <c r="L1159" s="69">
        <v>3044500000</v>
      </c>
      <c r="M1159" s="87">
        <v>2525.914</v>
      </c>
      <c r="N1159" s="69">
        <v>69193182</v>
      </c>
      <c r="O1159" s="69">
        <v>3984483</v>
      </c>
      <c r="P1159" s="79">
        <f>IF(I1159=0,0,H1159/I1159)</f>
        <v>0.5227272727272727</v>
      </c>
    </row>
    <row r="1160">
      <c r="A1160" s="66" t="str">
        <v>2025-12</v>
      </c>
      <c r="B1160" s="66" t="str">
        <v>비교 반영</v>
      </c>
      <c r="C1160" s="66" t="str">
        <v>화도읍 묵현리</v>
      </c>
      <c r="D1160" s="66" t="str">
        <v>아파트 매매</v>
      </c>
      <c r="E1160" s="68">
        <v>20</v>
      </c>
      <c r="F1160" s="68">
        <v>20</v>
      </c>
      <c r="G1160" s="68">
        <v>0</v>
      </c>
      <c r="H1160" s="68">
        <v>0</v>
      </c>
      <c r="I1160" s="68">
        <f>G1160+H1160</f>
        <v>0</v>
      </c>
      <c r="J1160" s="68">
        <f>SUM(F1160:H1160)</f>
        <v>20</v>
      </c>
      <c r="K1160" s="68">
        <f>E1160-J1160</f>
        <v>0</v>
      </c>
      <c r="L1160" s="69">
        <v>5013000000</v>
      </c>
      <c r="M1160" s="87">
        <v>1420.484</v>
      </c>
      <c r="N1160" s="69">
        <v>250650000</v>
      </c>
      <c r="O1160" s="69">
        <v>11666377</v>
      </c>
      <c r="P1160" s="79">
        <f>IF(I1160=0,0,H1160/I1160)</f>
        <v>0</v>
      </c>
    </row>
    <row r="1161">
      <c r="A1161" s="66" t="str">
        <v>2025-12</v>
      </c>
      <c r="B1161" s="66" t="str">
        <v>비교 반영</v>
      </c>
      <c r="C1161" s="66" t="str">
        <v>화도읍 묵현리</v>
      </c>
      <c r="D1161" s="66" t="str">
        <v>아파트 전월세</v>
      </c>
      <c r="E1161" s="68">
        <v>15</v>
      </c>
      <c r="F1161" s="68">
        <v>0</v>
      </c>
      <c r="G1161" s="68">
        <v>10</v>
      </c>
      <c r="H1161" s="68">
        <v>5</v>
      </c>
      <c r="I1161" s="68">
        <f>G1161+H1161</f>
        <v>15</v>
      </c>
      <c r="J1161" s="68">
        <f>SUM(F1161:H1161)</f>
        <v>15</v>
      </c>
      <c r="K1161" s="68">
        <f>E1161-J1161</f>
        <v>0</v>
      </c>
      <c r="L1161" s="69">
        <v>2808000000</v>
      </c>
      <c r="M1161" s="87">
        <v>1221.38</v>
      </c>
      <c r="N1161" s="69">
        <v>187200000</v>
      </c>
      <c r="O1161" s="69">
        <v>7600129</v>
      </c>
      <c r="P1161" s="79">
        <f>IF(I1161=0,0,H1161/I1161)</f>
        <v>0.3333333333333333</v>
      </c>
    </row>
    <row r="1162">
      <c r="A1162" s="66" t="str">
        <v>2025-12</v>
      </c>
      <c r="B1162" s="66" t="str">
        <v>비교 반영</v>
      </c>
      <c r="C1162" s="66" t="str">
        <v>화도읍 묵현리</v>
      </c>
      <c r="D1162" s="66" t="str">
        <v>토지</v>
      </c>
      <c r="E1162" s="68">
        <v>32</v>
      </c>
      <c r="F1162" s="68">
        <v>32</v>
      </c>
      <c r="G1162" s="68">
        <v>0</v>
      </c>
      <c r="H1162" s="68">
        <v>0</v>
      </c>
      <c r="I1162" s="68">
        <f>G1162+H1162</f>
        <v>0</v>
      </c>
      <c r="J1162" s="68">
        <f>SUM(F1162:H1162)</f>
        <v>32</v>
      </c>
      <c r="K1162" s="68">
        <f>E1162-J1162</f>
        <v>0</v>
      </c>
      <c r="L1162" s="69">
        <v>1479540000</v>
      </c>
      <c r="M1162" s="87">
        <v>3045.74</v>
      </c>
      <c r="N1162" s="69">
        <v>46235625</v>
      </c>
      <c r="O1162" s="69">
        <v>1605863</v>
      </c>
      <c r="P1162" s="79">
        <f>IF(I1162=0,0,H1162/I1162)</f>
        <v>0</v>
      </c>
    </row>
    <row r="1163">
      <c r="A1163" s="66" t="str">
        <v>2025-12</v>
      </c>
      <c r="B1163" s="66" t="str">
        <v>비교 반영</v>
      </c>
      <c r="C1163" s="66" t="str">
        <v>화도읍 월산리</v>
      </c>
      <c r="D1163" s="66" t="str">
        <v>다세대 전월세</v>
      </c>
      <c r="E1163" s="68">
        <v>1</v>
      </c>
      <c r="F1163" s="68">
        <v>0</v>
      </c>
      <c r="G1163" s="68">
        <v>0</v>
      </c>
      <c r="H1163" s="68">
        <v>1</v>
      </c>
      <c r="I1163" s="68">
        <f>G1163+H1163</f>
        <v>1</v>
      </c>
      <c r="J1163" s="68">
        <f>SUM(F1163:H1163)</f>
        <v>1</v>
      </c>
      <c r="K1163" s="68">
        <f>E1163-J1163</f>
        <v>0</v>
      </c>
      <c r="L1163" s="69">
        <v>10000000</v>
      </c>
      <c r="M1163" s="87">
        <v>50.05</v>
      </c>
      <c r="N1163" s="69">
        <v>10000000</v>
      </c>
      <c r="O1163" s="69">
        <v>660497</v>
      </c>
      <c r="P1163" s="79">
        <f>IF(I1163=0,0,H1163/I1163)</f>
        <v>1</v>
      </c>
    </row>
    <row r="1164">
      <c r="A1164" s="66" t="str">
        <v>2025-12</v>
      </c>
      <c r="B1164" s="66" t="str">
        <v>비교 반영</v>
      </c>
      <c r="C1164" s="66" t="str">
        <v>화도읍 월산리</v>
      </c>
      <c r="D1164" s="66" t="str">
        <v>아파트 매매</v>
      </c>
      <c r="E1164" s="68">
        <v>5</v>
      </c>
      <c r="F1164" s="68">
        <v>5</v>
      </c>
      <c r="G1164" s="68">
        <v>0</v>
      </c>
      <c r="H1164" s="68">
        <v>0</v>
      </c>
      <c r="I1164" s="68">
        <f>G1164+H1164</f>
        <v>0</v>
      </c>
      <c r="J1164" s="68">
        <f>SUM(F1164:H1164)</f>
        <v>5</v>
      </c>
      <c r="K1164" s="68">
        <f>E1164-J1164</f>
        <v>0</v>
      </c>
      <c r="L1164" s="69">
        <v>1794000000</v>
      </c>
      <c r="M1164" s="87">
        <v>523.716</v>
      </c>
      <c r="N1164" s="69">
        <v>358800000</v>
      </c>
      <c r="O1164" s="69">
        <v>11324033</v>
      </c>
      <c r="P1164" s="79">
        <f>IF(I1164=0,0,H1164/I1164)</f>
        <v>0</v>
      </c>
    </row>
    <row r="1165">
      <c r="A1165" s="66" t="str">
        <v>2025-12</v>
      </c>
      <c r="B1165" s="66" t="str">
        <v>비교 반영</v>
      </c>
      <c r="C1165" s="66" t="str">
        <v>화도읍 월산리</v>
      </c>
      <c r="D1165" s="66" t="str">
        <v>아파트 전월세</v>
      </c>
      <c r="E1165" s="68">
        <v>96</v>
      </c>
      <c r="F1165" s="68">
        <v>0</v>
      </c>
      <c r="G1165" s="68">
        <v>92</v>
      </c>
      <c r="H1165" s="68">
        <v>4</v>
      </c>
      <c r="I1165" s="68">
        <f>G1165+H1165</f>
        <v>96</v>
      </c>
      <c r="J1165" s="68">
        <f>SUM(F1165:H1165)</f>
        <v>96</v>
      </c>
      <c r="K1165" s="68">
        <f>E1165-J1165</f>
        <v>0</v>
      </c>
      <c r="L1165" s="69">
        <v>17264800000</v>
      </c>
      <c r="M1165" s="87">
        <v>7527.202</v>
      </c>
      <c r="N1165" s="69">
        <v>179841667</v>
      </c>
      <c r="O1165" s="69">
        <v>7582328</v>
      </c>
      <c r="P1165" s="79">
        <f>IF(I1165=0,0,H1165/I1165)</f>
        <v>0.041666666666666664</v>
      </c>
    </row>
    <row r="1166">
      <c r="A1166" s="66" t="str">
        <v>2025-12</v>
      </c>
      <c r="B1166" s="66" t="str">
        <v>비교 반영</v>
      </c>
      <c r="C1166" s="66" t="str">
        <v>화도읍 월산리</v>
      </c>
      <c r="D1166" s="66" t="str">
        <v>토지</v>
      </c>
      <c r="E1166" s="68">
        <v>7</v>
      </c>
      <c r="F1166" s="68">
        <v>7</v>
      </c>
      <c r="G1166" s="68">
        <v>0</v>
      </c>
      <c r="H1166" s="68">
        <v>0</v>
      </c>
      <c r="I1166" s="68">
        <f>G1166+H1166</f>
        <v>0</v>
      </c>
      <c r="J1166" s="68">
        <f>SUM(F1166:H1166)</f>
        <v>7</v>
      </c>
      <c r="K1166" s="68">
        <f>E1166-J1166</f>
        <v>0</v>
      </c>
      <c r="L1166" s="69">
        <v>334350000</v>
      </c>
      <c r="M1166" s="87">
        <v>328.4</v>
      </c>
      <c r="N1166" s="69">
        <v>47764286</v>
      </c>
      <c r="O1166" s="69">
        <v>3365680</v>
      </c>
      <c r="P1166" s="79">
        <f>IF(I1166=0,0,H1166/I1166)</f>
        <v>0</v>
      </c>
    </row>
    <row r="1167">
      <c r="A1167" s="66" t="str">
        <v>2025-12</v>
      </c>
      <c r="B1167" s="66" t="str">
        <v>비교 반영</v>
      </c>
      <c r="C1167" s="66" t="str">
        <v>화도읍 차산리</v>
      </c>
      <c r="D1167" s="66" t="str">
        <v>공장창고</v>
      </c>
      <c r="E1167" s="68">
        <v>1</v>
      </c>
      <c r="F1167" s="68">
        <v>1</v>
      </c>
      <c r="G1167" s="68">
        <v>0</v>
      </c>
      <c r="H1167" s="68">
        <v>0</v>
      </c>
      <c r="I1167" s="68">
        <f>G1167+H1167</f>
        <v>0</v>
      </c>
      <c r="J1167" s="68">
        <f>SUM(F1167:H1167)</f>
        <v>1</v>
      </c>
      <c r="K1167" s="68">
        <f>E1167-J1167</f>
        <v>0</v>
      </c>
      <c r="L1167" s="69">
        <v>1355000000</v>
      </c>
      <c r="M1167" s="87">
        <v>710.29</v>
      </c>
      <c r="N1167" s="69">
        <v>1355000000</v>
      </c>
      <c r="O1167" s="69">
        <v>6306352</v>
      </c>
      <c r="P1167" s="79">
        <f>IF(I1167=0,0,H1167/I1167)</f>
        <v>0</v>
      </c>
    </row>
    <row r="1168">
      <c r="A1168" s="66" t="str">
        <v>2025-12</v>
      </c>
      <c r="B1168" s="66" t="str">
        <v>비교 반영</v>
      </c>
      <c r="C1168" s="66" t="str">
        <v>화도읍 차산리</v>
      </c>
      <c r="D1168" s="66" t="str">
        <v>다세대 매매</v>
      </c>
      <c r="E1168" s="68">
        <v>1</v>
      </c>
      <c r="F1168" s="68">
        <v>1</v>
      </c>
      <c r="G1168" s="68">
        <v>0</v>
      </c>
      <c r="H1168" s="68">
        <v>0</v>
      </c>
      <c r="I1168" s="68">
        <f>G1168+H1168</f>
        <v>0</v>
      </c>
      <c r="J1168" s="68">
        <f>SUM(F1168:H1168)</f>
        <v>1</v>
      </c>
      <c r="K1168" s="68">
        <f>E1168-J1168</f>
        <v>0</v>
      </c>
      <c r="L1168" s="69">
        <v>163000000</v>
      </c>
      <c r="M1168" s="87">
        <v>51.18</v>
      </c>
      <c r="N1168" s="69">
        <v>163000000</v>
      </c>
      <c r="O1168" s="69">
        <v>10528389</v>
      </c>
      <c r="P1168" s="79">
        <f>IF(I1168=0,0,H1168/I1168)</f>
        <v>0</v>
      </c>
    </row>
    <row r="1169">
      <c r="A1169" s="66" t="str">
        <v>2025-12</v>
      </c>
      <c r="B1169" s="66" t="str">
        <v>비교 반영</v>
      </c>
      <c r="C1169" s="66" t="str">
        <v>화도읍 차산리</v>
      </c>
      <c r="D1169" s="66" t="str">
        <v>다세대 전월세</v>
      </c>
      <c r="E1169" s="68">
        <v>6</v>
      </c>
      <c r="F1169" s="68">
        <v>0</v>
      </c>
      <c r="G1169" s="68">
        <v>4</v>
      </c>
      <c r="H1169" s="68">
        <v>2</v>
      </c>
      <c r="I1169" s="68">
        <f>G1169+H1169</f>
        <v>6</v>
      </c>
      <c r="J1169" s="68">
        <f>SUM(F1169:H1169)</f>
        <v>6</v>
      </c>
      <c r="K1169" s="68">
        <f>E1169-J1169</f>
        <v>0</v>
      </c>
      <c r="L1169" s="69">
        <v>463000000</v>
      </c>
      <c r="M1169" s="87">
        <v>308.12</v>
      </c>
      <c r="N1169" s="69">
        <v>77166667</v>
      </c>
      <c r="O1169" s="69">
        <v>4967475</v>
      </c>
      <c r="P1169" s="79">
        <f>IF(I1169=0,0,H1169/I1169)</f>
        <v>0.3333333333333333</v>
      </c>
    </row>
    <row r="1170">
      <c r="A1170" s="66" t="str">
        <v>2025-12</v>
      </c>
      <c r="B1170" s="66" t="str">
        <v>비교 반영</v>
      </c>
      <c r="C1170" s="66" t="str">
        <v>화도읍 차산리</v>
      </c>
      <c r="D1170" s="66" t="str">
        <v>아파트 매매</v>
      </c>
      <c r="E1170" s="68">
        <v>2</v>
      </c>
      <c r="F1170" s="68">
        <v>2</v>
      </c>
      <c r="G1170" s="68">
        <v>0</v>
      </c>
      <c r="H1170" s="68">
        <v>0</v>
      </c>
      <c r="I1170" s="68">
        <f>G1170+H1170</f>
        <v>0</v>
      </c>
      <c r="J1170" s="68">
        <f>SUM(F1170:H1170)</f>
        <v>2</v>
      </c>
      <c r="K1170" s="68">
        <f>E1170-J1170</f>
        <v>0</v>
      </c>
      <c r="L1170" s="69">
        <v>750000000</v>
      </c>
      <c r="M1170" s="87">
        <v>206.605</v>
      </c>
      <c r="N1170" s="69">
        <v>375000000</v>
      </c>
      <c r="O1170" s="69">
        <v>12000387</v>
      </c>
      <c r="P1170" s="79">
        <f>IF(I1170=0,0,H1170/I1170)</f>
        <v>0</v>
      </c>
    </row>
    <row r="1171">
      <c r="A1171" s="66" t="str">
        <v>2025-12</v>
      </c>
      <c r="B1171" s="66" t="str">
        <v>비교 반영</v>
      </c>
      <c r="C1171" s="66" t="str">
        <v>화도읍 차산리</v>
      </c>
      <c r="D1171" s="66" t="str">
        <v>아파트 전월세</v>
      </c>
      <c r="E1171" s="68">
        <v>2</v>
      </c>
      <c r="F1171" s="68">
        <v>0</v>
      </c>
      <c r="G1171" s="68">
        <v>2</v>
      </c>
      <c r="H1171" s="68">
        <v>0</v>
      </c>
      <c r="I1171" s="68">
        <f>G1171+H1171</f>
        <v>2</v>
      </c>
      <c r="J1171" s="68">
        <f>SUM(F1171:H1171)</f>
        <v>2</v>
      </c>
      <c r="K1171" s="68">
        <f>E1171-J1171</f>
        <v>0</v>
      </c>
      <c r="L1171" s="69">
        <v>530000000</v>
      </c>
      <c r="M1171" s="87">
        <v>227.545</v>
      </c>
      <c r="N1171" s="69">
        <v>265000000</v>
      </c>
      <c r="O1171" s="69">
        <v>7699863</v>
      </c>
      <c r="P1171" s="79">
        <f>IF(I1171=0,0,H1171/I1171)</f>
        <v>0</v>
      </c>
    </row>
    <row r="1172">
      <c r="A1172" s="66" t="str">
        <v>2025-12</v>
      </c>
      <c r="B1172" s="66" t="str">
        <v>비교 반영</v>
      </c>
      <c r="C1172" s="66" t="str">
        <v>화도읍 차산리</v>
      </c>
      <c r="D1172" s="66" t="str">
        <v>토지</v>
      </c>
      <c r="E1172" s="68">
        <v>12</v>
      </c>
      <c r="F1172" s="68">
        <v>12</v>
      </c>
      <c r="G1172" s="68">
        <v>0</v>
      </c>
      <c r="H1172" s="68">
        <v>0</v>
      </c>
      <c r="I1172" s="68">
        <f>G1172+H1172</f>
        <v>0</v>
      </c>
      <c r="J1172" s="68">
        <f>SUM(F1172:H1172)</f>
        <v>12</v>
      </c>
      <c r="K1172" s="68">
        <f>E1172-J1172</f>
        <v>0</v>
      </c>
      <c r="L1172" s="69">
        <v>9322000000</v>
      </c>
      <c r="M1172" s="87">
        <v>75462.6</v>
      </c>
      <c r="N1172" s="69">
        <v>776833333</v>
      </c>
      <c r="O1172" s="69">
        <v>408368</v>
      </c>
      <c r="P1172" s="79">
        <f>IF(I1172=0,0,H1172/I1172)</f>
        <v>0</v>
      </c>
    </row>
    <row r="1173">
      <c r="A1173" s="66" t="str">
        <v>2025-12</v>
      </c>
      <c r="B1173" s="66" t="str">
        <v>비교 반영</v>
      </c>
      <c r="C1173" s="66" t="str">
        <v>화도읍 창현리</v>
      </c>
      <c r="D1173" s="66" t="str">
        <v>다가구 전월세</v>
      </c>
      <c r="E1173" s="68">
        <v>9</v>
      </c>
      <c r="F1173" s="68">
        <v>0</v>
      </c>
      <c r="G1173" s="68">
        <v>0</v>
      </c>
      <c r="H1173" s="68">
        <v>9</v>
      </c>
      <c r="I1173" s="68">
        <f>G1173+H1173</f>
        <v>9</v>
      </c>
      <c r="J1173" s="68">
        <f>SUM(F1173:H1173)</f>
        <v>9</v>
      </c>
      <c r="K1173" s="68">
        <f>E1173-J1173</f>
        <v>0</v>
      </c>
      <c r="L1173" s="69">
        <v>42000000</v>
      </c>
      <c r="M1173" s="87">
        <v>296.84</v>
      </c>
      <c r="N1173" s="69">
        <v>4666667</v>
      </c>
      <c r="O1173" s="69">
        <v>467737</v>
      </c>
      <c r="P1173" s="79">
        <f>IF(I1173=0,0,H1173/I1173)</f>
        <v>1</v>
      </c>
    </row>
    <row r="1174">
      <c r="A1174" s="66" t="str">
        <v>2025-12</v>
      </c>
      <c r="B1174" s="66" t="str">
        <v>비교 반영</v>
      </c>
      <c r="C1174" s="66" t="str">
        <v>화도읍 창현리</v>
      </c>
      <c r="D1174" s="66" t="str">
        <v>다세대 매매</v>
      </c>
      <c r="E1174" s="68">
        <v>3</v>
      </c>
      <c r="F1174" s="68">
        <v>3</v>
      </c>
      <c r="G1174" s="68">
        <v>0</v>
      </c>
      <c r="H1174" s="68">
        <v>0</v>
      </c>
      <c r="I1174" s="68">
        <f>G1174+H1174</f>
        <v>0</v>
      </c>
      <c r="J1174" s="68">
        <f>SUM(F1174:H1174)</f>
        <v>3</v>
      </c>
      <c r="K1174" s="68">
        <f>E1174-J1174</f>
        <v>0</v>
      </c>
      <c r="L1174" s="69">
        <v>404400000</v>
      </c>
      <c r="M1174" s="87">
        <v>215.71</v>
      </c>
      <c r="N1174" s="69">
        <v>134800000</v>
      </c>
      <c r="O1174" s="69">
        <v>6197485</v>
      </c>
      <c r="P1174" s="79">
        <f>IF(I1174=0,0,H1174/I1174)</f>
        <v>0</v>
      </c>
    </row>
    <row r="1175">
      <c r="A1175" s="66" t="str">
        <v>2025-12</v>
      </c>
      <c r="B1175" s="66" t="str">
        <v>비교 반영</v>
      </c>
      <c r="C1175" s="66" t="str">
        <v>화도읍 창현리</v>
      </c>
      <c r="D1175" s="66" t="str">
        <v>다세대 전월세</v>
      </c>
      <c r="E1175" s="68">
        <v>5</v>
      </c>
      <c r="F1175" s="68">
        <v>0</v>
      </c>
      <c r="G1175" s="68">
        <v>3</v>
      </c>
      <c r="H1175" s="68">
        <v>2</v>
      </c>
      <c r="I1175" s="68">
        <f>G1175+H1175</f>
        <v>5</v>
      </c>
      <c r="J1175" s="68">
        <f>SUM(F1175:H1175)</f>
        <v>5</v>
      </c>
      <c r="K1175" s="68">
        <f>E1175-J1175</f>
        <v>0</v>
      </c>
      <c r="L1175" s="69">
        <v>225870000</v>
      </c>
      <c r="M1175" s="87">
        <v>256.51</v>
      </c>
      <c r="N1175" s="69">
        <v>45174000</v>
      </c>
      <c r="O1175" s="69">
        <v>2910911</v>
      </c>
      <c r="P1175" s="79">
        <f>IF(I1175=0,0,H1175/I1175)</f>
        <v>0.4</v>
      </c>
    </row>
    <row r="1176">
      <c r="A1176" s="66" t="str">
        <v>2025-12</v>
      </c>
      <c r="B1176" s="66" t="str">
        <v>비교 반영</v>
      </c>
      <c r="C1176" s="66" t="str">
        <v>화도읍 창현리</v>
      </c>
      <c r="D1176" s="66" t="str">
        <v>상가</v>
      </c>
      <c r="E1176" s="68">
        <v>1</v>
      </c>
      <c r="F1176" s="68">
        <v>1</v>
      </c>
      <c r="G1176" s="68">
        <v>0</v>
      </c>
      <c r="H1176" s="68">
        <v>0</v>
      </c>
      <c r="I1176" s="68">
        <f>G1176+H1176</f>
        <v>0</v>
      </c>
      <c r="J1176" s="68">
        <f>SUM(F1176:H1176)</f>
        <v>1</v>
      </c>
      <c r="K1176" s="68">
        <f>E1176-J1176</f>
        <v>0</v>
      </c>
      <c r="L1176" s="69">
        <v>300000000</v>
      </c>
      <c r="M1176" s="87">
        <v>66.8</v>
      </c>
      <c r="N1176" s="69">
        <v>300000000</v>
      </c>
      <c r="O1176" s="69">
        <v>14846340</v>
      </c>
      <c r="P1176" s="79">
        <f>IF(I1176=0,0,H1176/I1176)</f>
        <v>0</v>
      </c>
    </row>
    <row r="1177">
      <c r="A1177" s="66" t="str">
        <v>2025-12</v>
      </c>
      <c r="B1177" s="66" t="str">
        <v>비교 반영</v>
      </c>
      <c r="C1177" s="66" t="str">
        <v>화도읍 창현리</v>
      </c>
      <c r="D1177" s="66" t="str">
        <v>아파트 매매</v>
      </c>
      <c r="E1177" s="68">
        <v>11</v>
      </c>
      <c r="F1177" s="68">
        <v>11</v>
      </c>
      <c r="G1177" s="68">
        <v>0</v>
      </c>
      <c r="H1177" s="68">
        <v>0</v>
      </c>
      <c r="I1177" s="68">
        <f>G1177+H1177</f>
        <v>0</v>
      </c>
      <c r="J1177" s="68">
        <f>SUM(F1177:H1177)</f>
        <v>11</v>
      </c>
      <c r="K1177" s="68">
        <f>E1177-J1177</f>
        <v>0</v>
      </c>
      <c r="L1177" s="69">
        <v>2532000000</v>
      </c>
      <c r="M1177" s="87">
        <v>748.139</v>
      </c>
      <c r="N1177" s="69">
        <v>230181818</v>
      </c>
      <c r="O1177" s="69">
        <v>11188093</v>
      </c>
      <c r="P1177" s="79">
        <f>IF(I1177=0,0,H1177/I1177)</f>
        <v>0</v>
      </c>
    </row>
    <row r="1178">
      <c r="A1178" s="66" t="str">
        <v>2025-12</v>
      </c>
      <c r="B1178" s="66" t="str">
        <v>비교 반영</v>
      </c>
      <c r="C1178" s="66" t="str">
        <v>화도읍 창현리</v>
      </c>
      <c r="D1178" s="66" t="str">
        <v>아파트 전월세</v>
      </c>
      <c r="E1178" s="68">
        <v>20</v>
      </c>
      <c r="F1178" s="68">
        <v>0</v>
      </c>
      <c r="G1178" s="68">
        <v>11</v>
      </c>
      <c r="H1178" s="68">
        <v>9</v>
      </c>
      <c r="I1178" s="68">
        <f>G1178+H1178</f>
        <v>20</v>
      </c>
      <c r="J1178" s="68">
        <f>SUM(F1178:H1178)</f>
        <v>20</v>
      </c>
      <c r="K1178" s="68">
        <f>E1178-J1178</f>
        <v>0</v>
      </c>
      <c r="L1178" s="69">
        <v>3159800000</v>
      </c>
      <c r="M1178" s="87">
        <v>1497.09</v>
      </c>
      <c r="N1178" s="69">
        <v>157990000</v>
      </c>
      <c r="O1178" s="69">
        <v>6977282</v>
      </c>
      <c r="P1178" s="79">
        <f>IF(I1178=0,0,H1178/I1178)</f>
        <v>0.45</v>
      </c>
    </row>
    <row r="1179">
      <c r="A1179" s="66" t="str">
        <v>2025-12</v>
      </c>
      <c r="B1179" s="66" t="str">
        <v>비교 반영</v>
      </c>
      <c r="C1179" s="66" t="str">
        <v>화도읍 창현리</v>
      </c>
      <c r="D1179" s="66" t="str">
        <v>토지</v>
      </c>
      <c r="E1179" s="68">
        <v>2</v>
      </c>
      <c r="F1179" s="68">
        <v>2</v>
      </c>
      <c r="G1179" s="68">
        <v>0</v>
      </c>
      <c r="H1179" s="68">
        <v>0</v>
      </c>
      <c r="I1179" s="68">
        <f>G1179+H1179</f>
        <v>0</v>
      </c>
      <c r="J1179" s="68">
        <f>SUM(F1179:H1179)</f>
        <v>2</v>
      </c>
      <c r="K1179" s="68">
        <f>E1179-J1179</f>
        <v>0</v>
      </c>
      <c r="L1179" s="69">
        <v>140000000</v>
      </c>
      <c r="M1179" s="87">
        <v>68</v>
      </c>
      <c r="N1179" s="69">
        <v>70000000</v>
      </c>
      <c r="O1179" s="69">
        <v>6806028</v>
      </c>
      <c r="P1179" s="79">
        <f>IF(I1179=0,0,H1179/I1179)</f>
        <v>0</v>
      </c>
    </row>
    <row r="1180">
      <c r="A1180" s="66" t="str">
        <v>2026-01</v>
      </c>
      <c r="B1180" s="66" t="str">
        <v>비교 반영</v>
      </c>
      <c r="C1180" s="66" t="str">
        <v>금곡동</v>
      </c>
      <c r="D1180" s="66" t="str">
        <v>다가구 전월세</v>
      </c>
      <c r="E1180" s="68">
        <v>12</v>
      </c>
      <c r="F1180" s="68">
        <v>0</v>
      </c>
      <c r="G1180" s="68">
        <v>0</v>
      </c>
      <c r="H1180" s="68">
        <v>12</v>
      </c>
      <c r="I1180" s="68">
        <f>G1180+H1180</f>
        <v>12</v>
      </c>
      <c r="J1180" s="68">
        <f>SUM(F1180:H1180)</f>
        <v>12</v>
      </c>
      <c r="K1180" s="68">
        <f>E1180-J1180</f>
        <v>0</v>
      </c>
      <c r="L1180" s="69">
        <v>209000000</v>
      </c>
      <c r="M1180" s="87">
        <v>705.15</v>
      </c>
      <c r="N1180" s="69">
        <v>17416667</v>
      </c>
      <c r="O1180" s="69">
        <v>979804</v>
      </c>
      <c r="P1180" s="79">
        <f>IF(I1180=0,0,H1180/I1180)</f>
        <v>1</v>
      </c>
    </row>
    <row r="1181">
      <c r="A1181" s="66" t="str">
        <v>2026-01</v>
      </c>
      <c r="B1181" s="66" t="str">
        <v>비교 반영</v>
      </c>
      <c r="C1181" s="66" t="str">
        <v>금곡동</v>
      </c>
      <c r="D1181" s="66" t="str">
        <v>다세대 매매</v>
      </c>
      <c r="E1181" s="68">
        <v>6</v>
      </c>
      <c r="F1181" s="68">
        <v>6</v>
      </c>
      <c r="G1181" s="68">
        <v>0</v>
      </c>
      <c r="H1181" s="68">
        <v>0</v>
      </c>
      <c r="I1181" s="68">
        <f>G1181+H1181</f>
        <v>0</v>
      </c>
      <c r="J1181" s="68">
        <f>SUM(F1181:H1181)</f>
        <v>6</v>
      </c>
      <c r="K1181" s="68">
        <f>E1181-J1181</f>
        <v>0</v>
      </c>
      <c r="L1181" s="69">
        <v>776500000</v>
      </c>
      <c r="M1181" s="87">
        <v>271.22</v>
      </c>
      <c r="N1181" s="69">
        <v>129416667</v>
      </c>
      <c r="O1181" s="69">
        <v>9464428</v>
      </c>
      <c r="P1181" s="79">
        <f>IF(I1181=0,0,H1181/I1181)</f>
        <v>0</v>
      </c>
    </row>
    <row r="1182">
      <c r="A1182" s="66" t="str">
        <v>2026-01</v>
      </c>
      <c r="B1182" s="66" t="str">
        <v>비교 반영</v>
      </c>
      <c r="C1182" s="66" t="str">
        <v>금곡동</v>
      </c>
      <c r="D1182" s="66" t="str">
        <v>다세대 전월세</v>
      </c>
      <c r="E1182" s="68">
        <v>12</v>
      </c>
      <c r="F1182" s="68">
        <v>0</v>
      </c>
      <c r="G1182" s="68">
        <v>7</v>
      </c>
      <c r="H1182" s="68">
        <v>5</v>
      </c>
      <c r="I1182" s="68">
        <f>G1182+H1182</f>
        <v>12</v>
      </c>
      <c r="J1182" s="68">
        <f>SUM(F1182:H1182)</f>
        <v>12</v>
      </c>
      <c r="K1182" s="68">
        <f>E1182-J1182</f>
        <v>0</v>
      </c>
      <c r="L1182" s="69">
        <v>692500000</v>
      </c>
      <c r="M1182" s="87">
        <v>614.64</v>
      </c>
      <c r="N1182" s="69">
        <v>57708333</v>
      </c>
      <c r="O1182" s="69">
        <v>3724548</v>
      </c>
      <c r="P1182" s="79">
        <f>IF(I1182=0,0,H1182/I1182)</f>
        <v>0.4166666666666667</v>
      </c>
    </row>
    <row r="1183">
      <c r="A1183" s="66" t="str">
        <v>2026-01</v>
      </c>
      <c r="B1183" s="66" t="str">
        <v>비교 반영</v>
      </c>
      <c r="C1183" s="66" t="str">
        <v>금곡동</v>
      </c>
      <c r="D1183" s="66" t="str">
        <v>상가</v>
      </c>
      <c r="E1183" s="68">
        <v>1</v>
      </c>
      <c r="F1183" s="68">
        <v>1</v>
      </c>
      <c r="G1183" s="68">
        <v>0</v>
      </c>
      <c r="H1183" s="68">
        <v>0</v>
      </c>
      <c r="I1183" s="68">
        <f>G1183+H1183</f>
        <v>0</v>
      </c>
      <c r="J1183" s="68">
        <f>SUM(F1183:H1183)</f>
        <v>1</v>
      </c>
      <c r="K1183" s="68">
        <f>E1183-J1183</f>
        <v>0</v>
      </c>
      <c r="L1183" s="69">
        <v>1600000000</v>
      </c>
      <c r="M1183" s="87">
        <v>425.99</v>
      </c>
      <c r="N1183" s="69">
        <v>1600000000</v>
      </c>
      <c r="O1183" s="69">
        <v>12416385</v>
      </c>
      <c r="P1183" s="79">
        <f>IF(I1183=0,0,H1183/I1183)</f>
        <v>0</v>
      </c>
    </row>
    <row r="1184">
      <c r="A1184" s="66" t="str">
        <v>2026-01</v>
      </c>
      <c r="B1184" s="66" t="str">
        <v>비교 반영</v>
      </c>
      <c r="C1184" s="66" t="str">
        <v>금곡동</v>
      </c>
      <c r="D1184" s="66" t="str">
        <v>아파트 매매</v>
      </c>
      <c r="E1184" s="68">
        <v>14</v>
      </c>
      <c r="F1184" s="68">
        <v>14</v>
      </c>
      <c r="G1184" s="68">
        <v>0</v>
      </c>
      <c r="H1184" s="68">
        <v>0</v>
      </c>
      <c r="I1184" s="68">
        <f>G1184+H1184</f>
        <v>0</v>
      </c>
      <c r="J1184" s="68">
        <f>SUM(F1184:H1184)</f>
        <v>14</v>
      </c>
      <c r="K1184" s="68">
        <f>E1184-J1184</f>
        <v>0</v>
      </c>
      <c r="L1184" s="69">
        <v>3387500000</v>
      </c>
      <c r="M1184" s="87">
        <v>904.727</v>
      </c>
      <c r="N1184" s="69">
        <v>241964286</v>
      </c>
      <c r="O1184" s="69">
        <v>12377592</v>
      </c>
      <c r="P1184" s="79">
        <f>IF(I1184=0,0,H1184/I1184)</f>
        <v>0</v>
      </c>
    </row>
    <row r="1185">
      <c r="A1185" s="66" t="str">
        <v>2026-01</v>
      </c>
      <c r="B1185" s="66" t="str">
        <v>비교 반영</v>
      </c>
      <c r="C1185" s="66" t="str">
        <v>금곡동</v>
      </c>
      <c r="D1185" s="66" t="str">
        <v>아파트 전월세</v>
      </c>
      <c r="E1185" s="68">
        <v>8</v>
      </c>
      <c r="F1185" s="68">
        <v>0</v>
      </c>
      <c r="G1185" s="68">
        <v>4</v>
      </c>
      <c r="H1185" s="68">
        <v>4</v>
      </c>
      <c r="I1185" s="68">
        <f>G1185+H1185</f>
        <v>8</v>
      </c>
      <c r="J1185" s="68">
        <f>SUM(F1185:H1185)</f>
        <v>8</v>
      </c>
      <c r="K1185" s="68">
        <f>E1185-J1185</f>
        <v>0</v>
      </c>
      <c r="L1185" s="69">
        <v>881500000</v>
      </c>
      <c r="M1185" s="87">
        <v>599.393</v>
      </c>
      <c r="N1185" s="69">
        <v>110187500</v>
      </c>
      <c r="O1185" s="69">
        <v>4861672</v>
      </c>
      <c r="P1185" s="79">
        <f>IF(I1185=0,0,H1185/I1185)</f>
        <v>0.5</v>
      </c>
    </row>
    <row r="1186">
      <c r="A1186" s="66" t="str">
        <v>2026-01</v>
      </c>
      <c r="B1186" s="66" t="str">
        <v>비교 반영</v>
      </c>
      <c r="C1186" s="66" t="str">
        <v>금곡동</v>
      </c>
      <c r="D1186" s="66" t="str">
        <v>오피스텔 전월세</v>
      </c>
      <c r="E1186" s="68">
        <v>1</v>
      </c>
      <c r="F1186" s="68">
        <v>0</v>
      </c>
      <c r="G1186" s="68">
        <v>0</v>
      </c>
      <c r="H1186" s="68">
        <v>1</v>
      </c>
      <c r="I1186" s="68">
        <f>G1186+H1186</f>
        <v>1</v>
      </c>
      <c r="J1186" s="68">
        <f>SUM(F1186:H1186)</f>
        <v>1</v>
      </c>
      <c r="K1186" s="68">
        <f>E1186-J1186</f>
        <v>0</v>
      </c>
      <c r="L1186" s="69">
        <v>1000000</v>
      </c>
      <c r="M1186" s="87">
        <v>32.25</v>
      </c>
      <c r="N1186" s="69">
        <v>1000000</v>
      </c>
      <c r="O1186" s="69">
        <v>102505</v>
      </c>
      <c r="P1186" s="79">
        <f>IF(I1186=0,0,H1186/I1186)</f>
        <v>1</v>
      </c>
    </row>
    <row r="1187">
      <c r="A1187" s="66" t="str">
        <v>2026-01</v>
      </c>
      <c r="B1187" s="66" t="str">
        <v>비교 반영</v>
      </c>
      <c r="C1187" s="66" t="str">
        <v>금곡동</v>
      </c>
      <c r="D1187" s="66" t="str">
        <v>토지</v>
      </c>
      <c r="E1187" s="68">
        <v>1</v>
      </c>
      <c r="F1187" s="68">
        <v>1</v>
      </c>
      <c r="G1187" s="68">
        <v>0</v>
      </c>
      <c r="H1187" s="68">
        <v>0</v>
      </c>
      <c r="I1187" s="68">
        <f>G1187+H1187</f>
        <v>0</v>
      </c>
      <c r="J1187" s="68">
        <f>SUM(F1187:H1187)</f>
        <v>1</v>
      </c>
      <c r="K1187" s="68">
        <f>E1187-J1187</f>
        <v>0</v>
      </c>
      <c r="L1187" s="69">
        <v>400000000</v>
      </c>
      <c r="M1187" s="87">
        <v>357</v>
      </c>
      <c r="N1187" s="69">
        <v>400000000</v>
      </c>
      <c r="O1187" s="69">
        <v>3703961</v>
      </c>
      <c r="P1187" s="79">
        <f>IF(I1187=0,0,H1187/I1187)</f>
        <v>0</v>
      </c>
    </row>
    <row r="1188">
      <c r="A1188" s="66" t="str">
        <v>2026-01</v>
      </c>
      <c r="B1188" s="66" t="str">
        <v>비교 반영</v>
      </c>
      <c r="C1188" s="66" t="str">
        <v>다산동</v>
      </c>
      <c r="D1188" s="66" t="str">
        <v>공장창고</v>
      </c>
      <c r="E1188" s="68">
        <v>5</v>
      </c>
      <c r="F1188" s="68">
        <v>5</v>
      </c>
      <c r="G1188" s="68">
        <v>0</v>
      </c>
      <c r="H1188" s="68">
        <v>0</v>
      </c>
      <c r="I1188" s="68">
        <f>G1188+H1188</f>
        <v>0</v>
      </c>
      <c r="J1188" s="68">
        <f>SUM(F1188:H1188)</f>
        <v>5</v>
      </c>
      <c r="K1188" s="68">
        <f>E1188-J1188</f>
        <v>0</v>
      </c>
      <c r="L1188" s="69">
        <v>748020000</v>
      </c>
      <c r="M1188" s="87">
        <v>230.58</v>
      </c>
      <c r="N1188" s="69">
        <v>149604000</v>
      </c>
      <c r="O1188" s="69">
        <v>10724231</v>
      </c>
      <c r="P1188" s="79">
        <f>IF(I1188=0,0,H1188/I1188)</f>
        <v>0</v>
      </c>
    </row>
    <row r="1189">
      <c r="A1189" s="66" t="str">
        <v>2026-01</v>
      </c>
      <c r="B1189" s="66" t="str">
        <v>비교 반영</v>
      </c>
      <c r="C1189" s="66" t="str">
        <v>다산동</v>
      </c>
      <c r="D1189" s="66" t="str">
        <v>다가구 매매</v>
      </c>
      <c r="E1189" s="68">
        <v>2</v>
      </c>
      <c r="F1189" s="68">
        <v>2</v>
      </c>
      <c r="G1189" s="68">
        <v>0</v>
      </c>
      <c r="H1189" s="68">
        <v>0</v>
      </c>
      <c r="I1189" s="68">
        <f>G1189+H1189</f>
        <v>0</v>
      </c>
      <c r="J1189" s="68">
        <f>SUM(F1189:H1189)</f>
        <v>2</v>
      </c>
      <c r="K1189" s="68">
        <f>E1189-J1189</f>
        <v>0</v>
      </c>
      <c r="L1189" s="69">
        <v>2770000000</v>
      </c>
      <c r="M1189" s="87">
        <v>518.42</v>
      </c>
      <c r="N1189" s="69">
        <v>1385000000</v>
      </c>
      <c r="O1189" s="69">
        <v>17663332</v>
      </c>
      <c r="P1189" s="79">
        <f>IF(I1189=0,0,H1189/I1189)</f>
        <v>0</v>
      </c>
    </row>
    <row r="1190">
      <c r="A1190" s="66" t="str">
        <v>2026-01</v>
      </c>
      <c r="B1190" s="66" t="str">
        <v>비교 반영</v>
      </c>
      <c r="C1190" s="66" t="str">
        <v>다산동</v>
      </c>
      <c r="D1190" s="66" t="str">
        <v>다가구 전월세</v>
      </c>
      <c r="E1190" s="68">
        <v>71</v>
      </c>
      <c r="F1190" s="68">
        <v>0</v>
      </c>
      <c r="G1190" s="68">
        <v>24</v>
      </c>
      <c r="H1190" s="68">
        <v>47</v>
      </c>
      <c r="I1190" s="68">
        <f>G1190+H1190</f>
        <v>71</v>
      </c>
      <c r="J1190" s="68">
        <f>SUM(F1190:H1190)</f>
        <v>71</v>
      </c>
      <c r="K1190" s="68">
        <f>E1190-J1190</f>
        <v>0</v>
      </c>
      <c r="L1190" s="69">
        <v>10504130000</v>
      </c>
      <c r="M1190" s="87">
        <v>3793.445</v>
      </c>
      <c r="N1190" s="69">
        <v>147945493</v>
      </c>
      <c r="O1190" s="69">
        <v>9153789</v>
      </c>
      <c r="P1190" s="79">
        <f>IF(I1190=0,0,H1190/I1190)</f>
        <v>0.6619718309859155</v>
      </c>
    </row>
    <row r="1191">
      <c r="A1191" s="66" t="str">
        <v>2026-01</v>
      </c>
      <c r="B1191" s="66" t="str">
        <v>비교 반영</v>
      </c>
      <c r="C1191" s="66" t="str">
        <v>다산동</v>
      </c>
      <c r="D1191" s="66" t="str">
        <v>다세대 매매</v>
      </c>
      <c r="E1191" s="68">
        <v>3</v>
      </c>
      <c r="F1191" s="68">
        <v>3</v>
      </c>
      <c r="G1191" s="68">
        <v>0</v>
      </c>
      <c r="H1191" s="68">
        <v>0</v>
      </c>
      <c r="I1191" s="68">
        <f>G1191+H1191</f>
        <v>0</v>
      </c>
      <c r="J1191" s="68">
        <f>SUM(F1191:H1191)</f>
        <v>3</v>
      </c>
      <c r="K1191" s="68">
        <f>E1191-J1191</f>
        <v>0</v>
      </c>
      <c r="L1191" s="69">
        <v>923000000</v>
      </c>
      <c r="M1191" s="87">
        <v>174.285</v>
      </c>
      <c r="N1191" s="69">
        <v>307666667</v>
      </c>
      <c r="O1191" s="69">
        <v>17507184</v>
      </c>
      <c r="P1191" s="79">
        <f>IF(I1191=0,0,H1191/I1191)</f>
        <v>0</v>
      </c>
    </row>
    <row r="1192">
      <c r="A1192" s="66" t="str">
        <v>2026-01</v>
      </c>
      <c r="B1192" s="66" t="str">
        <v>비교 반영</v>
      </c>
      <c r="C1192" s="66" t="str">
        <v>다산동</v>
      </c>
      <c r="D1192" s="66" t="str">
        <v>다세대 전월세</v>
      </c>
      <c r="E1192" s="68">
        <v>9</v>
      </c>
      <c r="F1192" s="68">
        <v>0</v>
      </c>
      <c r="G1192" s="68">
        <v>5</v>
      </c>
      <c r="H1192" s="68">
        <v>4</v>
      </c>
      <c r="I1192" s="68">
        <f>G1192+H1192</f>
        <v>9</v>
      </c>
      <c r="J1192" s="68">
        <f>SUM(F1192:H1192)</f>
        <v>9</v>
      </c>
      <c r="K1192" s="68">
        <f>E1192-J1192</f>
        <v>0</v>
      </c>
      <c r="L1192" s="69">
        <v>634000000</v>
      </c>
      <c r="M1192" s="87">
        <v>382.74</v>
      </c>
      <c r="N1192" s="69">
        <v>70444444</v>
      </c>
      <c r="O1192" s="69">
        <v>5475957</v>
      </c>
      <c r="P1192" s="79">
        <f>IF(I1192=0,0,H1192/I1192)</f>
        <v>0.4444444444444444</v>
      </c>
    </row>
    <row r="1193">
      <c r="A1193" s="66" t="str">
        <v>2026-01</v>
      </c>
      <c r="B1193" s="66" t="str">
        <v>비교 반영</v>
      </c>
      <c r="C1193" s="66" t="str">
        <v>다산동</v>
      </c>
      <c r="D1193" s="66" t="str">
        <v>상가</v>
      </c>
      <c r="E1193" s="68">
        <v>6</v>
      </c>
      <c r="F1193" s="68">
        <v>6</v>
      </c>
      <c r="G1193" s="68">
        <v>0</v>
      </c>
      <c r="H1193" s="68">
        <v>0</v>
      </c>
      <c r="I1193" s="68">
        <f>G1193+H1193</f>
        <v>0</v>
      </c>
      <c r="J1193" s="68">
        <f>SUM(F1193:H1193)</f>
        <v>6</v>
      </c>
      <c r="K1193" s="68">
        <f>E1193-J1193</f>
        <v>0</v>
      </c>
      <c r="L1193" s="69">
        <v>1272400000</v>
      </c>
      <c r="M1193" s="87">
        <v>275.08</v>
      </c>
      <c r="N1193" s="69">
        <v>212066667</v>
      </c>
      <c r="O1193" s="69">
        <v>15291118</v>
      </c>
      <c r="P1193" s="79">
        <f>IF(I1193=0,0,H1193/I1193)</f>
        <v>0</v>
      </c>
    </row>
    <row r="1194">
      <c r="A1194" s="66" t="str">
        <v>2026-01</v>
      </c>
      <c r="B1194" s="66" t="str">
        <v>비교 반영</v>
      </c>
      <c r="C1194" s="66" t="str">
        <v>다산동</v>
      </c>
      <c r="D1194" s="66" t="str">
        <v>아파트 매매</v>
      </c>
      <c r="E1194" s="68">
        <v>339</v>
      </c>
      <c r="F1194" s="68">
        <v>339</v>
      </c>
      <c r="G1194" s="68">
        <v>0</v>
      </c>
      <c r="H1194" s="68">
        <v>0</v>
      </c>
      <c r="I1194" s="68">
        <f>G1194+H1194</f>
        <v>0</v>
      </c>
      <c r="J1194" s="68">
        <f>SUM(F1194:H1194)</f>
        <v>339</v>
      </c>
      <c r="K1194" s="68">
        <f>E1194-J1194</f>
        <v>0</v>
      </c>
      <c r="L1194" s="69">
        <v>283924500000</v>
      </c>
      <c r="M1194" s="87">
        <v>28701.801</v>
      </c>
      <c r="N1194" s="69">
        <v>837535398</v>
      </c>
      <c r="O1194" s="69">
        <v>32701549</v>
      </c>
      <c r="P1194" s="79">
        <f>IF(I1194=0,0,H1194/I1194)</f>
        <v>0</v>
      </c>
    </row>
    <row r="1195">
      <c r="A1195" s="66" t="str">
        <v>2026-01</v>
      </c>
      <c r="B1195" s="66" t="str">
        <v>비교 반영</v>
      </c>
      <c r="C1195" s="66" t="str">
        <v>다산동</v>
      </c>
      <c r="D1195" s="66" t="str">
        <v>아파트 전월세</v>
      </c>
      <c r="E1195" s="68">
        <v>648</v>
      </c>
      <c r="F1195" s="68">
        <v>0</v>
      </c>
      <c r="G1195" s="68">
        <v>301</v>
      </c>
      <c r="H1195" s="68">
        <v>347</v>
      </c>
      <c r="I1195" s="68">
        <f>G1195+H1195</f>
        <v>648</v>
      </c>
      <c r="J1195" s="68">
        <f>SUM(F1195:H1195)</f>
        <v>648</v>
      </c>
      <c r="K1195" s="68">
        <f>E1195-J1195</f>
        <v>0</v>
      </c>
      <c r="L1195" s="69">
        <v>183310800000</v>
      </c>
      <c r="M1195" s="87">
        <v>42184.56</v>
      </c>
      <c r="N1195" s="69">
        <v>282887037</v>
      </c>
      <c r="O1195" s="69">
        <v>14365116</v>
      </c>
      <c r="P1195" s="79">
        <f>IF(I1195=0,0,H1195/I1195)</f>
        <v>0.5354938271604939</v>
      </c>
    </row>
    <row r="1196">
      <c r="A1196" s="66" t="str">
        <v>2026-01</v>
      </c>
      <c r="B1196" s="66" t="str">
        <v>비교 반영</v>
      </c>
      <c r="C1196" s="66" t="str">
        <v>다산동</v>
      </c>
      <c r="D1196" s="66" t="str">
        <v>오피스텔 매매</v>
      </c>
      <c r="E1196" s="68">
        <v>16</v>
      </c>
      <c r="F1196" s="68">
        <v>16</v>
      </c>
      <c r="G1196" s="68">
        <v>0</v>
      </c>
      <c r="H1196" s="68">
        <v>0</v>
      </c>
      <c r="I1196" s="68">
        <f>G1196+H1196</f>
        <v>0</v>
      </c>
      <c r="J1196" s="68">
        <f>SUM(F1196:H1196)</f>
        <v>16</v>
      </c>
      <c r="K1196" s="68">
        <f>E1196-J1196</f>
        <v>0</v>
      </c>
      <c r="L1196" s="69">
        <v>2484000000</v>
      </c>
      <c r="M1196" s="87">
        <v>448.971</v>
      </c>
      <c r="N1196" s="69">
        <v>155250000</v>
      </c>
      <c r="O1196" s="69">
        <v>18289756</v>
      </c>
      <c r="P1196" s="79">
        <f>IF(I1196=0,0,H1196/I1196)</f>
        <v>0</v>
      </c>
    </row>
    <row r="1197">
      <c r="A1197" s="66" t="str">
        <v>2026-01</v>
      </c>
      <c r="B1197" s="66" t="str">
        <v>비교 반영</v>
      </c>
      <c r="C1197" s="66" t="str">
        <v>다산동</v>
      </c>
      <c r="D1197" s="66" t="str">
        <v>오피스텔 전월세</v>
      </c>
      <c r="E1197" s="68">
        <v>220</v>
      </c>
      <c r="F1197" s="68">
        <v>0</v>
      </c>
      <c r="G1197" s="68">
        <v>89</v>
      </c>
      <c r="H1197" s="68">
        <v>131</v>
      </c>
      <c r="I1197" s="68">
        <f>G1197+H1197</f>
        <v>220</v>
      </c>
      <c r="J1197" s="68">
        <f>SUM(F1197:H1197)</f>
        <v>220</v>
      </c>
      <c r="K1197" s="68">
        <f>E1197-J1197</f>
        <v>0</v>
      </c>
      <c r="L1197" s="69">
        <v>23752210000</v>
      </c>
      <c r="M1197" s="87">
        <v>7689.77</v>
      </c>
      <c r="N1197" s="69">
        <v>107964591</v>
      </c>
      <c r="O1197" s="69">
        <v>10210930</v>
      </c>
      <c r="P1197" s="79">
        <f>IF(I1197=0,0,H1197/I1197)</f>
        <v>0.5954545454545455</v>
      </c>
    </row>
    <row r="1198">
      <c r="A1198" s="66" t="str">
        <v>2026-01</v>
      </c>
      <c r="B1198" s="66" t="str">
        <v>비교 반영</v>
      </c>
      <c r="C1198" s="66" t="str">
        <v>다산동</v>
      </c>
      <c r="D1198" s="66" t="str">
        <v>토지</v>
      </c>
      <c r="E1198" s="68">
        <v>1</v>
      </c>
      <c r="F1198" s="68">
        <v>1</v>
      </c>
      <c r="G1198" s="68">
        <v>0</v>
      </c>
      <c r="H1198" s="68">
        <v>0</v>
      </c>
      <c r="I1198" s="68">
        <f>G1198+H1198</f>
        <v>0</v>
      </c>
      <c r="J1198" s="68">
        <f>SUM(F1198:H1198)</f>
        <v>1</v>
      </c>
      <c r="K1198" s="68">
        <f>E1198-J1198</f>
        <v>0</v>
      </c>
      <c r="L1198" s="69">
        <v>150000000</v>
      </c>
      <c r="M1198" s="87">
        <v>330</v>
      </c>
      <c r="N1198" s="69">
        <v>150000000</v>
      </c>
      <c r="O1198" s="69">
        <v>1502630</v>
      </c>
      <c r="P1198" s="79">
        <f>IF(I1198=0,0,H1198/I1198)</f>
        <v>0</v>
      </c>
    </row>
    <row r="1199">
      <c r="A1199" s="66" t="str">
        <v>2026-01</v>
      </c>
      <c r="B1199" s="66" t="str">
        <v>비교 반영</v>
      </c>
      <c r="C1199" s="66" t="str">
        <v>별내동</v>
      </c>
      <c r="D1199" s="66" t="str">
        <v>공장창고</v>
      </c>
      <c r="E1199" s="68">
        <v>3</v>
      </c>
      <c r="F1199" s="68">
        <v>3</v>
      </c>
      <c r="G1199" s="68">
        <v>0</v>
      </c>
      <c r="H1199" s="68">
        <v>0</v>
      </c>
      <c r="I1199" s="68">
        <f>G1199+H1199</f>
        <v>0</v>
      </c>
      <c r="J1199" s="68">
        <f>SUM(F1199:H1199)</f>
        <v>3</v>
      </c>
      <c r="K1199" s="68">
        <f>E1199-J1199</f>
        <v>0</v>
      </c>
      <c r="L1199" s="69">
        <v>679400000</v>
      </c>
      <c r="M1199" s="87">
        <v>158.45</v>
      </c>
      <c r="N1199" s="69">
        <v>226466667</v>
      </c>
      <c r="O1199" s="69">
        <v>14174505</v>
      </c>
      <c r="P1199" s="79">
        <f>IF(I1199=0,0,H1199/I1199)</f>
        <v>0</v>
      </c>
    </row>
    <row r="1200">
      <c r="A1200" s="66" t="str">
        <v>2026-01</v>
      </c>
      <c r="B1200" s="66" t="str">
        <v>비교 반영</v>
      </c>
      <c r="C1200" s="66" t="str">
        <v>별내동</v>
      </c>
      <c r="D1200" s="66" t="str">
        <v>다가구 전월세</v>
      </c>
      <c r="E1200" s="68">
        <v>121</v>
      </c>
      <c r="F1200" s="68">
        <v>0</v>
      </c>
      <c r="G1200" s="68">
        <v>56</v>
      </c>
      <c r="H1200" s="68">
        <v>65</v>
      </c>
      <c r="I1200" s="68">
        <f>G1200+H1200</f>
        <v>121</v>
      </c>
      <c r="J1200" s="68">
        <f>SUM(F1200:H1200)</f>
        <v>121</v>
      </c>
      <c r="K1200" s="68">
        <f>E1200-J1200</f>
        <v>0</v>
      </c>
      <c r="L1200" s="69">
        <v>17504500000</v>
      </c>
      <c r="M1200" s="87">
        <v>6716</v>
      </c>
      <c r="N1200" s="69">
        <v>144665289</v>
      </c>
      <c r="O1200" s="69">
        <v>8616157</v>
      </c>
      <c r="P1200" s="79">
        <f>IF(I1200=0,0,H1200/I1200)</f>
        <v>0.5371900826446281</v>
      </c>
    </row>
    <row r="1201">
      <c r="A1201" s="66" t="str">
        <v>2026-01</v>
      </c>
      <c r="B1201" s="66" t="str">
        <v>비교 반영</v>
      </c>
      <c r="C1201" s="66" t="str">
        <v>별내동</v>
      </c>
      <c r="D1201" s="66" t="str">
        <v>다세대 매매</v>
      </c>
      <c r="E1201" s="68">
        <v>1</v>
      </c>
      <c r="F1201" s="68">
        <v>1</v>
      </c>
      <c r="G1201" s="68">
        <v>0</v>
      </c>
      <c r="H1201" s="68">
        <v>0</v>
      </c>
      <c r="I1201" s="68">
        <f>G1201+H1201</f>
        <v>0</v>
      </c>
      <c r="J1201" s="68">
        <f>SUM(F1201:H1201)</f>
        <v>1</v>
      </c>
      <c r="K1201" s="68">
        <f>E1201-J1201</f>
        <v>0</v>
      </c>
      <c r="L1201" s="69">
        <v>675000000</v>
      </c>
      <c r="M1201" s="87">
        <v>84.88</v>
      </c>
      <c r="N1201" s="69">
        <v>675000000</v>
      </c>
      <c r="O1201" s="69">
        <v>26288936</v>
      </c>
      <c r="P1201" s="79">
        <f>IF(I1201=0,0,H1201/I1201)</f>
        <v>0</v>
      </c>
    </row>
    <row r="1202">
      <c r="A1202" s="66" t="str">
        <v>2026-01</v>
      </c>
      <c r="B1202" s="66" t="str">
        <v>비교 반영</v>
      </c>
      <c r="C1202" s="66" t="str">
        <v>별내동</v>
      </c>
      <c r="D1202" s="66" t="str">
        <v>다세대 전월세</v>
      </c>
      <c r="E1202" s="68">
        <v>4</v>
      </c>
      <c r="F1202" s="68">
        <v>0</v>
      </c>
      <c r="G1202" s="68">
        <v>4</v>
      </c>
      <c r="H1202" s="68">
        <v>0</v>
      </c>
      <c r="I1202" s="68">
        <f>G1202+H1202</f>
        <v>4</v>
      </c>
      <c r="J1202" s="68">
        <f>SUM(F1202:H1202)</f>
        <v>4</v>
      </c>
      <c r="K1202" s="68">
        <f>E1202-J1202</f>
        <v>0</v>
      </c>
      <c r="L1202" s="69">
        <v>2018000000</v>
      </c>
      <c r="M1202" s="87">
        <v>339.5</v>
      </c>
      <c r="N1202" s="69">
        <v>504500000</v>
      </c>
      <c r="O1202" s="69">
        <v>19649703</v>
      </c>
      <c r="P1202" s="79">
        <f>IF(I1202=0,0,H1202/I1202)</f>
        <v>0</v>
      </c>
    </row>
    <row r="1203">
      <c r="A1203" s="66" t="str">
        <v>2026-01</v>
      </c>
      <c r="B1203" s="66" t="str">
        <v>비교 반영</v>
      </c>
      <c r="C1203" s="66" t="str">
        <v>별내동</v>
      </c>
      <c r="D1203" s="66" t="str">
        <v>상가</v>
      </c>
      <c r="E1203" s="68">
        <v>6</v>
      </c>
      <c r="F1203" s="68">
        <v>6</v>
      </c>
      <c r="G1203" s="68">
        <v>0</v>
      </c>
      <c r="H1203" s="68">
        <v>0</v>
      </c>
      <c r="I1203" s="68">
        <f>G1203+H1203</f>
        <v>0</v>
      </c>
      <c r="J1203" s="68">
        <f>SUM(F1203:H1203)</f>
        <v>6</v>
      </c>
      <c r="K1203" s="68">
        <f>E1203-J1203</f>
        <v>0</v>
      </c>
      <c r="L1203" s="69">
        <v>2305500000</v>
      </c>
      <c r="M1203" s="87">
        <v>642.49</v>
      </c>
      <c r="N1203" s="69">
        <v>384250000</v>
      </c>
      <c r="O1203" s="69">
        <v>11862422</v>
      </c>
      <c r="P1203" s="79">
        <f>IF(I1203=0,0,H1203/I1203)</f>
        <v>0</v>
      </c>
    </row>
    <row r="1204">
      <c r="A1204" s="66" t="str">
        <v>2026-01</v>
      </c>
      <c r="B1204" s="66" t="str">
        <v>비교 반영</v>
      </c>
      <c r="C1204" s="66" t="str">
        <v>별내동</v>
      </c>
      <c r="D1204" s="66" t="str">
        <v>아파트 매매</v>
      </c>
      <c r="E1204" s="68">
        <v>63</v>
      </c>
      <c r="F1204" s="68">
        <v>63</v>
      </c>
      <c r="G1204" s="68">
        <v>0</v>
      </c>
      <c r="H1204" s="68">
        <v>0</v>
      </c>
      <c r="I1204" s="68">
        <f>G1204+H1204</f>
        <v>0</v>
      </c>
      <c r="J1204" s="68">
        <f>SUM(F1204:H1204)</f>
        <v>63</v>
      </c>
      <c r="K1204" s="68">
        <f>E1204-J1204</f>
        <v>0</v>
      </c>
      <c r="L1204" s="69">
        <v>48175500000</v>
      </c>
      <c r="M1204" s="87">
        <v>5736.589</v>
      </c>
      <c r="N1204" s="69">
        <v>764690476</v>
      </c>
      <c r="O1204" s="69">
        <v>27761767</v>
      </c>
      <c r="P1204" s="79">
        <f>IF(I1204=0,0,H1204/I1204)</f>
        <v>0</v>
      </c>
    </row>
    <row r="1205">
      <c r="A1205" s="66" t="str">
        <v>2026-01</v>
      </c>
      <c r="B1205" s="66" t="str">
        <v>비교 반영</v>
      </c>
      <c r="C1205" s="66" t="str">
        <v>별내동</v>
      </c>
      <c r="D1205" s="66" t="str">
        <v>아파트 전월세</v>
      </c>
      <c r="E1205" s="68">
        <v>190</v>
      </c>
      <c r="F1205" s="68">
        <v>0</v>
      </c>
      <c r="G1205" s="68">
        <v>101</v>
      </c>
      <c r="H1205" s="68">
        <v>89</v>
      </c>
      <c r="I1205" s="68">
        <f>G1205+H1205</f>
        <v>190</v>
      </c>
      <c r="J1205" s="68">
        <f>SUM(F1205:H1205)</f>
        <v>190</v>
      </c>
      <c r="K1205" s="68">
        <f>E1205-J1205</f>
        <v>0</v>
      </c>
      <c r="L1205" s="69">
        <v>58505780000</v>
      </c>
      <c r="M1205" s="87">
        <v>14675.511</v>
      </c>
      <c r="N1205" s="69">
        <v>307925158</v>
      </c>
      <c r="O1205" s="69">
        <v>13178929</v>
      </c>
      <c r="P1205" s="79">
        <f>IF(I1205=0,0,H1205/I1205)</f>
        <v>0.46842105263157896</v>
      </c>
    </row>
    <row r="1206">
      <c r="A1206" s="66" t="str">
        <v>2026-01</v>
      </c>
      <c r="B1206" s="66" t="str">
        <v>비교 반영</v>
      </c>
      <c r="C1206" s="66" t="str">
        <v>별내동</v>
      </c>
      <c r="D1206" s="66" t="str">
        <v>오피스텔 매매</v>
      </c>
      <c r="E1206" s="68">
        <v>20</v>
      </c>
      <c r="F1206" s="68">
        <v>20</v>
      </c>
      <c r="G1206" s="68">
        <v>0</v>
      </c>
      <c r="H1206" s="68">
        <v>0</v>
      </c>
      <c r="I1206" s="68">
        <f>G1206+H1206</f>
        <v>0</v>
      </c>
      <c r="J1206" s="68">
        <f>SUM(F1206:H1206)</f>
        <v>20</v>
      </c>
      <c r="K1206" s="68">
        <f>E1206-J1206</f>
        <v>0</v>
      </c>
      <c r="L1206" s="69">
        <v>6604800000</v>
      </c>
      <c r="M1206" s="87">
        <v>939.535</v>
      </c>
      <c r="N1206" s="69">
        <v>330240000</v>
      </c>
      <c r="O1206" s="69">
        <v>23239207</v>
      </c>
      <c r="P1206" s="79">
        <f>IF(I1206=0,0,H1206/I1206)</f>
        <v>0</v>
      </c>
    </row>
    <row r="1207">
      <c r="A1207" s="66" t="str">
        <v>2026-01</v>
      </c>
      <c r="B1207" s="66" t="str">
        <v>비교 반영</v>
      </c>
      <c r="C1207" s="66" t="str">
        <v>별내동</v>
      </c>
      <c r="D1207" s="66" t="str">
        <v>오피스텔 전월세</v>
      </c>
      <c r="E1207" s="68">
        <v>126</v>
      </c>
      <c r="F1207" s="68">
        <v>0</v>
      </c>
      <c r="G1207" s="68">
        <v>41</v>
      </c>
      <c r="H1207" s="68">
        <v>85</v>
      </c>
      <c r="I1207" s="68">
        <f>G1207+H1207</f>
        <v>126</v>
      </c>
      <c r="J1207" s="68">
        <f>SUM(F1207:H1207)</f>
        <v>126</v>
      </c>
      <c r="K1207" s="68">
        <f>E1207-J1207</f>
        <v>0</v>
      </c>
      <c r="L1207" s="69">
        <v>17513500000</v>
      </c>
      <c r="M1207" s="87">
        <v>6001.96</v>
      </c>
      <c r="N1207" s="69">
        <v>138996032</v>
      </c>
      <c r="O1207" s="69">
        <v>9646160</v>
      </c>
      <c r="P1207" s="79">
        <f>IF(I1207=0,0,H1207/I1207)</f>
        <v>0.6746031746031746</v>
      </c>
    </row>
    <row r="1208">
      <c r="A1208" s="66" t="str">
        <v>2026-01</v>
      </c>
      <c r="B1208" s="66" t="str">
        <v>비교 반영</v>
      </c>
      <c r="C1208" s="66" t="str">
        <v>별내동</v>
      </c>
      <c r="D1208" s="66" t="str">
        <v>토지</v>
      </c>
      <c r="E1208" s="68">
        <v>10</v>
      </c>
      <c r="F1208" s="68">
        <v>10</v>
      </c>
      <c r="G1208" s="68">
        <v>0</v>
      </c>
      <c r="H1208" s="68">
        <v>0</v>
      </c>
      <c r="I1208" s="68">
        <f>G1208+H1208</f>
        <v>0</v>
      </c>
      <c r="J1208" s="68">
        <f>SUM(F1208:H1208)</f>
        <v>10</v>
      </c>
      <c r="K1208" s="68">
        <f>E1208-J1208</f>
        <v>0</v>
      </c>
      <c r="L1208" s="69">
        <v>497590000</v>
      </c>
      <c r="M1208" s="87">
        <v>1601</v>
      </c>
      <c r="N1208" s="69">
        <v>49759000</v>
      </c>
      <c r="O1208" s="69">
        <v>1027436</v>
      </c>
      <c r="P1208" s="79">
        <f>IF(I1208=0,0,H1208/I1208)</f>
        <v>0</v>
      </c>
    </row>
    <row r="1209">
      <c r="A1209" s="66" t="str">
        <v>2026-01</v>
      </c>
      <c r="B1209" s="66" t="str">
        <v>비교 반영</v>
      </c>
      <c r="C1209" s="66" t="str">
        <v>별내면 광전리</v>
      </c>
      <c r="D1209" s="66" t="str">
        <v>상가</v>
      </c>
      <c r="E1209" s="68">
        <v>1</v>
      </c>
      <c r="F1209" s="68">
        <v>1</v>
      </c>
      <c r="G1209" s="68">
        <v>0</v>
      </c>
      <c r="H1209" s="68">
        <v>0</v>
      </c>
      <c r="I1209" s="68">
        <f>G1209+H1209</f>
        <v>0</v>
      </c>
      <c r="J1209" s="68">
        <f>SUM(F1209:H1209)</f>
        <v>1</v>
      </c>
      <c r="K1209" s="68">
        <f>E1209-J1209</f>
        <v>0</v>
      </c>
      <c r="L1209" s="69">
        <v>415000000</v>
      </c>
      <c r="M1209" s="87">
        <v>174.8</v>
      </c>
      <c r="N1209" s="69">
        <v>415000000</v>
      </c>
      <c r="O1209" s="69">
        <v>7848403</v>
      </c>
      <c r="P1209" s="79">
        <f>IF(I1209=0,0,H1209/I1209)</f>
        <v>0</v>
      </c>
    </row>
    <row r="1210">
      <c r="A1210" s="66" t="str">
        <v>2026-01</v>
      </c>
      <c r="B1210" s="66" t="str">
        <v>비교 반영</v>
      </c>
      <c r="C1210" s="66" t="str">
        <v>별내면 광전리</v>
      </c>
      <c r="D1210" s="66" t="str">
        <v>토지</v>
      </c>
      <c r="E1210" s="68">
        <v>3</v>
      </c>
      <c r="F1210" s="68">
        <v>3</v>
      </c>
      <c r="G1210" s="68">
        <v>0</v>
      </c>
      <c r="H1210" s="68">
        <v>0</v>
      </c>
      <c r="I1210" s="68">
        <f>G1210+H1210</f>
        <v>0</v>
      </c>
      <c r="J1210" s="68">
        <f>SUM(F1210:H1210)</f>
        <v>3</v>
      </c>
      <c r="K1210" s="68">
        <f>E1210-J1210</f>
        <v>0</v>
      </c>
      <c r="L1210" s="69">
        <v>580000000</v>
      </c>
      <c r="M1210" s="87">
        <v>1030</v>
      </c>
      <c r="N1210" s="69">
        <v>193333333</v>
      </c>
      <c r="O1210" s="69">
        <v>1861510</v>
      </c>
      <c r="P1210" s="79">
        <f>IF(I1210=0,0,H1210/I1210)</f>
        <v>0</v>
      </c>
    </row>
    <row r="1211">
      <c r="A1211" s="66" t="str">
        <v>2026-01</v>
      </c>
      <c r="B1211" s="66" t="str">
        <v>비교 반영</v>
      </c>
      <c r="C1211" s="66" t="str">
        <v>별내면 용암리</v>
      </c>
      <c r="D1211" s="66" t="str">
        <v>다가구 매매</v>
      </c>
      <c r="E1211" s="68">
        <v>1</v>
      </c>
      <c r="F1211" s="68">
        <v>1</v>
      </c>
      <c r="G1211" s="68">
        <v>0</v>
      </c>
      <c r="H1211" s="68">
        <v>0</v>
      </c>
      <c r="I1211" s="68">
        <f>G1211+H1211</f>
        <v>0</v>
      </c>
      <c r="J1211" s="68">
        <f>SUM(F1211:H1211)</f>
        <v>1</v>
      </c>
      <c r="K1211" s="68">
        <f>E1211-J1211</f>
        <v>0</v>
      </c>
      <c r="L1211" s="69">
        <v>500000000</v>
      </c>
      <c r="M1211" s="87">
        <v>218.39</v>
      </c>
      <c r="N1211" s="69">
        <v>500000000</v>
      </c>
      <c r="O1211" s="69">
        <v>7568536</v>
      </c>
      <c r="P1211" s="79">
        <f>IF(I1211=0,0,H1211/I1211)</f>
        <v>0</v>
      </c>
    </row>
    <row r="1212">
      <c r="A1212" s="66" t="str">
        <v>2026-01</v>
      </c>
      <c r="B1212" s="66" t="str">
        <v>비교 반영</v>
      </c>
      <c r="C1212" s="66" t="str">
        <v>별내면 용암리</v>
      </c>
      <c r="D1212" s="66" t="str">
        <v>토지</v>
      </c>
      <c r="E1212" s="68">
        <v>3</v>
      </c>
      <c r="F1212" s="68">
        <v>3</v>
      </c>
      <c r="G1212" s="68">
        <v>0</v>
      </c>
      <c r="H1212" s="68">
        <v>0</v>
      </c>
      <c r="I1212" s="68">
        <f>G1212+H1212</f>
        <v>0</v>
      </c>
      <c r="J1212" s="68">
        <f>SUM(F1212:H1212)</f>
        <v>3</v>
      </c>
      <c r="K1212" s="68">
        <f>E1212-J1212</f>
        <v>0</v>
      </c>
      <c r="L1212" s="69">
        <v>127600000</v>
      </c>
      <c r="M1212" s="87">
        <v>2496</v>
      </c>
      <c r="N1212" s="69">
        <v>42533333</v>
      </c>
      <c r="O1212" s="69">
        <v>168998</v>
      </c>
      <c r="P1212" s="79">
        <f>IF(I1212=0,0,H1212/I1212)</f>
        <v>0</v>
      </c>
    </row>
    <row r="1213">
      <c r="A1213" s="66" t="str">
        <v>2026-01</v>
      </c>
      <c r="B1213" s="66" t="str">
        <v>비교 반영</v>
      </c>
      <c r="C1213" s="66" t="str">
        <v>별내면 청학리</v>
      </c>
      <c r="D1213" s="66" t="str">
        <v>다가구 전월세</v>
      </c>
      <c r="E1213" s="68">
        <v>10</v>
      </c>
      <c r="F1213" s="68">
        <v>0</v>
      </c>
      <c r="G1213" s="68">
        <v>2</v>
      </c>
      <c r="H1213" s="68">
        <v>8</v>
      </c>
      <c r="I1213" s="68">
        <f>G1213+H1213</f>
        <v>10</v>
      </c>
      <c r="J1213" s="68">
        <f>SUM(F1213:H1213)</f>
        <v>10</v>
      </c>
      <c r="K1213" s="68">
        <f>E1213-J1213</f>
        <v>0</v>
      </c>
      <c r="L1213" s="69">
        <v>380190000</v>
      </c>
      <c r="M1213" s="87">
        <v>314.08</v>
      </c>
      <c r="N1213" s="69">
        <v>38019000</v>
      </c>
      <c r="O1213" s="69">
        <v>4001612</v>
      </c>
      <c r="P1213" s="79">
        <f>IF(I1213=0,0,H1213/I1213)</f>
        <v>0.8</v>
      </c>
    </row>
    <row r="1214">
      <c r="A1214" s="66" t="str">
        <v>2026-01</v>
      </c>
      <c r="B1214" s="66" t="str">
        <v>비교 반영</v>
      </c>
      <c r="C1214" s="66" t="str">
        <v>별내면 청학리</v>
      </c>
      <c r="D1214" s="66" t="str">
        <v>다세대 전월세</v>
      </c>
      <c r="E1214" s="68">
        <v>1</v>
      </c>
      <c r="F1214" s="68">
        <v>0</v>
      </c>
      <c r="G1214" s="68">
        <v>0</v>
      </c>
      <c r="H1214" s="68">
        <v>1</v>
      </c>
      <c r="I1214" s="68">
        <f>G1214+H1214</f>
        <v>1</v>
      </c>
      <c r="J1214" s="68">
        <f>SUM(F1214:H1214)</f>
        <v>1</v>
      </c>
      <c r="K1214" s="68">
        <f>E1214-J1214</f>
        <v>0</v>
      </c>
      <c r="L1214" s="69">
        <v>10000000</v>
      </c>
      <c r="M1214" s="87">
        <v>47.932</v>
      </c>
      <c r="N1214" s="69">
        <v>10000000</v>
      </c>
      <c r="O1214" s="69">
        <v>689682</v>
      </c>
      <c r="P1214" s="79">
        <f>IF(I1214=0,0,H1214/I1214)</f>
        <v>1</v>
      </c>
    </row>
    <row r="1215">
      <c r="A1215" s="66" t="str">
        <v>2026-01</v>
      </c>
      <c r="B1215" s="66" t="str">
        <v>비교 반영</v>
      </c>
      <c r="C1215" s="66" t="str">
        <v>별내면 청학리</v>
      </c>
      <c r="D1215" s="66" t="str">
        <v>상가</v>
      </c>
      <c r="E1215" s="68">
        <v>1</v>
      </c>
      <c r="F1215" s="68">
        <v>1</v>
      </c>
      <c r="G1215" s="68">
        <v>0</v>
      </c>
      <c r="H1215" s="68">
        <v>0</v>
      </c>
      <c r="I1215" s="68">
        <f>G1215+H1215</f>
        <v>0</v>
      </c>
      <c r="J1215" s="68">
        <f>SUM(F1215:H1215)</f>
        <v>1</v>
      </c>
      <c r="K1215" s="68">
        <f>E1215-J1215</f>
        <v>0</v>
      </c>
      <c r="L1215" s="69">
        <v>120000000</v>
      </c>
      <c r="M1215" s="87">
        <v>25.92</v>
      </c>
      <c r="N1215" s="69">
        <v>120000000</v>
      </c>
      <c r="O1215" s="69">
        <v>15304560</v>
      </c>
      <c r="P1215" s="79">
        <f>IF(I1215=0,0,H1215/I1215)</f>
        <v>0</v>
      </c>
    </row>
    <row r="1216">
      <c r="A1216" s="66" t="str">
        <v>2026-01</v>
      </c>
      <c r="B1216" s="66" t="str">
        <v>비교 반영</v>
      </c>
      <c r="C1216" s="66" t="str">
        <v>별내면 청학리</v>
      </c>
      <c r="D1216" s="66" t="str">
        <v>아파트 매매</v>
      </c>
      <c r="E1216" s="68">
        <v>17</v>
      </c>
      <c r="F1216" s="68">
        <v>17</v>
      </c>
      <c r="G1216" s="68">
        <v>0</v>
      </c>
      <c r="H1216" s="68">
        <v>0</v>
      </c>
      <c r="I1216" s="68">
        <f>G1216+H1216</f>
        <v>0</v>
      </c>
      <c r="J1216" s="68">
        <f>SUM(F1216:H1216)</f>
        <v>17</v>
      </c>
      <c r="K1216" s="68">
        <f>E1216-J1216</f>
        <v>0</v>
      </c>
      <c r="L1216" s="69">
        <v>4380000000</v>
      </c>
      <c r="M1216" s="87">
        <v>1225.545</v>
      </c>
      <c r="N1216" s="69">
        <v>257647059</v>
      </c>
      <c r="O1216" s="69">
        <v>11814616</v>
      </c>
      <c r="P1216" s="79">
        <f>IF(I1216=0,0,H1216/I1216)</f>
        <v>0</v>
      </c>
    </row>
    <row r="1217">
      <c r="A1217" s="66" t="str">
        <v>2026-01</v>
      </c>
      <c r="B1217" s="66" t="str">
        <v>비교 반영</v>
      </c>
      <c r="C1217" s="66" t="str">
        <v>별내면 청학리</v>
      </c>
      <c r="D1217" s="66" t="str">
        <v>아파트 전월세</v>
      </c>
      <c r="E1217" s="68">
        <v>22</v>
      </c>
      <c r="F1217" s="68">
        <v>0</v>
      </c>
      <c r="G1217" s="68">
        <v>11</v>
      </c>
      <c r="H1217" s="68">
        <v>11</v>
      </c>
      <c r="I1217" s="68">
        <f>G1217+H1217</f>
        <v>22</v>
      </c>
      <c r="J1217" s="68">
        <f>SUM(F1217:H1217)</f>
        <v>22</v>
      </c>
      <c r="K1217" s="68">
        <f>E1217-J1217</f>
        <v>0</v>
      </c>
      <c r="L1217" s="69">
        <v>2909000000</v>
      </c>
      <c r="M1217" s="87">
        <v>1813.94</v>
      </c>
      <c r="N1217" s="69">
        <v>132227273</v>
      </c>
      <c r="O1217" s="69">
        <v>5301459</v>
      </c>
      <c r="P1217" s="79">
        <f>IF(I1217=0,0,H1217/I1217)</f>
        <v>0.5</v>
      </c>
    </row>
    <row r="1218">
      <c r="A1218" s="66" t="str">
        <v>2026-01</v>
      </c>
      <c r="B1218" s="66" t="str">
        <v>비교 반영</v>
      </c>
      <c r="C1218" s="66" t="str">
        <v>별내면 청학리</v>
      </c>
      <c r="D1218" s="66" t="str">
        <v>오피스텔 매매</v>
      </c>
      <c r="E1218" s="68">
        <v>3</v>
      </c>
      <c r="F1218" s="68">
        <v>3</v>
      </c>
      <c r="G1218" s="68">
        <v>0</v>
      </c>
      <c r="H1218" s="68">
        <v>0</v>
      </c>
      <c r="I1218" s="68">
        <f>G1218+H1218</f>
        <v>0</v>
      </c>
      <c r="J1218" s="68">
        <f>SUM(F1218:H1218)</f>
        <v>3</v>
      </c>
      <c r="K1218" s="68">
        <f>E1218-J1218</f>
        <v>0</v>
      </c>
      <c r="L1218" s="69">
        <v>204000000</v>
      </c>
      <c r="M1218" s="87">
        <v>76.96</v>
      </c>
      <c r="N1218" s="69">
        <v>68000000</v>
      </c>
      <c r="O1218" s="69">
        <v>8762736</v>
      </c>
      <c r="P1218" s="79">
        <f>IF(I1218=0,0,H1218/I1218)</f>
        <v>0</v>
      </c>
    </row>
    <row r="1219">
      <c r="A1219" s="66" t="str">
        <v>2026-01</v>
      </c>
      <c r="B1219" s="66" t="str">
        <v>비교 반영</v>
      </c>
      <c r="C1219" s="66" t="str">
        <v>별내면 청학리</v>
      </c>
      <c r="D1219" s="66" t="str">
        <v>오피스텔 전월세</v>
      </c>
      <c r="E1219" s="68">
        <v>5</v>
      </c>
      <c r="F1219" s="68">
        <v>0</v>
      </c>
      <c r="G1219" s="68">
        <v>0</v>
      </c>
      <c r="H1219" s="68">
        <v>5</v>
      </c>
      <c r="I1219" s="68">
        <f>G1219+H1219</f>
        <v>5</v>
      </c>
      <c r="J1219" s="68">
        <f>SUM(F1219:H1219)</f>
        <v>5</v>
      </c>
      <c r="K1219" s="68">
        <f>E1219-J1219</f>
        <v>0</v>
      </c>
      <c r="L1219" s="69">
        <v>22000000</v>
      </c>
      <c r="M1219" s="87">
        <v>110.7</v>
      </c>
      <c r="N1219" s="69">
        <v>4400000</v>
      </c>
      <c r="O1219" s="69">
        <v>656976</v>
      </c>
      <c r="P1219" s="79">
        <f>IF(I1219=0,0,H1219/I1219)</f>
        <v>1</v>
      </c>
    </row>
    <row r="1220">
      <c r="A1220" s="66" t="str">
        <v>2026-01</v>
      </c>
      <c r="B1220" s="66" t="str">
        <v>비교 반영</v>
      </c>
      <c r="C1220" s="66" t="str">
        <v>별내면 청학리</v>
      </c>
      <c r="D1220" s="66" t="str">
        <v>토지</v>
      </c>
      <c r="E1220" s="68">
        <v>1</v>
      </c>
      <c r="F1220" s="68">
        <v>1</v>
      </c>
      <c r="G1220" s="68">
        <v>0</v>
      </c>
      <c r="H1220" s="68">
        <v>0</v>
      </c>
      <c r="I1220" s="68">
        <f>G1220+H1220</f>
        <v>0</v>
      </c>
      <c r="J1220" s="68">
        <f>SUM(F1220:H1220)</f>
        <v>1</v>
      </c>
      <c r="K1220" s="68">
        <f>E1220-J1220</f>
        <v>0</v>
      </c>
      <c r="L1220" s="69">
        <v>9000000</v>
      </c>
      <c r="M1220" s="87">
        <v>330</v>
      </c>
      <c r="N1220" s="69">
        <v>9000000</v>
      </c>
      <c r="O1220" s="69">
        <v>90158</v>
      </c>
      <c r="P1220" s="79">
        <f>IF(I1220=0,0,H1220/I1220)</f>
        <v>0</v>
      </c>
    </row>
    <row r="1221">
      <c r="A1221" s="66" t="str">
        <v>2026-01</v>
      </c>
      <c r="B1221" s="66" t="str">
        <v>비교 반영</v>
      </c>
      <c r="C1221" s="66" t="str">
        <v>삼패동</v>
      </c>
      <c r="D1221" s="66" t="str">
        <v>다가구 전월세</v>
      </c>
      <c r="E1221" s="68">
        <v>1</v>
      </c>
      <c r="F1221" s="68">
        <v>0</v>
      </c>
      <c r="G1221" s="68">
        <v>1</v>
      </c>
      <c r="H1221" s="68">
        <v>0</v>
      </c>
      <c r="I1221" s="68">
        <f>G1221+H1221</f>
        <v>1</v>
      </c>
      <c r="J1221" s="68">
        <f>SUM(F1221:H1221)</f>
        <v>1</v>
      </c>
      <c r="K1221" s="68">
        <f>E1221-J1221</f>
        <v>0</v>
      </c>
      <c r="L1221" s="69">
        <v>50000000</v>
      </c>
      <c r="M1221" s="87">
        <v>76.48</v>
      </c>
      <c r="N1221" s="69">
        <v>50000000</v>
      </c>
      <c r="O1221" s="69">
        <v>2161209</v>
      </c>
      <c r="P1221" s="79">
        <f>IF(I1221=0,0,H1221/I1221)</f>
        <v>0</v>
      </c>
    </row>
    <row r="1222">
      <c r="A1222" s="66" t="str">
        <v>2026-01</v>
      </c>
      <c r="B1222" s="66" t="str">
        <v>비교 반영</v>
      </c>
      <c r="C1222" s="66" t="str">
        <v>삼패동</v>
      </c>
      <c r="D1222" s="66" t="str">
        <v>토지</v>
      </c>
      <c r="E1222" s="68">
        <v>10</v>
      </c>
      <c r="F1222" s="68">
        <v>10</v>
      </c>
      <c r="G1222" s="68">
        <v>0</v>
      </c>
      <c r="H1222" s="68">
        <v>0</v>
      </c>
      <c r="I1222" s="68">
        <f>G1222+H1222</f>
        <v>0</v>
      </c>
      <c r="J1222" s="68">
        <f>SUM(F1222:H1222)</f>
        <v>10</v>
      </c>
      <c r="K1222" s="68">
        <f>E1222-J1222</f>
        <v>0</v>
      </c>
      <c r="L1222" s="69">
        <v>3755940000</v>
      </c>
      <c r="M1222" s="87">
        <v>2061.56</v>
      </c>
      <c r="N1222" s="69">
        <v>375594000</v>
      </c>
      <c r="O1222" s="69">
        <v>6022784</v>
      </c>
      <c r="P1222" s="79">
        <f>IF(I1222=0,0,H1222/I1222)</f>
        <v>0</v>
      </c>
    </row>
    <row r="1223">
      <c r="A1223" s="66" t="str">
        <v>2026-01</v>
      </c>
      <c r="B1223" s="66" t="str">
        <v>비교 반영</v>
      </c>
      <c r="C1223" s="66" t="str">
        <v>수동면 내방리</v>
      </c>
      <c r="D1223" s="66" t="str">
        <v>다가구 매매</v>
      </c>
      <c r="E1223" s="68">
        <v>3</v>
      </c>
      <c r="F1223" s="68">
        <v>3</v>
      </c>
      <c r="G1223" s="68">
        <v>0</v>
      </c>
      <c r="H1223" s="68">
        <v>0</v>
      </c>
      <c r="I1223" s="68">
        <f>G1223+H1223</f>
        <v>0</v>
      </c>
      <c r="J1223" s="68">
        <f>SUM(F1223:H1223)</f>
        <v>3</v>
      </c>
      <c r="K1223" s="68">
        <f>E1223-J1223</f>
        <v>0</v>
      </c>
      <c r="L1223" s="69">
        <v>1192000000</v>
      </c>
      <c r="M1223" s="87">
        <v>384.08</v>
      </c>
      <c r="N1223" s="69">
        <v>397333333</v>
      </c>
      <c r="O1223" s="69">
        <v>10259570</v>
      </c>
      <c r="P1223" s="79">
        <f>IF(I1223=0,0,H1223/I1223)</f>
        <v>0</v>
      </c>
    </row>
    <row r="1224">
      <c r="A1224" s="66" t="str">
        <v>2026-01</v>
      </c>
      <c r="B1224" s="66" t="str">
        <v>비교 반영</v>
      </c>
      <c r="C1224" s="66" t="str">
        <v>수동면 내방리</v>
      </c>
      <c r="D1224" s="66" t="str">
        <v>토지</v>
      </c>
      <c r="E1224" s="68">
        <v>9</v>
      </c>
      <c r="F1224" s="68">
        <v>9</v>
      </c>
      <c r="G1224" s="68">
        <v>0</v>
      </c>
      <c r="H1224" s="68">
        <v>0</v>
      </c>
      <c r="I1224" s="68">
        <f>G1224+H1224</f>
        <v>0</v>
      </c>
      <c r="J1224" s="68">
        <f>SUM(F1224:H1224)</f>
        <v>9</v>
      </c>
      <c r="K1224" s="68">
        <f>E1224-J1224</f>
        <v>0</v>
      </c>
      <c r="L1224" s="69">
        <v>959120000</v>
      </c>
      <c r="M1224" s="87">
        <v>2473.19</v>
      </c>
      <c r="N1224" s="69">
        <v>106568889</v>
      </c>
      <c r="O1224" s="69">
        <v>1282006</v>
      </c>
      <c r="P1224" s="79">
        <f>IF(I1224=0,0,H1224/I1224)</f>
        <v>0</v>
      </c>
    </row>
    <row r="1225">
      <c r="A1225" s="66" t="str">
        <v>2026-01</v>
      </c>
      <c r="B1225" s="66" t="str">
        <v>비교 반영</v>
      </c>
      <c r="C1225" s="66" t="str">
        <v>수동면 송천리</v>
      </c>
      <c r="D1225" s="66" t="str">
        <v>다가구 전월세</v>
      </c>
      <c r="E1225" s="68">
        <v>2</v>
      </c>
      <c r="F1225" s="68">
        <v>0</v>
      </c>
      <c r="G1225" s="68">
        <v>0</v>
      </c>
      <c r="H1225" s="68">
        <v>2</v>
      </c>
      <c r="I1225" s="68">
        <f>G1225+H1225</f>
        <v>2</v>
      </c>
      <c r="J1225" s="68">
        <f>SUM(F1225:H1225)</f>
        <v>2</v>
      </c>
      <c r="K1225" s="68">
        <f>E1225-J1225</f>
        <v>0</v>
      </c>
      <c r="L1225" s="69">
        <v>9000000</v>
      </c>
      <c r="M1225" s="87">
        <v>60.005</v>
      </c>
      <c r="N1225" s="69">
        <v>4500000</v>
      </c>
      <c r="O1225" s="69">
        <v>495826</v>
      </c>
      <c r="P1225" s="79">
        <f>IF(I1225=0,0,H1225/I1225)</f>
        <v>1</v>
      </c>
    </row>
    <row r="1226">
      <c r="A1226" s="66" t="str">
        <v>2026-01</v>
      </c>
      <c r="B1226" s="66" t="str">
        <v>비교 반영</v>
      </c>
      <c r="C1226" s="66" t="str">
        <v>수동면 송천리</v>
      </c>
      <c r="D1226" s="66" t="str">
        <v>토지</v>
      </c>
      <c r="E1226" s="68">
        <v>13</v>
      </c>
      <c r="F1226" s="68">
        <v>13</v>
      </c>
      <c r="G1226" s="68">
        <v>0</v>
      </c>
      <c r="H1226" s="68">
        <v>0</v>
      </c>
      <c r="I1226" s="68">
        <f>G1226+H1226</f>
        <v>0</v>
      </c>
      <c r="J1226" s="68">
        <f>SUM(F1226:H1226)</f>
        <v>13</v>
      </c>
      <c r="K1226" s="68">
        <f>E1226-J1226</f>
        <v>0</v>
      </c>
      <c r="L1226" s="69">
        <v>399430000</v>
      </c>
      <c r="M1226" s="87">
        <v>2119.11</v>
      </c>
      <c r="N1226" s="69">
        <v>30725385</v>
      </c>
      <c r="O1226" s="69">
        <v>623106</v>
      </c>
      <c r="P1226" s="79">
        <f>IF(I1226=0,0,H1226/I1226)</f>
        <v>0</v>
      </c>
    </row>
    <row r="1227">
      <c r="A1227" s="66" t="str">
        <v>2026-01</v>
      </c>
      <c r="B1227" s="66" t="str">
        <v>비교 반영</v>
      </c>
      <c r="C1227" s="66" t="str">
        <v>수동면 수산리</v>
      </c>
      <c r="D1227" s="66" t="str">
        <v>토지</v>
      </c>
      <c r="E1227" s="68">
        <v>8</v>
      </c>
      <c r="F1227" s="68">
        <v>8</v>
      </c>
      <c r="G1227" s="68">
        <v>0</v>
      </c>
      <c r="H1227" s="68">
        <v>0</v>
      </c>
      <c r="I1227" s="68">
        <f>G1227+H1227</f>
        <v>0</v>
      </c>
      <c r="J1227" s="68">
        <f>SUM(F1227:H1227)</f>
        <v>8</v>
      </c>
      <c r="K1227" s="68">
        <f>E1227-J1227</f>
        <v>0</v>
      </c>
      <c r="L1227" s="69">
        <v>291200000</v>
      </c>
      <c r="M1227" s="87">
        <v>3413.55</v>
      </c>
      <c r="N1227" s="69">
        <v>36400000</v>
      </c>
      <c r="O1227" s="69">
        <v>282007</v>
      </c>
      <c r="P1227" s="79">
        <f>IF(I1227=0,0,H1227/I1227)</f>
        <v>0</v>
      </c>
    </row>
    <row r="1228">
      <c r="A1228" s="66" t="str">
        <v>2026-01</v>
      </c>
      <c r="B1228" s="66" t="str">
        <v>비교 반영</v>
      </c>
      <c r="C1228" s="66" t="str">
        <v>수동면 외방리</v>
      </c>
      <c r="D1228" s="66" t="str">
        <v>다가구 매매</v>
      </c>
      <c r="E1228" s="68">
        <v>1</v>
      </c>
      <c r="F1228" s="68">
        <v>1</v>
      </c>
      <c r="G1228" s="68">
        <v>0</v>
      </c>
      <c r="H1228" s="68">
        <v>0</v>
      </c>
      <c r="I1228" s="68">
        <f>G1228+H1228</f>
        <v>0</v>
      </c>
      <c r="J1228" s="68">
        <f>SUM(F1228:H1228)</f>
        <v>1</v>
      </c>
      <c r="K1228" s="68">
        <f>E1228-J1228</f>
        <v>0</v>
      </c>
      <c r="L1228" s="69">
        <v>100000000</v>
      </c>
      <c r="M1228" s="87">
        <v>79.2</v>
      </c>
      <c r="N1228" s="69">
        <v>100000000</v>
      </c>
      <c r="O1228" s="69">
        <v>4173971</v>
      </c>
      <c r="P1228" s="79">
        <f>IF(I1228=0,0,H1228/I1228)</f>
        <v>0</v>
      </c>
    </row>
    <row r="1229">
      <c r="A1229" s="66" t="str">
        <v>2026-01</v>
      </c>
      <c r="B1229" s="66" t="str">
        <v>비교 반영</v>
      </c>
      <c r="C1229" s="66" t="str">
        <v>수동면 외방리</v>
      </c>
      <c r="D1229" s="66" t="str">
        <v>토지</v>
      </c>
      <c r="E1229" s="68">
        <v>11</v>
      </c>
      <c r="F1229" s="68">
        <v>11</v>
      </c>
      <c r="G1229" s="68">
        <v>0</v>
      </c>
      <c r="H1229" s="68">
        <v>0</v>
      </c>
      <c r="I1229" s="68">
        <f>G1229+H1229</f>
        <v>0</v>
      </c>
      <c r="J1229" s="68">
        <f>SUM(F1229:H1229)</f>
        <v>11</v>
      </c>
      <c r="K1229" s="68">
        <f>E1229-J1229</f>
        <v>0</v>
      </c>
      <c r="L1229" s="69">
        <v>1989060000</v>
      </c>
      <c r="M1229" s="87">
        <v>4616</v>
      </c>
      <c r="N1229" s="69">
        <v>180823636</v>
      </c>
      <c r="O1229" s="69">
        <v>1424481</v>
      </c>
      <c r="P1229" s="79">
        <f>IF(I1229=0,0,H1229/I1229)</f>
        <v>0</v>
      </c>
    </row>
    <row r="1230">
      <c r="A1230" s="66" t="str">
        <v>2026-01</v>
      </c>
      <c r="B1230" s="66" t="str">
        <v>비교 반영</v>
      </c>
      <c r="C1230" s="66" t="str">
        <v>수동면 운수리</v>
      </c>
      <c r="D1230" s="66" t="str">
        <v>다가구 전월세</v>
      </c>
      <c r="E1230" s="68">
        <v>1</v>
      </c>
      <c r="F1230" s="68">
        <v>0</v>
      </c>
      <c r="G1230" s="68">
        <v>0</v>
      </c>
      <c r="H1230" s="68">
        <v>1</v>
      </c>
      <c r="I1230" s="68">
        <f>G1230+H1230</f>
        <v>1</v>
      </c>
      <c r="J1230" s="68">
        <f>SUM(F1230:H1230)</f>
        <v>1</v>
      </c>
      <c r="K1230" s="68">
        <f>E1230-J1230</f>
        <v>0</v>
      </c>
      <c r="L1230" s="69">
        <v>5000000</v>
      </c>
      <c r="M1230" s="87">
        <v>30</v>
      </c>
      <c r="N1230" s="69">
        <v>5000000</v>
      </c>
      <c r="O1230" s="69">
        <v>550964</v>
      </c>
      <c r="P1230" s="79">
        <f>IF(I1230=0,0,H1230/I1230)</f>
        <v>1</v>
      </c>
    </row>
    <row r="1231">
      <c r="A1231" s="66" t="str">
        <v>2026-01</v>
      </c>
      <c r="B1231" s="66" t="str">
        <v>비교 반영</v>
      </c>
      <c r="C1231" s="66" t="str">
        <v>수동면 입석리</v>
      </c>
      <c r="D1231" s="66" t="str">
        <v>다가구 매매</v>
      </c>
      <c r="E1231" s="68">
        <v>2</v>
      </c>
      <c r="F1231" s="68">
        <v>2</v>
      </c>
      <c r="G1231" s="68">
        <v>0</v>
      </c>
      <c r="H1231" s="68">
        <v>0</v>
      </c>
      <c r="I1231" s="68">
        <f>G1231+H1231</f>
        <v>0</v>
      </c>
      <c r="J1231" s="68">
        <f>SUM(F1231:H1231)</f>
        <v>2</v>
      </c>
      <c r="K1231" s="68">
        <f>E1231-J1231</f>
        <v>0</v>
      </c>
      <c r="L1231" s="69">
        <v>455000000</v>
      </c>
      <c r="M1231" s="87">
        <v>232.23</v>
      </c>
      <c r="N1231" s="69">
        <v>227500000</v>
      </c>
      <c r="O1231" s="69">
        <v>6476907</v>
      </c>
      <c r="P1231" s="79">
        <f>IF(I1231=0,0,H1231/I1231)</f>
        <v>0</v>
      </c>
    </row>
    <row r="1232">
      <c r="A1232" s="66" t="str">
        <v>2026-01</v>
      </c>
      <c r="B1232" s="66" t="str">
        <v>비교 반영</v>
      </c>
      <c r="C1232" s="66" t="str">
        <v>수동면 입석리</v>
      </c>
      <c r="D1232" s="66" t="str">
        <v>다가구 전월세</v>
      </c>
      <c r="E1232" s="68">
        <v>1</v>
      </c>
      <c r="F1232" s="68">
        <v>0</v>
      </c>
      <c r="G1232" s="68">
        <v>0</v>
      </c>
      <c r="H1232" s="68">
        <v>1</v>
      </c>
      <c r="I1232" s="68">
        <f>G1232+H1232</f>
        <v>1</v>
      </c>
      <c r="J1232" s="68">
        <f>SUM(F1232:H1232)</f>
        <v>1</v>
      </c>
      <c r="K1232" s="68">
        <f>E1232-J1232</f>
        <v>0</v>
      </c>
      <c r="L1232" s="69">
        <v>30000000</v>
      </c>
      <c r="M1232" s="87">
        <v>85.26</v>
      </c>
      <c r="N1232" s="69">
        <v>30000000</v>
      </c>
      <c r="O1232" s="69">
        <v>1163190</v>
      </c>
      <c r="P1232" s="79">
        <f>IF(I1232=0,0,H1232/I1232)</f>
        <v>1</v>
      </c>
    </row>
    <row r="1233">
      <c r="A1233" s="66" t="str">
        <v>2026-01</v>
      </c>
      <c r="B1233" s="66" t="str">
        <v>비교 반영</v>
      </c>
      <c r="C1233" s="66" t="str">
        <v>수동면 입석리</v>
      </c>
      <c r="D1233" s="66" t="str">
        <v>토지</v>
      </c>
      <c r="E1233" s="68">
        <v>2</v>
      </c>
      <c r="F1233" s="68">
        <v>2</v>
      </c>
      <c r="G1233" s="68">
        <v>0</v>
      </c>
      <c r="H1233" s="68">
        <v>0</v>
      </c>
      <c r="I1233" s="68">
        <f>G1233+H1233</f>
        <v>0</v>
      </c>
      <c r="J1233" s="68">
        <f>SUM(F1233:H1233)</f>
        <v>2</v>
      </c>
      <c r="K1233" s="68">
        <f>E1233-J1233</f>
        <v>0</v>
      </c>
      <c r="L1233" s="69">
        <v>16000000</v>
      </c>
      <c r="M1233" s="87">
        <v>69.5</v>
      </c>
      <c r="N1233" s="69">
        <v>8000000</v>
      </c>
      <c r="O1233" s="69">
        <v>761044</v>
      </c>
      <c r="P1233" s="79">
        <f>IF(I1233=0,0,H1233/I1233)</f>
        <v>0</v>
      </c>
    </row>
    <row r="1234">
      <c r="A1234" s="66" t="str">
        <v>2026-01</v>
      </c>
      <c r="B1234" s="66" t="str">
        <v>비교 반영</v>
      </c>
      <c r="C1234" s="66" t="str">
        <v>수동면 지둔리</v>
      </c>
      <c r="D1234" s="66" t="str">
        <v>다가구 매매</v>
      </c>
      <c r="E1234" s="68">
        <v>3</v>
      </c>
      <c r="F1234" s="68">
        <v>3</v>
      </c>
      <c r="G1234" s="68">
        <v>0</v>
      </c>
      <c r="H1234" s="68">
        <v>0</v>
      </c>
      <c r="I1234" s="68">
        <f>G1234+H1234</f>
        <v>0</v>
      </c>
      <c r="J1234" s="68">
        <f>SUM(F1234:H1234)</f>
        <v>3</v>
      </c>
      <c r="K1234" s="68">
        <f>E1234-J1234</f>
        <v>0</v>
      </c>
      <c r="L1234" s="69">
        <v>1110000000</v>
      </c>
      <c r="M1234" s="87">
        <v>457.83</v>
      </c>
      <c r="N1234" s="69">
        <v>370000000</v>
      </c>
      <c r="O1234" s="69">
        <v>8014812</v>
      </c>
      <c r="P1234" s="79">
        <f>IF(I1234=0,0,H1234/I1234)</f>
        <v>0</v>
      </c>
    </row>
    <row r="1235">
      <c r="A1235" s="66" t="str">
        <v>2026-01</v>
      </c>
      <c r="B1235" s="66" t="str">
        <v>비교 반영</v>
      </c>
      <c r="C1235" s="66" t="str">
        <v>수동면 지둔리</v>
      </c>
      <c r="D1235" s="66" t="str">
        <v>다가구 전월세</v>
      </c>
      <c r="E1235" s="68">
        <v>1</v>
      </c>
      <c r="F1235" s="68">
        <v>0</v>
      </c>
      <c r="G1235" s="68">
        <v>1</v>
      </c>
      <c r="H1235" s="68">
        <v>0</v>
      </c>
      <c r="I1235" s="68">
        <f>G1235+H1235</f>
        <v>1</v>
      </c>
      <c r="J1235" s="68">
        <f>SUM(F1235:H1235)</f>
        <v>1</v>
      </c>
      <c r="K1235" s="68">
        <f>E1235-J1235</f>
        <v>0</v>
      </c>
      <c r="L1235" s="69">
        <v>200000000</v>
      </c>
      <c r="M1235" s="87">
        <v>166.9</v>
      </c>
      <c r="N1235" s="69">
        <v>200000000</v>
      </c>
      <c r="O1235" s="69">
        <v>3961396</v>
      </c>
      <c r="P1235" s="79">
        <f>IF(I1235=0,0,H1235/I1235)</f>
        <v>0</v>
      </c>
    </row>
    <row r="1236">
      <c r="A1236" s="66" t="str">
        <v>2026-01</v>
      </c>
      <c r="B1236" s="66" t="str">
        <v>비교 반영</v>
      </c>
      <c r="C1236" s="66" t="str">
        <v>수동면 지둔리</v>
      </c>
      <c r="D1236" s="66" t="str">
        <v>토지</v>
      </c>
      <c r="E1236" s="68">
        <v>7</v>
      </c>
      <c r="F1236" s="68">
        <v>7</v>
      </c>
      <c r="G1236" s="68">
        <v>0</v>
      </c>
      <c r="H1236" s="68">
        <v>0</v>
      </c>
      <c r="I1236" s="68">
        <f>G1236+H1236</f>
        <v>0</v>
      </c>
      <c r="J1236" s="68">
        <f>SUM(F1236:H1236)</f>
        <v>7</v>
      </c>
      <c r="K1236" s="68">
        <f>E1236-J1236</f>
        <v>0</v>
      </c>
      <c r="L1236" s="69">
        <v>225000000</v>
      </c>
      <c r="M1236" s="87">
        <v>694</v>
      </c>
      <c r="N1236" s="69">
        <v>32142857</v>
      </c>
      <c r="O1236" s="69">
        <v>1071760</v>
      </c>
      <c r="P1236" s="79">
        <f>IF(I1236=0,0,H1236/I1236)</f>
        <v>0</v>
      </c>
    </row>
    <row r="1237">
      <c r="A1237" s="66" t="str">
        <v>2026-01</v>
      </c>
      <c r="B1237" s="66" t="str">
        <v>비교 반영</v>
      </c>
      <c r="C1237" s="66" t="str">
        <v>오남읍 양지리</v>
      </c>
      <c r="D1237" s="66" t="str">
        <v>다가구 매매</v>
      </c>
      <c r="E1237" s="68">
        <v>1</v>
      </c>
      <c r="F1237" s="68">
        <v>1</v>
      </c>
      <c r="G1237" s="68">
        <v>0</v>
      </c>
      <c r="H1237" s="68">
        <v>0</v>
      </c>
      <c r="I1237" s="68">
        <f>G1237+H1237</f>
        <v>0</v>
      </c>
      <c r="J1237" s="68">
        <f>SUM(F1237:H1237)</f>
        <v>1</v>
      </c>
      <c r="K1237" s="68">
        <f>E1237-J1237</f>
        <v>0</v>
      </c>
      <c r="L1237" s="69">
        <v>841310000</v>
      </c>
      <c r="M1237" s="87">
        <v>141.99</v>
      </c>
      <c r="N1237" s="69">
        <v>841310000</v>
      </c>
      <c r="O1237" s="69">
        <v>19587224</v>
      </c>
      <c r="P1237" s="79">
        <f>IF(I1237=0,0,H1237/I1237)</f>
        <v>0</v>
      </c>
    </row>
    <row r="1238">
      <c r="A1238" s="66" t="str">
        <v>2026-01</v>
      </c>
      <c r="B1238" s="66" t="str">
        <v>비교 반영</v>
      </c>
      <c r="C1238" s="66" t="str">
        <v>오남읍 양지리</v>
      </c>
      <c r="D1238" s="66" t="str">
        <v>다가구 전월세</v>
      </c>
      <c r="E1238" s="68">
        <v>12</v>
      </c>
      <c r="F1238" s="68">
        <v>0</v>
      </c>
      <c r="G1238" s="68">
        <v>1</v>
      </c>
      <c r="H1238" s="68">
        <v>11</v>
      </c>
      <c r="I1238" s="68">
        <f>G1238+H1238</f>
        <v>12</v>
      </c>
      <c r="J1238" s="68">
        <f>SUM(F1238:H1238)</f>
        <v>12</v>
      </c>
      <c r="K1238" s="68">
        <f>E1238-J1238</f>
        <v>0</v>
      </c>
      <c r="L1238" s="69">
        <v>168000000</v>
      </c>
      <c r="M1238" s="87">
        <v>436.99</v>
      </c>
      <c r="N1238" s="69">
        <v>14000000</v>
      </c>
      <c r="O1238" s="69">
        <v>1270903</v>
      </c>
      <c r="P1238" s="79">
        <f>IF(I1238=0,0,H1238/I1238)</f>
        <v>0.9166666666666666</v>
      </c>
    </row>
    <row r="1239">
      <c r="A1239" s="66" t="str">
        <v>2026-01</v>
      </c>
      <c r="B1239" s="66" t="str">
        <v>비교 반영</v>
      </c>
      <c r="C1239" s="66" t="str">
        <v>오남읍 양지리</v>
      </c>
      <c r="D1239" s="66" t="str">
        <v>다세대 매매</v>
      </c>
      <c r="E1239" s="68">
        <v>4</v>
      </c>
      <c r="F1239" s="68">
        <v>4</v>
      </c>
      <c r="G1239" s="68">
        <v>0</v>
      </c>
      <c r="H1239" s="68">
        <v>0</v>
      </c>
      <c r="I1239" s="68">
        <f>G1239+H1239</f>
        <v>0</v>
      </c>
      <c r="J1239" s="68">
        <f>SUM(F1239:H1239)</f>
        <v>4</v>
      </c>
      <c r="K1239" s="68">
        <f>E1239-J1239</f>
        <v>0</v>
      </c>
      <c r="L1239" s="69">
        <v>706000000</v>
      </c>
      <c r="M1239" s="87">
        <v>219.33</v>
      </c>
      <c r="N1239" s="69">
        <v>176500000</v>
      </c>
      <c r="O1239" s="69">
        <v>10640971</v>
      </c>
      <c r="P1239" s="79">
        <f>IF(I1239=0,0,H1239/I1239)</f>
        <v>0</v>
      </c>
    </row>
    <row r="1240">
      <c r="A1240" s="66" t="str">
        <v>2026-01</v>
      </c>
      <c r="B1240" s="66" t="str">
        <v>비교 반영</v>
      </c>
      <c r="C1240" s="66" t="str">
        <v>오남읍 양지리</v>
      </c>
      <c r="D1240" s="66" t="str">
        <v>다세대 전월세</v>
      </c>
      <c r="E1240" s="68">
        <v>10</v>
      </c>
      <c r="F1240" s="68">
        <v>0</v>
      </c>
      <c r="G1240" s="68">
        <v>8</v>
      </c>
      <c r="H1240" s="68">
        <v>2</v>
      </c>
      <c r="I1240" s="68">
        <f>G1240+H1240</f>
        <v>10</v>
      </c>
      <c r="J1240" s="68">
        <f>SUM(F1240:H1240)</f>
        <v>10</v>
      </c>
      <c r="K1240" s="68">
        <f>E1240-J1240</f>
        <v>0</v>
      </c>
      <c r="L1240" s="69">
        <v>1364000000</v>
      </c>
      <c r="M1240" s="87">
        <v>525.31</v>
      </c>
      <c r="N1240" s="69">
        <v>136400000</v>
      </c>
      <c r="O1240" s="69">
        <v>8583676</v>
      </c>
      <c r="P1240" s="79">
        <f>IF(I1240=0,0,H1240/I1240)</f>
        <v>0.2</v>
      </c>
    </row>
    <row r="1241">
      <c r="A1241" s="66" t="str">
        <v>2026-01</v>
      </c>
      <c r="B1241" s="66" t="str">
        <v>비교 반영</v>
      </c>
      <c r="C1241" s="66" t="str">
        <v>오남읍 양지리</v>
      </c>
      <c r="D1241" s="66" t="str">
        <v>아파트 매매</v>
      </c>
      <c r="E1241" s="68">
        <v>14</v>
      </c>
      <c r="F1241" s="68">
        <v>14</v>
      </c>
      <c r="G1241" s="68">
        <v>0</v>
      </c>
      <c r="H1241" s="68">
        <v>0</v>
      </c>
      <c r="I1241" s="68">
        <f>G1241+H1241</f>
        <v>0</v>
      </c>
      <c r="J1241" s="68">
        <f>SUM(F1241:H1241)</f>
        <v>14</v>
      </c>
      <c r="K1241" s="68">
        <f>E1241-J1241</f>
        <v>0</v>
      </c>
      <c r="L1241" s="69">
        <v>3596000000</v>
      </c>
      <c r="M1241" s="87">
        <v>932.315</v>
      </c>
      <c r="N1241" s="69">
        <v>256857143</v>
      </c>
      <c r="O1241" s="69">
        <v>12750629</v>
      </c>
      <c r="P1241" s="79">
        <f>IF(I1241=0,0,H1241/I1241)</f>
        <v>0</v>
      </c>
    </row>
    <row r="1242">
      <c r="A1242" s="66" t="str">
        <v>2026-01</v>
      </c>
      <c r="B1242" s="66" t="str">
        <v>비교 반영</v>
      </c>
      <c r="C1242" s="66" t="str">
        <v>오남읍 양지리</v>
      </c>
      <c r="D1242" s="66" t="str">
        <v>아파트 전월세</v>
      </c>
      <c r="E1242" s="68">
        <v>27</v>
      </c>
      <c r="F1242" s="68">
        <v>0</v>
      </c>
      <c r="G1242" s="68">
        <v>18</v>
      </c>
      <c r="H1242" s="68">
        <v>9</v>
      </c>
      <c r="I1242" s="68">
        <f>G1242+H1242</f>
        <v>27</v>
      </c>
      <c r="J1242" s="68">
        <f>SUM(F1242:H1242)</f>
        <v>27</v>
      </c>
      <c r="K1242" s="68">
        <f>E1242-J1242</f>
        <v>0</v>
      </c>
      <c r="L1242" s="69">
        <v>5002000000</v>
      </c>
      <c r="M1242" s="87">
        <v>2150.268</v>
      </c>
      <c r="N1242" s="69">
        <v>185259259</v>
      </c>
      <c r="O1242" s="69">
        <v>7689989</v>
      </c>
      <c r="P1242" s="79">
        <f>IF(I1242=0,0,H1242/I1242)</f>
        <v>0.3333333333333333</v>
      </c>
    </row>
    <row r="1243">
      <c r="A1243" s="66" t="str">
        <v>2026-01</v>
      </c>
      <c r="B1243" s="66" t="str">
        <v>비교 반영</v>
      </c>
      <c r="C1243" s="66" t="str">
        <v>오남읍 양지리</v>
      </c>
      <c r="D1243" s="66" t="str">
        <v>토지</v>
      </c>
      <c r="E1243" s="68">
        <v>21</v>
      </c>
      <c r="F1243" s="68">
        <v>21</v>
      </c>
      <c r="G1243" s="68">
        <v>0</v>
      </c>
      <c r="H1243" s="68">
        <v>0</v>
      </c>
      <c r="I1243" s="68">
        <f>G1243+H1243</f>
        <v>0</v>
      </c>
      <c r="J1243" s="68">
        <f>SUM(F1243:H1243)</f>
        <v>21</v>
      </c>
      <c r="K1243" s="68">
        <f>E1243-J1243</f>
        <v>0</v>
      </c>
      <c r="L1243" s="69">
        <v>14101440000</v>
      </c>
      <c r="M1243" s="87">
        <v>5716.7</v>
      </c>
      <c r="N1243" s="69">
        <v>671497143</v>
      </c>
      <c r="O1243" s="69">
        <v>8154412</v>
      </c>
      <c r="P1243" s="79">
        <f>IF(I1243=0,0,H1243/I1243)</f>
        <v>0</v>
      </c>
    </row>
    <row r="1244">
      <c r="A1244" s="66" t="str">
        <v>2026-01</v>
      </c>
      <c r="B1244" s="66" t="str">
        <v>비교 반영</v>
      </c>
      <c r="C1244" s="66" t="str">
        <v>오남읍 오남리</v>
      </c>
      <c r="D1244" s="66" t="str">
        <v>다가구 전월세</v>
      </c>
      <c r="E1244" s="68">
        <v>18</v>
      </c>
      <c r="F1244" s="68">
        <v>0</v>
      </c>
      <c r="G1244" s="68">
        <v>4</v>
      </c>
      <c r="H1244" s="68">
        <v>14</v>
      </c>
      <c r="I1244" s="68">
        <f>G1244+H1244</f>
        <v>18</v>
      </c>
      <c r="J1244" s="68">
        <f>SUM(F1244:H1244)</f>
        <v>18</v>
      </c>
      <c r="K1244" s="68">
        <f>E1244-J1244</f>
        <v>0</v>
      </c>
      <c r="L1244" s="69">
        <v>773000000</v>
      </c>
      <c r="M1244" s="87">
        <v>627.86</v>
      </c>
      <c r="N1244" s="69">
        <v>42944444</v>
      </c>
      <c r="O1244" s="69">
        <v>4069971</v>
      </c>
      <c r="P1244" s="79">
        <f>IF(I1244=0,0,H1244/I1244)</f>
        <v>0.7777777777777778</v>
      </c>
    </row>
    <row r="1245">
      <c r="A1245" s="66" t="str">
        <v>2026-01</v>
      </c>
      <c r="B1245" s="66" t="str">
        <v>비교 반영</v>
      </c>
      <c r="C1245" s="66" t="str">
        <v>오남읍 오남리</v>
      </c>
      <c r="D1245" s="66" t="str">
        <v>다세대 전월세</v>
      </c>
      <c r="E1245" s="68">
        <v>2</v>
      </c>
      <c r="F1245" s="68">
        <v>0</v>
      </c>
      <c r="G1245" s="68">
        <v>1</v>
      </c>
      <c r="H1245" s="68">
        <v>1</v>
      </c>
      <c r="I1245" s="68">
        <f>G1245+H1245</f>
        <v>2</v>
      </c>
      <c r="J1245" s="68">
        <f>SUM(F1245:H1245)</f>
        <v>2</v>
      </c>
      <c r="K1245" s="68">
        <f>E1245-J1245</f>
        <v>0</v>
      </c>
      <c r="L1245" s="69">
        <v>90000000</v>
      </c>
      <c r="M1245" s="87">
        <v>104.12</v>
      </c>
      <c r="N1245" s="69">
        <v>45000000</v>
      </c>
      <c r="O1245" s="69">
        <v>2857478</v>
      </c>
      <c r="P1245" s="79">
        <f>IF(I1245=0,0,H1245/I1245)</f>
        <v>0.5</v>
      </c>
    </row>
    <row r="1246">
      <c r="A1246" s="66" t="str">
        <v>2026-01</v>
      </c>
      <c r="B1246" s="66" t="str">
        <v>비교 반영</v>
      </c>
      <c r="C1246" s="66" t="str">
        <v>오남읍 오남리</v>
      </c>
      <c r="D1246" s="66" t="str">
        <v>아파트 매매</v>
      </c>
      <c r="E1246" s="68">
        <v>38</v>
      </c>
      <c r="F1246" s="68">
        <v>38</v>
      </c>
      <c r="G1246" s="68">
        <v>0</v>
      </c>
      <c r="H1246" s="68">
        <v>0</v>
      </c>
      <c r="I1246" s="68">
        <f>G1246+H1246</f>
        <v>0</v>
      </c>
      <c r="J1246" s="68">
        <f>SUM(F1246:H1246)</f>
        <v>38</v>
      </c>
      <c r="K1246" s="68">
        <f>E1246-J1246</f>
        <v>0</v>
      </c>
      <c r="L1246" s="69">
        <v>8560000000</v>
      </c>
      <c r="M1246" s="87">
        <v>2618.226</v>
      </c>
      <c r="N1246" s="69">
        <v>225263158</v>
      </c>
      <c r="O1246" s="69">
        <v>10807900</v>
      </c>
      <c r="P1246" s="79">
        <f>IF(I1246=0,0,H1246/I1246)</f>
        <v>0</v>
      </c>
    </row>
    <row r="1247">
      <c r="A1247" s="66" t="str">
        <v>2026-01</v>
      </c>
      <c r="B1247" s="66" t="str">
        <v>비교 반영</v>
      </c>
      <c r="C1247" s="66" t="str">
        <v>오남읍 오남리</v>
      </c>
      <c r="D1247" s="66" t="str">
        <v>아파트 전월세</v>
      </c>
      <c r="E1247" s="68">
        <v>50</v>
      </c>
      <c r="F1247" s="68">
        <v>0</v>
      </c>
      <c r="G1247" s="68">
        <v>26</v>
      </c>
      <c r="H1247" s="68">
        <v>24</v>
      </c>
      <c r="I1247" s="68">
        <f>G1247+H1247</f>
        <v>50</v>
      </c>
      <c r="J1247" s="68">
        <f>SUM(F1247:H1247)</f>
        <v>50</v>
      </c>
      <c r="K1247" s="68">
        <f>E1247-J1247</f>
        <v>0</v>
      </c>
      <c r="L1247" s="69">
        <v>6278500000</v>
      </c>
      <c r="M1247" s="87">
        <v>3361.09</v>
      </c>
      <c r="N1247" s="69">
        <v>125570000</v>
      </c>
      <c r="O1247" s="69">
        <v>6175191</v>
      </c>
      <c r="P1247" s="79">
        <f>IF(I1247=0,0,H1247/I1247)</f>
        <v>0.48</v>
      </c>
    </row>
    <row r="1248">
      <c r="A1248" s="66" t="str">
        <v>2026-01</v>
      </c>
      <c r="B1248" s="66" t="str">
        <v>비교 반영</v>
      </c>
      <c r="C1248" s="66" t="str">
        <v>오남읍 오남리</v>
      </c>
      <c r="D1248" s="66" t="str">
        <v>오피스텔 전월세</v>
      </c>
      <c r="E1248" s="68">
        <v>1</v>
      </c>
      <c r="F1248" s="68">
        <v>0</v>
      </c>
      <c r="G1248" s="68">
        <v>0</v>
      </c>
      <c r="H1248" s="68">
        <v>1</v>
      </c>
      <c r="I1248" s="68">
        <f>G1248+H1248</f>
        <v>1</v>
      </c>
      <c r="J1248" s="68">
        <f>SUM(F1248:H1248)</f>
        <v>1</v>
      </c>
      <c r="K1248" s="68">
        <f>E1248-J1248</f>
        <v>0</v>
      </c>
      <c r="L1248" s="69">
        <v>10000000</v>
      </c>
      <c r="M1248" s="87">
        <v>24.48</v>
      </c>
      <c r="N1248" s="69">
        <v>10000000</v>
      </c>
      <c r="O1248" s="69">
        <v>1350402</v>
      </c>
      <c r="P1248" s="79">
        <f>IF(I1248=0,0,H1248/I1248)</f>
        <v>1</v>
      </c>
    </row>
    <row r="1249">
      <c r="A1249" s="66" t="str">
        <v>2026-01</v>
      </c>
      <c r="B1249" s="66" t="str">
        <v>비교 반영</v>
      </c>
      <c r="C1249" s="66" t="str">
        <v>오남읍 오남리</v>
      </c>
      <c r="D1249" s="66" t="str">
        <v>토지</v>
      </c>
      <c r="E1249" s="68">
        <v>4</v>
      </c>
      <c r="F1249" s="68">
        <v>4</v>
      </c>
      <c r="G1249" s="68">
        <v>0</v>
      </c>
      <c r="H1249" s="68">
        <v>0</v>
      </c>
      <c r="I1249" s="68">
        <f>G1249+H1249</f>
        <v>0</v>
      </c>
      <c r="J1249" s="68">
        <f>SUM(F1249:H1249)</f>
        <v>4</v>
      </c>
      <c r="K1249" s="68">
        <f>E1249-J1249</f>
        <v>0</v>
      </c>
      <c r="L1249" s="69">
        <v>637600000</v>
      </c>
      <c r="M1249" s="87">
        <v>569</v>
      </c>
      <c r="N1249" s="69">
        <v>159400000</v>
      </c>
      <c r="O1249" s="69">
        <v>3704338</v>
      </c>
      <c r="P1249" s="79">
        <f>IF(I1249=0,0,H1249/I1249)</f>
        <v>0</v>
      </c>
    </row>
    <row r="1250">
      <c r="A1250" s="66" t="str">
        <v>2026-01</v>
      </c>
      <c r="B1250" s="66" t="str">
        <v>비교 반영</v>
      </c>
      <c r="C1250" s="66" t="str">
        <v>오남읍 팔현리</v>
      </c>
      <c r="D1250" s="66" t="str">
        <v>다가구 전월세</v>
      </c>
      <c r="E1250" s="68">
        <v>1</v>
      </c>
      <c r="F1250" s="68">
        <v>0</v>
      </c>
      <c r="G1250" s="68">
        <v>0</v>
      </c>
      <c r="H1250" s="68">
        <v>1</v>
      </c>
      <c r="I1250" s="68">
        <f>G1250+H1250</f>
        <v>1</v>
      </c>
      <c r="J1250" s="68">
        <f>SUM(F1250:H1250)</f>
        <v>1</v>
      </c>
      <c r="K1250" s="68">
        <f>E1250-J1250</f>
        <v>0</v>
      </c>
      <c r="L1250" s="69">
        <v>10000000</v>
      </c>
      <c r="M1250" s="87">
        <v>94.6</v>
      </c>
      <c r="N1250" s="69">
        <v>10000000</v>
      </c>
      <c r="O1250" s="69">
        <v>349449</v>
      </c>
      <c r="P1250" s="79">
        <f>IF(I1250=0,0,H1250/I1250)</f>
        <v>1</v>
      </c>
    </row>
    <row r="1251">
      <c r="A1251" s="66" t="str">
        <v>2026-01</v>
      </c>
      <c r="B1251" s="66" t="str">
        <v>비교 반영</v>
      </c>
      <c r="C1251" s="66" t="str">
        <v>와부읍 덕소리</v>
      </c>
      <c r="D1251" s="66" t="str">
        <v>공장창고</v>
      </c>
      <c r="E1251" s="68">
        <v>1</v>
      </c>
      <c r="F1251" s="68">
        <v>1</v>
      </c>
      <c r="G1251" s="68">
        <v>0</v>
      </c>
      <c r="H1251" s="68">
        <v>0</v>
      </c>
      <c r="I1251" s="68">
        <f>G1251+H1251</f>
        <v>0</v>
      </c>
      <c r="J1251" s="68">
        <f>SUM(F1251:H1251)</f>
        <v>1</v>
      </c>
      <c r="K1251" s="68">
        <f>E1251-J1251</f>
        <v>0</v>
      </c>
      <c r="L1251" s="69">
        <v>340000000</v>
      </c>
      <c r="M1251" s="87">
        <v>165.02</v>
      </c>
      <c r="N1251" s="69">
        <v>340000000</v>
      </c>
      <c r="O1251" s="69">
        <v>6811095</v>
      </c>
      <c r="P1251" s="79">
        <f>IF(I1251=0,0,H1251/I1251)</f>
        <v>0</v>
      </c>
    </row>
    <row r="1252">
      <c r="A1252" s="66" t="str">
        <v>2026-01</v>
      </c>
      <c r="B1252" s="66" t="str">
        <v>비교 반영</v>
      </c>
      <c r="C1252" s="66" t="str">
        <v>와부읍 덕소리</v>
      </c>
      <c r="D1252" s="66" t="str">
        <v>다가구 전월세</v>
      </c>
      <c r="E1252" s="68">
        <v>2</v>
      </c>
      <c r="F1252" s="68">
        <v>0</v>
      </c>
      <c r="G1252" s="68">
        <v>1</v>
      </c>
      <c r="H1252" s="68">
        <v>1</v>
      </c>
      <c r="I1252" s="68">
        <f>G1252+H1252</f>
        <v>2</v>
      </c>
      <c r="J1252" s="68">
        <f>SUM(F1252:H1252)</f>
        <v>2</v>
      </c>
      <c r="K1252" s="68">
        <f>E1252-J1252</f>
        <v>0</v>
      </c>
      <c r="L1252" s="69">
        <v>230000000</v>
      </c>
      <c r="M1252" s="87">
        <v>206.07</v>
      </c>
      <c r="N1252" s="69">
        <v>115000000</v>
      </c>
      <c r="O1252" s="69">
        <v>3689671</v>
      </c>
      <c r="P1252" s="79">
        <f>IF(I1252=0,0,H1252/I1252)</f>
        <v>0.5</v>
      </c>
    </row>
    <row r="1253">
      <c r="A1253" s="66" t="str">
        <v>2026-01</v>
      </c>
      <c r="B1253" s="66" t="str">
        <v>비교 반영</v>
      </c>
      <c r="C1253" s="66" t="str">
        <v>와부읍 덕소리</v>
      </c>
      <c r="D1253" s="66" t="str">
        <v>다세대 매매</v>
      </c>
      <c r="E1253" s="68">
        <v>6</v>
      </c>
      <c r="F1253" s="68">
        <v>6</v>
      </c>
      <c r="G1253" s="68">
        <v>0</v>
      </c>
      <c r="H1253" s="68">
        <v>0</v>
      </c>
      <c r="I1253" s="68">
        <f>G1253+H1253</f>
        <v>0</v>
      </c>
      <c r="J1253" s="68">
        <f>SUM(F1253:H1253)</f>
        <v>6</v>
      </c>
      <c r="K1253" s="68">
        <f>E1253-J1253</f>
        <v>0</v>
      </c>
      <c r="L1253" s="69">
        <v>1919000000</v>
      </c>
      <c r="M1253" s="87">
        <v>343.085</v>
      </c>
      <c r="N1253" s="69">
        <v>319833333</v>
      </c>
      <c r="O1253" s="69">
        <v>18490466</v>
      </c>
      <c r="P1253" s="79">
        <f>IF(I1253=0,0,H1253/I1253)</f>
        <v>0</v>
      </c>
    </row>
    <row r="1254">
      <c r="A1254" s="66" t="str">
        <v>2026-01</v>
      </c>
      <c r="B1254" s="66" t="str">
        <v>비교 반영</v>
      </c>
      <c r="C1254" s="66" t="str">
        <v>와부읍 덕소리</v>
      </c>
      <c r="D1254" s="66" t="str">
        <v>다세대 전월세</v>
      </c>
      <c r="E1254" s="68">
        <v>8</v>
      </c>
      <c r="F1254" s="68">
        <v>0</v>
      </c>
      <c r="G1254" s="68">
        <v>5</v>
      </c>
      <c r="H1254" s="68">
        <v>3</v>
      </c>
      <c r="I1254" s="68">
        <f>G1254+H1254</f>
        <v>8</v>
      </c>
      <c r="J1254" s="68">
        <f>SUM(F1254:H1254)</f>
        <v>8</v>
      </c>
      <c r="K1254" s="68">
        <f>E1254-J1254</f>
        <v>0</v>
      </c>
      <c r="L1254" s="69">
        <v>551000000</v>
      </c>
      <c r="M1254" s="87">
        <v>532.41</v>
      </c>
      <c r="N1254" s="69">
        <v>68875000</v>
      </c>
      <c r="O1254" s="69">
        <v>3421212</v>
      </c>
      <c r="P1254" s="79">
        <f>IF(I1254=0,0,H1254/I1254)</f>
        <v>0.375</v>
      </c>
    </row>
    <row r="1255">
      <c r="A1255" s="66" t="str">
        <v>2026-01</v>
      </c>
      <c r="B1255" s="66" t="str">
        <v>비교 반영</v>
      </c>
      <c r="C1255" s="66" t="str">
        <v>와부읍 덕소리</v>
      </c>
      <c r="D1255" s="66" t="str">
        <v>분양권</v>
      </c>
      <c r="E1255" s="68">
        <v>3</v>
      </c>
      <c r="F1255" s="68">
        <v>3</v>
      </c>
      <c r="G1255" s="68">
        <v>0</v>
      </c>
      <c r="H1255" s="68">
        <v>0</v>
      </c>
      <c r="I1255" s="68">
        <f>G1255+H1255</f>
        <v>0</v>
      </c>
      <c r="J1255" s="68">
        <f>SUM(F1255:H1255)</f>
        <v>3</v>
      </c>
      <c r="K1255" s="68">
        <f>E1255-J1255</f>
        <v>0</v>
      </c>
      <c r="L1255" s="69">
        <v>1549550000</v>
      </c>
      <c r="M1255" s="87">
        <v>179.766</v>
      </c>
      <c r="N1255" s="69">
        <v>516516667</v>
      </c>
      <c r="O1255" s="69">
        <v>28495261</v>
      </c>
      <c r="P1255" s="79">
        <f>IF(I1255=0,0,H1255/I1255)</f>
        <v>0</v>
      </c>
    </row>
    <row r="1256">
      <c r="A1256" s="66" t="str">
        <v>2026-01</v>
      </c>
      <c r="B1256" s="66" t="str">
        <v>비교 반영</v>
      </c>
      <c r="C1256" s="66" t="str">
        <v>와부읍 덕소리</v>
      </c>
      <c r="D1256" s="66" t="str">
        <v>상가</v>
      </c>
      <c r="E1256" s="68">
        <v>6</v>
      </c>
      <c r="F1256" s="68">
        <v>6</v>
      </c>
      <c r="G1256" s="68">
        <v>0</v>
      </c>
      <c r="H1256" s="68">
        <v>0</v>
      </c>
      <c r="I1256" s="68">
        <f>G1256+H1256</f>
        <v>0</v>
      </c>
      <c r="J1256" s="68">
        <f>SUM(F1256:H1256)</f>
        <v>6</v>
      </c>
      <c r="K1256" s="68">
        <f>E1256-J1256</f>
        <v>0</v>
      </c>
      <c r="L1256" s="69">
        <v>1726020000</v>
      </c>
      <c r="M1256" s="87">
        <v>316.93</v>
      </c>
      <c r="N1256" s="69">
        <v>287670000</v>
      </c>
      <c r="O1256" s="69">
        <v>18003506</v>
      </c>
      <c r="P1256" s="79">
        <f>IF(I1256=0,0,H1256/I1256)</f>
        <v>0</v>
      </c>
    </row>
    <row r="1257">
      <c r="A1257" s="66" t="str">
        <v>2026-01</v>
      </c>
      <c r="B1257" s="66" t="str">
        <v>비교 반영</v>
      </c>
      <c r="C1257" s="66" t="str">
        <v>와부읍 덕소리</v>
      </c>
      <c r="D1257" s="66" t="str">
        <v>아파트 매매</v>
      </c>
      <c r="E1257" s="68">
        <v>56</v>
      </c>
      <c r="F1257" s="68">
        <v>56</v>
      </c>
      <c r="G1257" s="68">
        <v>0</v>
      </c>
      <c r="H1257" s="68">
        <v>0</v>
      </c>
      <c r="I1257" s="68">
        <f>G1257+H1257</f>
        <v>0</v>
      </c>
      <c r="J1257" s="68">
        <f>SUM(F1257:H1257)</f>
        <v>56</v>
      </c>
      <c r="K1257" s="68">
        <f>E1257-J1257</f>
        <v>0</v>
      </c>
      <c r="L1257" s="69">
        <v>27136500000</v>
      </c>
      <c r="M1257" s="87">
        <v>4118.393</v>
      </c>
      <c r="N1257" s="69">
        <v>484580357</v>
      </c>
      <c r="O1257" s="69">
        <v>21782144</v>
      </c>
      <c r="P1257" s="79">
        <f>IF(I1257=0,0,H1257/I1257)</f>
        <v>0</v>
      </c>
    </row>
    <row r="1258">
      <c r="A1258" s="66" t="str">
        <v>2026-01</v>
      </c>
      <c r="B1258" s="66" t="str">
        <v>비교 반영</v>
      </c>
      <c r="C1258" s="66" t="str">
        <v>와부읍 덕소리</v>
      </c>
      <c r="D1258" s="66" t="str">
        <v>아파트 전월세</v>
      </c>
      <c r="E1258" s="68">
        <v>86</v>
      </c>
      <c r="F1258" s="68">
        <v>0</v>
      </c>
      <c r="G1258" s="68">
        <v>65</v>
      </c>
      <c r="H1258" s="68">
        <v>21</v>
      </c>
      <c r="I1258" s="68">
        <f>G1258+H1258</f>
        <v>86</v>
      </c>
      <c r="J1258" s="68">
        <f>SUM(F1258:H1258)</f>
        <v>86</v>
      </c>
      <c r="K1258" s="68">
        <f>E1258-J1258</f>
        <v>0</v>
      </c>
      <c r="L1258" s="69">
        <v>28314650000</v>
      </c>
      <c r="M1258" s="87">
        <v>7297.269</v>
      </c>
      <c r="N1258" s="69">
        <v>329240116</v>
      </c>
      <c r="O1258" s="69">
        <v>12827010</v>
      </c>
      <c r="P1258" s="79">
        <f>IF(I1258=0,0,H1258/I1258)</f>
        <v>0.2441860465116279</v>
      </c>
    </row>
    <row r="1259">
      <c r="A1259" s="66" t="str">
        <v>2026-01</v>
      </c>
      <c r="B1259" s="66" t="str">
        <v>비교 반영</v>
      </c>
      <c r="C1259" s="66" t="str">
        <v>와부읍 덕소리</v>
      </c>
      <c r="D1259" s="66" t="str">
        <v>오피스텔 전월세</v>
      </c>
      <c r="E1259" s="68">
        <v>3</v>
      </c>
      <c r="F1259" s="68">
        <v>0</v>
      </c>
      <c r="G1259" s="68">
        <v>1</v>
      </c>
      <c r="H1259" s="68">
        <v>2</v>
      </c>
      <c r="I1259" s="68">
        <f>G1259+H1259</f>
        <v>3</v>
      </c>
      <c r="J1259" s="68">
        <f>SUM(F1259:H1259)</f>
        <v>3</v>
      </c>
      <c r="K1259" s="68">
        <f>E1259-J1259</f>
        <v>0</v>
      </c>
      <c r="L1259" s="69">
        <v>360000000</v>
      </c>
      <c r="M1259" s="87">
        <v>138.93</v>
      </c>
      <c r="N1259" s="69">
        <v>120000000</v>
      </c>
      <c r="O1259" s="69">
        <v>8566059</v>
      </c>
      <c r="P1259" s="79">
        <f>IF(I1259=0,0,H1259/I1259)</f>
        <v>0.6666666666666666</v>
      </c>
    </row>
    <row r="1260">
      <c r="A1260" s="66" t="str">
        <v>2026-01</v>
      </c>
      <c r="B1260" s="66" t="str">
        <v>비교 반영</v>
      </c>
      <c r="C1260" s="66" t="str">
        <v>와부읍 덕소리</v>
      </c>
      <c r="D1260" s="66" t="str">
        <v>토지</v>
      </c>
      <c r="E1260" s="68">
        <v>4</v>
      </c>
      <c r="F1260" s="68">
        <v>4</v>
      </c>
      <c r="G1260" s="68">
        <v>0</v>
      </c>
      <c r="H1260" s="68">
        <v>0</v>
      </c>
      <c r="I1260" s="68">
        <f>G1260+H1260</f>
        <v>0</v>
      </c>
      <c r="J1260" s="68">
        <f>SUM(F1260:H1260)</f>
        <v>4</v>
      </c>
      <c r="K1260" s="68">
        <f>E1260-J1260</f>
        <v>0</v>
      </c>
      <c r="L1260" s="69">
        <v>405860000</v>
      </c>
      <c r="M1260" s="87">
        <v>108.5</v>
      </c>
      <c r="N1260" s="69">
        <v>101465000</v>
      </c>
      <c r="O1260" s="69">
        <v>12365769</v>
      </c>
      <c r="P1260" s="79">
        <f>IF(I1260=0,0,H1260/I1260)</f>
        <v>0</v>
      </c>
    </row>
    <row r="1261">
      <c r="A1261" s="66" t="str">
        <v>2026-01</v>
      </c>
      <c r="B1261" s="66" t="str">
        <v>비교 반영</v>
      </c>
      <c r="C1261" s="66" t="str">
        <v>와부읍 도곡리</v>
      </c>
      <c r="D1261" s="66" t="str">
        <v>다가구 전월세</v>
      </c>
      <c r="E1261" s="68">
        <v>11</v>
      </c>
      <c r="F1261" s="68">
        <v>0</v>
      </c>
      <c r="G1261" s="68">
        <v>5</v>
      </c>
      <c r="H1261" s="68">
        <v>6</v>
      </c>
      <c r="I1261" s="68">
        <f>G1261+H1261</f>
        <v>11</v>
      </c>
      <c r="J1261" s="68">
        <f>SUM(F1261:H1261)</f>
        <v>11</v>
      </c>
      <c r="K1261" s="68">
        <f>E1261-J1261</f>
        <v>0</v>
      </c>
      <c r="L1261" s="69">
        <v>952000000</v>
      </c>
      <c r="M1261" s="87">
        <v>517.13</v>
      </c>
      <c r="N1261" s="69">
        <v>86545455</v>
      </c>
      <c r="O1261" s="69">
        <v>6085718</v>
      </c>
      <c r="P1261" s="79">
        <f>IF(I1261=0,0,H1261/I1261)</f>
        <v>0.5454545454545454</v>
      </c>
    </row>
    <row r="1262">
      <c r="A1262" s="66" t="str">
        <v>2026-01</v>
      </c>
      <c r="B1262" s="66" t="str">
        <v>비교 반영</v>
      </c>
      <c r="C1262" s="66" t="str">
        <v>와부읍 도곡리</v>
      </c>
      <c r="D1262" s="66" t="str">
        <v>다세대 전월세</v>
      </c>
      <c r="E1262" s="68">
        <v>2</v>
      </c>
      <c r="F1262" s="68">
        <v>0</v>
      </c>
      <c r="G1262" s="68">
        <v>2</v>
      </c>
      <c r="H1262" s="68">
        <v>0</v>
      </c>
      <c r="I1262" s="68">
        <f>G1262+H1262</f>
        <v>2</v>
      </c>
      <c r="J1262" s="68">
        <f>SUM(F1262:H1262)</f>
        <v>2</v>
      </c>
      <c r="K1262" s="68">
        <f>E1262-J1262</f>
        <v>0</v>
      </c>
      <c r="L1262" s="69">
        <v>289000000</v>
      </c>
      <c r="M1262" s="87">
        <v>112.06</v>
      </c>
      <c r="N1262" s="69">
        <v>144500000</v>
      </c>
      <c r="O1262" s="69">
        <v>8525539</v>
      </c>
      <c r="P1262" s="79">
        <f>IF(I1262=0,0,H1262/I1262)</f>
        <v>0</v>
      </c>
    </row>
    <row r="1263">
      <c r="A1263" s="66" t="str">
        <v>2026-01</v>
      </c>
      <c r="B1263" s="66" t="str">
        <v>비교 반영</v>
      </c>
      <c r="C1263" s="66" t="str">
        <v>와부읍 도곡리</v>
      </c>
      <c r="D1263" s="66" t="str">
        <v>상가</v>
      </c>
      <c r="E1263" s="68">
        <v>1</v>
      </c>
      <c r="F1263" s="68">
        <v>1</v>
      </c>
      <c r="G1263" s="68">
        <v>0</v>
      </c>
      <c r="H1263" s="68">
        <v>0</v>
      </c>
      <c r="I1263" s="68">
        <f>G1263+H1263</f>
        <v>0</v>
      </c>
      <c r="J1263" s="68">
        <f>SUM(F1263:H1263)</f>
        <v>1</v>
      </c>
      <c r="K1263" s="68">
        <f>E1263-J1263</f>
        <v>0</v>
      </c>
      <c r="L1263" s="69">
        <v>2475000000</v>
      </c>
      <c r="M1263" s="87">
        <v>594</v>
      </c>
      <c r="N1263" s="69">
        <v>2475000000</v>
      </c>
      <c r="O1263" s="69">
        <v>13774104</v>
      </c>
      <c r="P1263" s="79">
        <f>IF(I1263=0,0,H1263/I1263)</f>
        <v>0</v>
      </c>
    </row>
    <row r="1264">
      <c r="A1264" s="66" t="str">
        <v>2026-01</v>
      </c>
      <c r="B1264" s="66" t="str">
        <v>비교 반영</v>
      </c>
      <c r="C1264" s="66" t="str">
        <v>와부읍 도곡리</v>
      </c>
      <c r="D1264" s="66" t="str">
        <v>아파트 매매</v>
      </c>
      <c r="E1264" s="68">
        <v>40</v>
      </c>
      <c r="F1264" s="68">
        <v>40</v>
      </c>
      <c r="G1264" s="68">
        <v>0</v>
      </c>
      <c r="H1264" s="68">
        <v>0</v>
      </c>
      <c r="I1264" s="68">
        <f>G1264+H1264</f>
        <v>0</v>
      </c>
      <c r="J1264" s="68">
        <f>SUM(F1264:H1264)</f>
        <v>40</v>
      </c>
      <c r="K1264" s="68">
        <f>E1264-J1264</f>
        <v>0</v>
      </c>
      <c r="L1264" s="69">
        <v>19815500000</v>
      </c>
      <c r="M1264" s="87">
        <v>3397.42</v>
      </c>
      <c r="N1264" s="69">
        <v>495387500</v>
      </c>
      <c r="O1264" s="69">
        <v>19281038</v>
      </c>
      <c r="P1264" s="79">
        <f>IF(I1264=0,0,H1264/I1264)</f>
        <v>0</v>
      </c>
    </row>
    <row r="1265">
      <c r="A1265" s="66" t="str">
        <v>2026-01</v>
      </c>
      <c r="B1265" s="66" t="str">
        <v>비교 반영</v>
      </c>
      <c r="C1265" s="66" t="str">
        <v>와부읍 도곡리</v>
      </c>
      <c r="D1265" s="66" t="str">
        <v>아파트 전월세</v>
      </c>
      <c r="E1265" s="68">
        <v>25</v>
      </c>
      <c r="F1265" s="68">
        <v>0</v>
      </c>
      <c r="G1265" s="68">
        <v>14</v>
      </c>
      <c r="H1265" s="68">
        <v>11</v>
      </c>
      <c r="I1265" s="68">
        <f>G1265+H1265</f>
        <v>25</v>
      </c>
      <c r="J1265" s="68">
        <f>SUM(F1265:H1265)</f>
        <v>25</v>
      </c>
      <c r="K1265" s="68">
        <f>E1265-J1265</f>
        <v>0</v>
      </c>
      <c r="L1265" s="69">
        <v>6387500000</v>
      </c>
      <c r="M1265" s="87">
        <v>2183.199</v>
      </c>
      <c r="N1265" s="69">
        <v>255500000</v>
      </c>
      <c r="O1265" s="69">
        <v>9671909</v>
      </c>
      <c r="P1265" s="79">
        <f>IF(I1265=0,0,H1265/I1265)</f>
        <v>0.44</v>
      </c>
    </row>
    <row r="1266">
      <c r="A1266" s="66" t="str">
        <v>2026-01</v>
      </c>
      <c r="B1266" s="66" t="str">
        <v>비교 반영</v>
      </c>
      <c r="C1266" s="66" t="str">
        <v>와부읍 도곡리</v>
      </c>
      <c r="D1266" s="66" t="str">
        <v>오피스텔 매매</v>
      </c>
      <c r="E1266" s="68">
        <v>1</v>
      </c>
      <c r="F1266" s="68">
        <v>1</v>
      </c>
      <c r="G1266" s="68">
        <v>0</v>
      </c>
      <c r="H1266" s="68">
        <v>0</v>
      </c>
      <c r="I1266" s="68">
        <f>G1266+H1266</f>
        <v>0</v>
      </c>
      <c r="J1266" s="68">
        <f>SUM(F1266:H1266)</f>
        <v>1</v>
      </c>
      <c r="K1266" s="68">
        <f>E1266-J1266</f>
        <v>0</v>
      </c>
      <c r="L1266" s="69">
        <v>220000000</v>
      </c>
      <c r="M1266" s="87">
        <v>65.37</v>
      </c>
      <c r="N1266" s="69">
        <v>220000000</v>
      </c>
      <c r="O1266" s="69">
        <v>11125481</v>
      </c>
      <c r="P1266" s="79">
        <f>IF(I1266=0,0,H1266/I1266)</f>
        <v>0</v>
      </c>
    </row>
    <row r="1267">
      <c r="A1267" s="66" t="str">
        <v>2026-01</v>
      </c>
      <c r="B1267" s="66" t="str">
        <v>비교 반영</v>
      </c>
      <c r="C1267" s="66" t="str">
        <v>와부읍 도곡리</v>
      </c>
      <c r="D1267" s="66" t="str">
        <v>오피스텔 전월세</v>
      </c>
      <c r="E1267" s="68">
        <v>2</v>
      </c>
      <c r="F1267" s="68">
        <v>0</v>
      </c>
      <c r="G1267" s="68">
        <v>0</v>
      </c>
      <c r="H1267" s="68">
        <v>2</v>
      </c>
      <c r="I1267" s="68">
        <f>G1267+H1267</f>
        <v>2</v>
      </c>
      <c r="J1267" s="68">
        <f>SUM(F1267:H1267)</f>
        <v>2</v>
      </c>
      <c r="K1267" s="68">
        <f>E1267-J1267</f>
        <v>0</v>
      </c>
      <c r="L1267" s="69">
        <v>20000000</v>
      </c>
      <c r="M1267" s="87">
        <v>111.9</v>
      </c>
      <c r="N1267" s="69">
        <v>10000000</v>
      </c>
      <c r="O1267" s="69">
        <v>590846</v>
      </c>
      <c r="P1267" s="79">
        <f>IF(I1267=0,0,H1267/I1267)</f>
        <v>1</v>
      </c>
    </row>
    <row r="1268">
      <c r="A1268" s="66" t="str">
        <v>2026-01</v>
      </c>
      <c r="B1268" s="66" t="str">
        <v>비교 반영</v>
      </c>
      <c r="C1268" s="66" t="str">
        <v>와부읍 도곡리</v>
      </c>
      <c r="D1268" s="66" t="str">
        <v>토지</v>
      </c>
      <c r="E1268" s="68">
        <v>2</v>
      </c>
      <c r="F1268" s="68">
        <v>2</v>
      </c>
      <c r="G1268" s="68">
        <v>0</v>
      </c>
      <c r="H1268" s="68">
        <v>0</v>
      </c>
      <c r="I1268" s="68">
        <f>G1268+H1268</f>
        <v>0</v>
      </c>
      <c r="J1268" s="68">
        <f>SUM(F1268:H1268)</f>
        <v>2</v>
      </c>
      <c r="K1268" s="68">
        <f>E1268-J1268</f>
        <v>0</v>
      </c>
      <c r="L1268" s="69">
        <v>162600000</v>
      </c>
      <c r="M1268" s="87">
        <v>588</v>
      </c>
      <c r="N1268" s="69">
        <v>81300000</v>
      </c>
      <c r="O1268" s="69">
        <v>914151</v>
      </c>
      <c r="P1268" s="79">
        <f>IF(I1268=0,0,H1268/I1268)</f>
        <v>0</v>
      </c>
    </row>
    <row r="1269">
      <c r="A1269" s="66" t="str">
        <v>2026-01</v>
      </c>
      <c r="B1269" s="66" t="str">
        <v>비교 반영</v>
      </c>
      <c r="C1269" s="66" t="str">
        <v>와부읍 월문리</v>
      </c>
      <c r="D1269" s="66" t="str">
        <v>다가구 매매</v>
      </c>
      <c r="E1269" s="68">
        <v>1</v>
      </c>
      <c r="F1269" s="68">
        <v>1</v>
      </c>
      <c r="G1269" s="68">
        <v>0</v>
      </c>
      <c r="H1269" s="68">
        <v>0</v>
      </c>
      <c r="I1269" s="68">
        <f>G1269+H1269</f>
        <v>0</v>
      </c>
      <c r="J1269" s="68">
        <f>SUM(F1269:H1269)</f>
        <v>1</v>
      </c>
      <c r="K1269" s="68">
        <f>E1269-J1269</f>
        <v>0</v>
      </c>
      <c r="L1269" s="69">
        <v>450000000</v>
      </c>
      <c r="M1269" s="87">
        <v>164.88</v>
      </c>
      <c r="N1269" s="69">
        <v>450000000</v>
      </c>
      <c r="O1269" s="69">
        <v>9022339</v>
      </c>
      <c r="P1269" s="79">
        <f>IF(I1269=0,0,H1269/I1269)</f>
        <v>0</v>
      </c>
    </row>
    <row r="1270">
      <c r="A1270" s="66" t="str">
        <v>2026-01</v>
      </c>
      <c r="B1270" s="66" t="str">
        <v>비교 반영</v>
      </c>
      <c r="C1270" s="66" t="str">
        <v>와부읍 월문리</v>
      </c>
      <c r="D1270" s="66" t="str">
        <v>토지</v>
      </c>
      <c r="E1270" s="68">
        <v>7</v>
      </c>
      <c r="F1270" s="68">
        <v>7</v>
      </c>
      <c r="G1270" s="68">
        <v>0</v>
      </c>
      <c r="H1270" s="68">
        <v>0</v>
      </c>
      <c r="I1270" s="68">
        <f>G1270+H1270</f>
        <v>0</v>
      </c>
      <c r="J1270" s="68">
        <f>SUM(F1270:H1270)</f>
        <v>7</v>
      </c>
      <c r="K1270" s="68">
        <f>E1270-J1270</f>
        <v>0</v>
      </c>
      <c r="L1270" s="69">
        <v>1869200000</v>
      </c>
      <c r="M1270" s="87">
        <v>5971</v>
      </c>
      <c r="N1270" s="69">
        <v>267028571</v>
      </c>
      <c r="O1270" s="69">
        <v>1034864</v>
      </c>
      <c r="P1270" s="79">
        <f>IF(I1270=0,0,H1270/I1270)</f>
        <v>0</v>
      </c>
    </row>
    <row r="1271">
      <c r="A1271" s="66" t="str">
        <v>2026-01</v>
      </c>
      <c r="B1271" s="66" t="str">
        <v>비교 반영</v>
      </c>
      <c r="C1271" s="66" t="str">
        <v>와부읍 율석리</v>
      </c>
      <c r="D1271" s="66" t="str">
        <v>공장창고</v>
      </c>
      <c r="E1271" s="68">
        <v>2</v>
      </c>
      <c r="F1271" s="68">
        <v>2</v>
      </c>
      <c r="G1271" s="68">
        <v>0</v>
      </c>
      <c r="H1271" s="68">
        <v>0</v>
      </c>
      <c r="I1271" s="68">
        <f>G1271+H1271</f>
        <v>0</v>
      </c>
      <c r="J1271" s="68">
        <f>SUM(F1271:H1271)</f>
        <v>2</v>
      </c>
      <c r="K1271" s="68">
        <f>E1271-J1271</f>
        <v>0</v>
      </c>
      <c r="L1271" s="69">
        <v>580000000</v>
      </c>
      <c r="M1271" s="87">
        <v>266.84</v>
      </c>
      <c r="N1271" s="69">
        <v>290000000</v>
      </c>
      <c r="O1271" s="69">
        <v>7185412</v>
      </c>
      <c r="P1271" s="79">
        <f>IF(I1271=0,0,H1271/I1271)</f>
        <v>0</v>
      </c>
    </row>
    <row r="1272">
      <c r="A1272" s="66" t="str">
        <v>2026-01</v>
      </c>
      <c r="B1272" s="66" t="str">
        <v>비교 반영</v>
      </c>
      <c r="C1272" s="66" t="str">
        <v>와부읍 율석리</v>
      </c>
      <c r="D1272" s="66" t="str">
        <v>다가구 전월세</v>
      </c>
      <c r="E1272" s="68">
        <v>1</v>
      </c>
      <c r="F1272" s="68">
        <v>0</v>
      </c>
      <c r="G1272" s="68">
        <v>0</v>
      </c>
      <c r="H1272" s="68">
        <v>1</v>
      </c>
      <c r="I1272" s="68">
        <f>G1272+H1272</f>
        <v>1</v>
      </c>
      <c r="J1272" s="68">
        <f>SUM(F1272:H1272)</f>
        <v>1</v>
      </c>
      <c r="K1272" s="68">
        <f>E1272-J1272</f>
        <v>0</v>
      </c>
      <c r="L1272" s="69">
        <v>10000000</v>
      </c>
      <c r="M1272" s="87">
        <v>60</v>
      </c>
      <c r="N1272" s="69">
        <v>10000000</v>
      </c>
      <c r="O1272" s="69">
        <v>550964</v>
      </c>
      <c r="P1272" s="79">
        <f>IF(I1272=0,0,H1272/I1272)</f>
        <v>1</v>
      </c>
    </row>
    <row r="1273">
      <c r="A1273" s="66" t="str">
        <v>2026-01</v>
      </c>
      <c r="B1273" s="66" t="str">
        <v>비교 반영</v>
      </c>
      <c r="C1273" s="66" t="str">
        <v>와부읍 율석리</v>
      </c>
      <c r="D1273" s="66" t="str">
        <v>상가</v>
      </c>
      <c r="E1273" s="68">
        <v>2</v>
      </c>
      <c r="F1273" s="68">
        <v>2</v>
      </c>
      <c r="G1273" s="68">
        <v>0</v>
      </c>
      <c r="H1273" s="68">
        <v>0</v>
      </c>
      <c r="I1273" s="68">
        <f>G1273+H1273</f>
        <v>0</v>
      </c>
      <c r="J1273" s="68">
        <f>SUM(F1273:H1273)</f>
        <v>2</v>
      </c>
      <c r="K1273" s="68">
        <f>E1273-J1273</f>
        <v>0</v>
      </c>
      <c r="L1273" s="69">
        <v>4030000000</v>
      </c>
      <c r="M1273" s="87">
        <v>1087.33</v>
      </c>
      <c r="N1273" s="69">
        <v>2015000000</v>
      </c>
      <c r="O1273" s="69">
        <v>12252319</v>
      </c>
      <c r="P1273" s="79">
        <f>IF(I1273=0,0,H1273/I1273)</f>
        <v>0</v>
      </c>
    </row>
    <row r="1274">
      <c r="A1274" s="66" t="str">
        <v>2026-01</v>
      </c>
      <c r="B1274" s="66" t="str">
        <v>비교 반영</v>
      </c>
      <c r="C1274" s="66" t="str">
        <v>와부읍 율석리</v>
      </c>
      <c r="D1274" s="66" t="str">
        <v>토지</v>
      </c>
      <c r="E1274" s="68">
        <v>4</v>
      </c>
      <c r="F1274" s="68">
        <v>4</v>
      </c>
      <c r="G1274" s="68">
        <v>0</v>
      </c>
      <c r="H1274" s="68">
        <v>0</v>
      </c>
      <c r="I1274" s="68">
        <f>G1274+H1274</f>
        <v>0</v>
      </c>
      <c r="J1274" s="68">
        <f>SUM(F1274:H1274)</f>
        <v>4</v>
      </c>
      <c r="K1274" s="68">
        <f>E1274-J1274</f>
        <v>0</v>
      </c>
      <c r="L1274" s="69">
        <v>374100000</v>
      </c>
      <c r="M1274" s="87">
        <v>970</v>
      </c>
      <c r="N1274" s="69">
        <v>93525000</v>
      </c>
      <c r="O1274" s="69">
        <v>1274942</v>
      </c>
      <c r="P1274" s="79">
        <f>IF(I1274=0,0,H1274/I1274)</f>
        <v>0</v>
      </c>
    </row>
    <row r="1275">
      <c r="A1275" s="66" t="str">
        <v>2026-01</v>
      </c>
      <c r="B1275" s="66" t="str">
        <v>비교 반영</v>
      </c>
      <c r="C1275" s="66" t="str">
        <v>와부읍 팔당리</v>
      </c>
      <c r="D1275" s="66" t="str">
        <v>다가구 전월세</v>
      </c>
      <c r="E1275" s="68">
        <v>3</v>
      </c>
      <c r="F1275" s="68">
        <v>0</v>
      </c>
      <c r="G1275" s="68">
        <v>1</v>
      </c>
      <c r="H1275" s="68">
        <v>2</v>
      </c>
      <c r="I1275" s="68">
        <f>G1275+H1275</f>
        <v>3</v>
      </c>
      <c r="J1275" s="68">
        <f>SUM(F1275:H1275)</f>
        <v>3</v>
      </c>
      <c r="K1275" s="68">
        <f>E1275-J1275</f>
        <v>0</v>
      </c>
      <c r="L1275" s="69">
        <v>280000000</v>
      </c>
      <c r="M1275" s="87">
        <v>120.6</v>
      </c>
      <c r="N1275" s="69">
        <v>93333333</v>
      </c>
      <c r="O1275" s="69">
        <v>7675123</v>
      </c>
      <c r="P1275" s="79">
        <f>IF(I1275=0,0,H1275/I1275)</f>
        <v>0.6666666666666666</v>
      </c>
    </row>
    <row r="1276">
      <c r="A1276" s="66" t="str">
        <v>2026-01</v>
      </c>
      <c r="B1276" s="66" t="str">
        <v>비교 반영</v>
      </c>
      <c r="C1276" s="66" t="str">
        <v>와부읍 팔당리</v>
      </c>
      <c r="D1276" s="66" t="str">
        <v>토지</v>
      </c>
      <c r="E1276" s="68">
        <v>4</v>
      </c>
      <c r="F1276" s="68">
        <v>4</v>
      </c>
      <c r="G1276" s="68">
        <v>0</v>
      </c>
      <c r="H1276" s="68">
        <v>0</v>
      </c>
      <c r="I1276" s="68">
        <f>G1276+H1276</f>
        <v>0</v>
      </c>
      <c r="J1276" s="68">
        <f>SUM(F1276:H1276)</f>
        <v>4</v>
      </c>
      <c r="K1276" s="68">
        <f>E1276-J1276</f>
        <v>0</v>
      </c>
      <c r="L1276" s="69">
        <v>431260000</v>
      </c>
      <c r="M1276" s="87">
        <v>2811</v>
      </c>
      <c r="N1276" s="69">
        <v>107815000</v>
      </c>
      <c r="O1276" s="69">
        <v>507169</v>
      </c>
      <c r="P1276" s="79">
        <f>IF(I1276=0,0,H1276/I1276)</f>
        <v>0</v>
      </c>
    </row>
    <row r="1277">
      <c r="A1277" s="66" t="str">
        <v>2026-01</v>
      </c>
      <c r="B1277" s="66" t="str">
        <v>비교 반영</v>
      </c>
      <c r="C1277" s="66" t="str">
        <v>이패동</v>
      </c>
      <c r="D1277" s="66" t="str">
        <v>토지</v>
      </c>
      <c r="E1277" s="68">
        <v>20</v>
      </c>
      <c r="F1277" s="68">
        <v>20</v>
      </c>
      <c r="G1277" s="68">
        <v>0</v>
      </c>
      <c r="H1277" s="68">
        <v>0</v>
      </c>
      <c r="I1277" s="68">
        <f>G1277+H1277</f>
        <v>0</v>
      </c>
      <c r="J1277" s="68">
        <f>SUM(F1277:H1277)</f>
        <v>20</v>
      </c>
      <c r="K1277" s="68">
        <f>E1277-J1277</f>
        <v>0</v>
      </c>
      <c r="L1277" s="69">
        <v>1857390000</v>
      </c>
      <c r="M1277" s="87">
        <v>4016.4</v>
      </c>
      <c r="N1277" s="69">
        <v>92869500</v>
      </c>
      <c r="O1277" s="69">
        <v>1528765</v>
      </c>
      <c r="P1277" s="79">
        <f>IF(I1277=0,0,H1277/I1277)</f>
        <v>0</v>
      </c>
    </row>
    <row r="1278">
      <c r="A1278" s="66" t="str">
        <v>2026-01</v>
      </c>
      <c r="B1278" s="66" t="str">
        <v>비교 반영</v>
      </c>
      <c r="C1278" s="66" t="str">
        <v>일패동</v>
      </c>
      <c r="D1278" s="66" t="str">
        <v>토지</v>
      </c>
      <c r="E1278" s="68">
        <v>26</v>
      </c>
      <c r="F1278" s="68">
        <v>26</v>
      </c>
      <c r="G1278" s="68">
        <v>0</v>
      </c>
      <c r="H1278" s="68">
        <v>0</v>
      </c>
      <c r="I1278" s="68">
        <f>G1278+H1278</f>
        <v>0</v>
      </c>
      <c r="J1278" s="68">
        <f>SUM(F1278:H1278)</f>
        <v>26</v>
      </c>
      <c r="K1278" s="68">
        <f>E1278-J1278</f>
        <v>0</v>
      </c>
      <c r="L1278" s="69">
        <v>673080000</v>
      </c>
      <c r="M1278" s="87">
        <v>7388.7</v>
      </c>
      <c r="N1278" s="69">
        <v>25887692</v>
      </c>
      <c r="O1278" s="69">
        <v>301143</v>
      </c>
      <c r="P1278" s="79">
        <f>IF(I1278=0,0,H1278/I1278)</f>
        <v>0</v>
      </c>
    </row>
    <row r="1279">
      <c r="A1279" s="66" t="str">
        <v>2026-01</v>
      </c>
      <c r="B1279" s="66" t="str">
        <v>비교 반영</v>
      </c>
      <c r="C1279" s="66" t="str">
        <v>조안면 능내리</v>
      </c>
      <c r="D1279" s="66" t="str">
        <v>다가구 전월세</v>
      </c>
      <c r="E1279" s="68">
        <v>1</v>
      </c>
      <c r="F1279" s="68">
        <v>0</v>
      </c>
      <c r="G1279" s="68">
        <v>0</v>
      </c>
      <c r="H1279" s="68">
        <v>1</v>
      </c>
      <c r="I1279" s="68">
        <f>G1279+H1279</f>
        <v>1</v>
      </c>
      <c r="J1279" s="68">
        <f>SUM(F1279:H1279)</f>
        <v>1</v>
      </c>
      <c r="K1279" s="68">
        <f>E1279-J1279</f>
        <v>0</v>
      </c>
      <c r="L1279" s="69">
        <v>370000000</v>
      </c>
      <c r="M1279" s="87">
        <v>171.12</v>
      </c>
      <c r="N1279" s="69">
        <v>370000000</v>
      </c>
      <c r="O1279" s="69">
        <v>7147852</v>
      </c>
      <c r="P1279" s="79">
        <f>IF(I1279=0,0,H1279/I1279)</f>
        <v>1</v>
      </c>
    </row>
    <row r="1280">
      <c r="A1280" s="66" t="str">
        <v>2026-01</v>
      </c>
      <c r="B1280" s="66" t="str">
        <v>비교 반영</v>
      </c>
      <c r="C1280" s="66" t="str">
        <v>조안면 능내리</v>
      </c>
      <c r="D1280" s="66" t="str">
        <v>토지</v>
      </c>
      <c r="E1280" s="68">
        <v>3</v>
      </c>
      <c r="F1280" s="68">
        <v>3</v>
      </c>
      <c r="G1280" s="68">
        <v>0</v>
      </c>
      <c r="H1280" s="68">
        <v>0</v>
      </c>
      <c r="I1280" s="68">
        <f>G1280+H1280</f>
        <v>0</v>
      </c>
      <c r="J1280" s="68">
        <f>SUM(F1280:H1280)</f>
        <v>3</v>
      </c>
      <c r="K1280" s="68">
        <f>E1280-J1280</f>
        <v>0</v>
      </c>
      <c r="L1280" s="69">
        <v>1584800000</v>
      </c>
      <c r="M1280" s="87">
        <v>1871</v>
      </c>
      <c r="N1280" s="69">
        <v>528266667</v>
      </c>
      <c r="O1280" s="69">
        <v>2800111</v>
      </c>
      <c r="P1280" s="79">
        <f>IF(I1280=0,0,H1280/I1280)</f>
        <v>0</v>
      </c>
    </row>
    <row r="1281">
      <c r="A1281" s="66" t="str">
        <v>2026-01</v>
      </c>
      <c r="B1281" s="66" t="str">
        <v>비교 반영</v>
      </c>
      <c r="C1281" s="66" t="str">
        <v>조안면 삼봉리</v>
      </c>
      <c r="D1281" s="66" t="str">
        <v>공장창고</v>
      </c>
      <c r="E1281" s="68">
        <v>1</v>
      </c>
      <c r="F1281" s="68">
        <v>1</v>
      </c>
      <c r="G1281" s="68">
        <v>0</v>
      </c>
      <c r="H1281" s="68">
        <v>0</v>
      </c>
      <c r="I1281" s="68">
        <f>G1281+H1281</f>
        <v>0</v>
      </c>
      <c r="J1281" s="68">
        <f>SUM(F1281:H1281)</f>
        <v>1</v>
      </c>
      <c r="K1281" s="68">
        <f>E1281-J1281</f>
        <v>0</v>
      </c>
      <c r="L1281" s="69">
        <v>560000000</v>
      </c>
      <c r="M1281" s="87">
        <v>265</v>
      </c>
      <c r="N1281" s="69">
        <v>560000000</v>
      </c>
      <c r="O1281" s="69">
        <v>6985810</v>
      </c>
      <c r="P1281" s="79">
        <f>IF(I1281=0,0,H1281/I1281)</f>
        <v>0</v>
      </c>
    </row>
    <row r="1282">
      <c r="A1282" s="66" t="str">
        <v>2026-01</v>
      </c>
      <c r="B1282" s="66" t="str">
        <v>비교 반영</v>
      </c>
      <c r="C1282" s="66" t="str">
        <v>조안면 삼봉리</v>
      </c>
      <c r="D1282" s="66" t="str">
        <v>상가</v>
      </c>
      <c r="E1282" s="68">
        <v>1</v>
      </c>
      <c r="F1282" s="68">
        <v>1</v>
      </c>
      <c r="G1282" s="68">
        <v>0</v>
      </c>
      <c r="H1282" s="68">
        <v>0</v>
      </c>
      <c r="I1282" s="68">
        <f>G1282+H1282</f>
        <v>0</v>
      </c>
      <c r="J1282" s="68">
        <f>SUM(F1282:H1282)</f>
        <v>1</v>
      </c>
      <c r="K1282" s="68">
        <f>E1282-J1282</f>
        <v>0</v>
      </c>
      <c r="L1282" s="69">
        <v>1000000000</v>
      </c>
      <c r="M1282" s="87">
        <v>198</v>
      </c>
      <c r="N1282" s="69">
        <v>1000000000</v>
      </c>
      <c r="O1282" s="69">
        <v>16695884</v>
      </c>
      <c r="P1282" s="79">
        <f>IF(I1282=0,0,H1282/I1282)</f>
        <v>0</v>
      </c>
    </row>
    <row r="1283">
      <c r="A1283" s="66" t="str">
        <v>2026-01</v>
      </c>
      <c r="B1283" s="66" t="str">
        <v>비교 반영</v>
      </c>
      <c r="C1283" s="66" t="str">
        <v>조안면 송촌리</v>
      </c>
      <c r="D1283" s="66" t="str">
        <v>다가구 전월세</v>
      </c>
      <c r="E1283" s="68">
        <v>1</v>
      </c>
      <c r="F1283" s="68">
        <v>0</v>
      </c>
      <c r="G1283" s="68">
        <v>0</v>
      </c>
      <c r="H1283" s="68">
        <v>1</v>
      </c>
      <c r="I1283" s="68">
        <f>G1283+H1283</f>
        <v>1</v>
      </c>
      <c r="J1283" s="68">
        <f>SUM(F1283:H1283)</f>
        <v>1</v>
      </c>
      <c r="K1283" s="68">
        <f>E1283-J1283</f>
        <v>0</v>
      </c>
      <c r="L1283" s="69">
        <v>10000000</v>
      </c>
      <c r="M1283" s="87">
        <v>35</v>
      </c>
      <c r="N1283" s="69">
        <v>10000000</v>
      </c>
      <c r="O1283" s="69">
        <v>944510</v>
      </c>
      <c r="P1283" s="79">
        <f>IF(I1283=0,0,H1283/I1283)</f>
        <v>1</v>
      </c>
    </row>
    <row r="1284">
      <c r="A1284" s="66" t="str">
        <v>2026-01</v>
      </c>
      <c r="B1284" s="66" t="str">
        <v>비교 반영</v>
      </c>
      <c r="C1284" s="66" t="str">
        <v>조안면 시우리</v>
      </c>
      <c r="D1284" s="66" t="str">
        <v>다가구 전월세</v>
      </c>
      <c r="E1284" s="68">
        <v>2</v>
      </c>
      <c r="F1284" s="68">
        <v>0</v>
      </c>
      <c r="G1284" s="68">
        <v>1</v>
      </c>
      <c r="H1284" s="68">
        <v>1</v>
      </c>
      <c r="I1284" s="68">
        <f>G1284+H1284</f>
        <v>2</v>
      </c>
      <c r="J1284" s="68">
        <f>SUM(F1284:H1284)</f>
        <v>2</v>
      </c>
      <c r="K1284" s="68">
        <f>E1284-J1284</f>
        <v>0</v>
      </c>
      <c r="L1284" s="69">
        <v>300000000</v>
      </c>
      <c r="M1284" s="87">
        <v>285.58</v>
      </c>
      <c r="N1284" s="69">
        <v>150000000</v>
      </c>
      <c r="O1284" s="69">
        <v>3472706</v>
      </c>
      <c r="P1284" s="79">
        <f>IF(I1284=0,0,H1284/I1284)</f>
        <v>0.5</v>
      </c>
    </row>
    <row r="1285">
      <c r="A1285" s="66" t="str">
        <v>2026-01</v>
      </c>
      <c r="B1285" s="66" t="str">
        <v>비교 반영</v>
      </c>
      <c r="C1285" s="66" t="str">
        <v>조안면 진중리</v>
      </c>
      <c r="D1285" s="66" t="str">
        <v>다가구 매매</v>
      </c>
      <c r="E1285" s="68">
        <v>1</v>
      </c>
      <c r="F1285" s="68">
        <v>1</v>
      </c>
      <c r="G1285" s="68">
        <v>0</v>
      </c>
      <c r="H1285" s="68">
        <v>0</v>
      </c>
      <c r="I1285" s="68">
        <f>G1285+H1285</f>
        <v>0</v>
      </c>
      <c r="J1285" s="68">
        <f>SUM(F1285:H1285)</f>
        <v>1</v>
      </c>
      <c r="K1285" s="68">
        <f>E1285-J1285</f>
        <v>0</v>
      </c>
      <c r="L1285" s="69">
        <v>540000000</v>
      </c>
      <c r="M1285" s="87">
        <v>153.39</v>
      </c>
      <c r="N1285" s="69">
        <v>540000000</v>
      </c>
      <c r="O1285" s="69">
        <v>11637811</v>
      </c>
      <c r="P1285" s="79">
        <f>IF(I1285=0,0,H1285/I1285)</f>
        <v>0</v>
      </c>
    </row>
    <row r="1286">
      <c r="A1286" s="66" t="str">
        <v>2026-01</v>
      </c>
      <c r="B1286" s="66" t="str">
        <v>비교 반영</v>
      </c>
      <c r="C1286" s="66" t="str">
        <v>조안면 진중리</v>
      </c>
      <c r="D1286" s="66" t="str">
        <v>토지</v>
      </c>
      <c r="E1286" s="68">
        <v>3</v>
      </c>
      <c r="F1286" s="68">
        <v>3</v>
      </c>
      <c r="G1286" s="68">
        <v>0</v>
      </c>
      <c r="H1286" s="68">
        <v>0</v>
      </c>
      <c r="I1286" s="68">
        <f>G1286+H1286</f>
        <v>0</v>
      </c>
      <c r="J1286" s="68">
        <f>SUM(F1286:H1286)</f>
        <v>3</v>
      </c>
      <c r="K1286" s="68">
        <f>E1286-J1286</f>
        <v>0</v>
      </c>
      <c r="L1286" s="69">
        <v>530000000</v>
      </c>
      <c r="M1286" s="87">
        <v>1078</v>
      </c>
      <c r="N1286" s="69">
        <v>176666667</v>
      </c>
      <c r="O1286" s="69">
        <v>1625293</v>
      </c>
      <c r="P1286" s="79">
        <f>IF(I1286=0,0,H1286/I1286)</f>
        <v>0</v>
      </c>
    </row>
    <row r="1287">
      <c r="A1287" s="66" t="str">
        <v>2026-01</v>
      </c>
      <c r="B1287" s="66" t="str">
        <v>비교 반영</v>
      </c>
      <c r="C1287" s="66" t="str">
        <v>진건읍 배양리</v>
      </c>
      <c r="D1287" s="66" t="str">
        <v>토지</v>
      </c>
      <c r="E1287" s="68">
        <v>93</v>
      </c>
      <c r="F1287" s="68">
        <v>93</v>
      </c>
      <c r="G1287" s="68">
        <v>0</v>
      </c>
      <c r="H1287" s="68">
        <v>0</v>
      </c>
      <c r="I1287" s="68">
        <f>G1287+H1287</f>
        <v>0</v>
      </c>
      <c r="J1287" s="68">
        <f>SUM(F1287:H1287)</f>
        <v>93</v>
      </c>
      <c r="K1287" s="68">
        <f>E1287-J1287</f>
        <v>0</v>
      </c>
      <c r="L1287" s="69">
        <v>2761100000</v>
      </c>
      <c r="M1287" s="87">
        <v>35167</v>
      </c>
      <c r="N1287" s="69">
        <v>29689247</v>
      </c>
      <c r="O1287" s="69">
        <v>259550</v>
      </c>
      <c r="P1287" s="79">
        <f>IF(I1287=0,0,H1287/I1287)</f>
        <v>0</v>
      </c>
    </row>
    <row r="1288">
      <c r="A1288" s="66" t="str">
        <v>2026-01</v>
      </c>
      <c r="B1288" s="66" t="str">
        <v>비교 반영</v>
      </c>
      <c r="C1288" s="66" t="str">
        <v>진건읍 사능리</v>
      </c>
      <c r="D1288" s="66" t="str">
        <v>다가구 전월세</v>
      </c>
      <c r="E1288" s="68">
        <v>2</v>
      </c>
      <c r="F1288" s="68">
        <v>0</v>
      </c>
      <c r="G1288" s="68">
        <v>2</v>
      </c>
      <c r="H1288" s="68">
        <v>0</v>
      </c>
      <c r="I1288" s="68">
        <f>G1288+H1288</f>
        <v>2</v>
      </c>
      <c r="J1288" s="68">
        <f>SUM(F1288:H1288)</f>
        <v>2</v>
      </c>
      <c r="K1288" s="68">
        <f>E1288-J1288</f>
        <v>0</v>
      </c>
      <c r="L1288" s="69">
        <v>300000000</v>
      </c>
      <c r="M1288" s="87">
        <v>132</v>
      </c>
      <c r="N1288" s="69">
        <v>150000000</v>
      </c>
      <c r="O1288" s="69">
        <v>7513148</v>
      </c>
      <c r="P1288" s="79">
        <f>IF(I1288=0,0,H1288/I1288)</f>
        <v>0</v>
      </c>
    </row>
    <row r="1289">
      <c r="A1289" s="66" t="str">
        <v>2026-01</v>
      </c>
      <c r="B1289" s="66" t="str">
        <v>비교 반영</v>
      </c>
      <c r="C1289" s="66" t="str">
        <v>진건읍 사능리</v>
      </c>
      <c r="D1289" s="66" t="str">
        <v>다세대 매매</v>
      </c>
      <c r="E1289" s="68">
        <v>7</v>
      </c>
      <c r="F1289" s="68">
        <v>7</v>
      </c>
      <c r="G1289" s="68">
        <v>0</v>
      </c>
      <c r="H1289" s="68">
        <v>0</v>
      </c>
      <c r="I1289" s="68">
        <f>G1289+H1289</f>
        <v>0</v>
      </c>
      <c r="J1289" s="68">
        <f>SUM(F1289:H1289)</f>
        <v>7</v>
      </c>
      <c r="K1289" s="68">
        <f>E1289-J1289</f>
        <v>0</v>
      </c>
      <c r="L1289" s="69">
        <v>777000000</v>
      </c>
      <c r="M1289" s="87">
        <v>323.29</v>
      </c>
      <c r="N1289" s="69">
        <v>111000000</v>
      </c>
      <c r="O1289" s="69">
        <v>7945173</v>
      </c>
      <c r="P1289" s="79">
        <f>IF(I1289=0,0,H1289/I1289)</f>
        <v>0</v>
      </c>
    </row>
    <row r="1290">
      <c r="A1290" s="66" t="str">
        <v>2026-01</v>
      </c>
      <c r="B1290" s="66" t="str">
        <v>비교 반영</v>
      </c>
      <c r="C1290" s="66" t="str">
        <v>진건읍 사능리</v>
      </c>
      <c r="D1290" s="66" t="str">
        <v>다세대 전월세</v>
      </c>
      <c r="E1290" s="68">
        <v>2</v>
      </c>
      <c r="F1290" s="68">
        <v>0</v>
      </c>
      <c r="G1290" s="68">
        <v>0</v>
      </c>
      <c r="H1290" s="68">
        <v>2</v>
      </c>
      <c r="I1290" s="68">
        <f>G1290+H1290</f>
        <v>2</v>
      </c>
      <c r="J1290" s="68">
        <f>SUM(F1290:H1290)</f>
        <v>2</v>
      </c>
      <c r="K1290" s="68">
        <f>E1290-J1290</f>
        <v>0</v>
      </c>
      <c r="L1290" s="69">
        <v>25000000</v>
      </c>
      <c r="M1290" s="87">
        <v>95.18</v>
      </c>
      <c r="N1290" s="69">
        <v>12500000</v>
      </c>
      <c r="O1290" s="69">
        <v>868298</v>
      </c>
      <c r="P1290" s="79">
        <f>IF(I1290=0,0,H1290/I1290)</f>
        <v>1</v>
      </c>
    </row>
    <row r="1291">
      <c r="A1291" s="66" t="str">
        <v>2026-01</v>
      </c>
      <c r="B1291" s="66" t="str">
        <v>비교 반영</v>
      </c>
      <c r="C1291" s="66" t="str">
        <v>진건읍 사능리</v>
      </c>
      <c r="D1291" s="66" t="str">
        <v>상가</v>
      </c>
      <c r="E1291" s="68">
        <v>1</v>
      </c>
      <c r="F1291" s="68">
        <v>1</v>
      </c>
      <c r="G1291" s="68">
        <v>0</v>
      </c>
      <c r="H1291" s="68">
        <v>0</v>
      </c>
      <c r="I1291" s="68">
        <f>G1291+H1291</f>
        <v>0</v>
      </c>
      <c r="J1291" s="68">
        <f>SUM(F1291:H1291)</f>
        <v>1</v>
      </c>
      <c r="K1291" s="68">
        <f>E1291-J1291</f>
        <v>0</v>
      </c>
      <c r="L1291" s="69">
        <v>1550000000</v>
      </c>
      <c r="M1291" s="87">
        <v>231.2</v>
      </c>
      <c r="N1291" s="69">
        <v>1550000000</v>
      </c>
      <c r="O1291" s="69">
        <v>22162486</v>
      </c>
      <c r="P1291" s="79">
        <f>IF(I1291=0,0,H1291/I1291)</f>
        <v>0</v>
      </c>
    </row>
    <row r="1292">
      <c r="A1292" s="66" t="str">
        <v>2026-01</v>
      </c>
      <c r="B1292" s="66" t="str">
        <v>비교 반영</v>
      </c>
      <c r="C1292" s="66" t="str">
        <v>진건읍 사능리</v>
      </c>
      <c r="D1292" s="66" t="str">
        <v>토지</v>
      </c>
      <c r="E1292" s="68">
        <v>5</v>
      </c>
      <c r="F1292" s="68">
        <v>5</v>
      </c>
      <c r="G1292" s="68">
        <v>0</v>
      </c>
      <c r="H1292" s="68">
        <v>0</v>
      </c>
      <c r="I1292" s="68">
        <f>G1292+H1292</f>
        <v>0</v>
      </c>
      <c r="J1292" s="68">
        <f>SUM(F1292:H1292)</f>
        <v>5</v>
      </c>
      <c r="K1292" s="68">
        <f>E1292-J1292</f>
        <v>0</v>
      </c>
      <c r="L1292" s="69">
        <v>1124000000</v>
      </c>
      <c r="M1292" s="87">
        <v>1980</v>
      </c>
      <c r="N1292" s="69">
        <v>224800000</v>
      </c>
      <c r="O1292" s="69">
        <v>1876617</v>
      </c>
      <c r="P1292" s="79">
        <f>IF(I1292=0,0,H1292/I1292)</f>
        <v>0</v>
      </c>
    </row>
    <row r="1293">
      <c r="A1293" s="66" t="str">
        <v>2026-01</v>
      </c>
      <c r="B1293" s="66" t="str">
        <v>비교 반영</v>
      </c>
      <c r="C1293" s="66" t="str">
        <v>진건읍 송능리</v>
      </c>
      <c r="D1293" s="66" t="str">
        <v>다세대 매매</v>
      </c>
      <c r="E1293" s="68">
        <v>3</v>
      </c>
      <c r="F1293" s="68">
        <v>3</v>
      </c>
      <c r="G1293" s="68">
        <v>0</v>
      </c>
      <c r="H1293" s="68">
        <v>0</v>
      </c>
      <c r="I1293" s="68">
        <f>G1293+H1293</f>
        <v>0</v>
      </c>
      <c r="J1293" s="68">
        <f>SUM(F1293:H1293)</f>
        <v>3</v>
      </c>
      <c r="K1293" s="68">
        <f>E1293-J1293</f>
        <v>0</v>
      </c>
      <c r="L1293" s="69">
        <v>296000000</v>
      </c>
      <c r="M1293" s="87">
        <v>155.01</v>
      </c>
      <c r="N1293" s="69">
        <v>98666667</v>
      </c>
      <c r="O1293" s="69">
        <v>6312576</v>
      </c>
      <c r="P1293" s="79">
        <f>IF(I1293=0,0,H1293/I1293)</f>
        <v>0</v>
      </c>
    </row>
    <row r="1294">
      <c r="A1294" s="66" t="str">
        <v>2026-01</v>
      </c>
      <c r="B1294" s="66" t="str">
        <v>비교 반영</v>
      </c>
      <c r="C1294" s="66" t="str">
        <v>진건읍 송능리</v>
      </c>
      <c r="D1294" s="66" t="str">
        <v>다세대 전월세</v>
      </c>
      <c r="E1294" s="68">
        <v>2</v>
      </c>
      <c r="F1294" s="68">
        <v>0</v>
      </c>
      <c r="G1294" s="68">
        <v>0</v>
      </c>
      <c r="H1294" s="68">
        <v>2</v>
      </c>
      <c r="I1294" s="68">
        <f>G1294+H1294</f>
        <v>2</v>
      </c>
      <c r="J1294" s="68">
        <f>SUM(F1294:H1294)</f>
        <v>2</v>
      </c>
      <c r="K1294" s="68">
        <f>E1294-J1294</f>
        <v>0</v>
      </c>
      <c r="L1294" s="69">
        <v>50000000</v>
      </c>
      <c r="M1294" s="87">
        <v>151.86</v>
      </c>
      <c r="N1294" s="69">
        <v>25000000</v>
      </c>
      <c r="O1294" s="69">
        <v>1088432</v>
      </c>
      <c r="P1294" s="79">
        <f>IF(I1294=0,0,H1294/I1294)</f>
        <v>1</v>
      </c>
    </row>
    <row r="1295">
      <c r="A1295" s="66" t="str">
        <v>2026-01</v>
      </c>
      <c r="B1295" s="66" t="str">
        <v>비교 반영</v>
      </c>
      <c r="C1295" s="66" t="str">
        <v>진건읍 송능리</v>
      </c>
      <c r="D1295" s="66" t="str">
        <v>토지</v>
      </c>
      <c r="E1295" s="68">
        <v>1</v>
      </c>
      <c r="F1295" s="68">
        <v>1</v>
      </c>
      <c r="G1295" s="68">
        <v>0</v>
      </c>
      <c r="H1295" s="68">
        <v>0</v>
      </c>
      <c r="I1295" s="68">
        <f>G1295+H1295</f>
        <v>0</v>
      </c>
      <c r="J1295" s="68">
        <f>SUM(F1295:H1295)</f>
        <v>1</v>
      </c>
      <c r="K1295" s="68">
        <f>E1295-J1295</f>
        <v>0</v>
      </c>
      <c r="L1295" s="69">
        <v>900000000</v>
      </c>
      <c r="M1295" s="87">
        <v>1002</v>
      </c>
      <c r="N1295" s="69">
        <v>900000000</v>
      </c>
      <c r="O1295" s="69">
        <v>2969268</v>
      </c>
      <c r="P1295" s="79">
        <f>IF(I1295=0,0,H1295/I1295)</f>
        <v>0</v>
      </c>
    </row>
    <row r="1296">
      <c r="A1296" s="66" t="str">
        <v>2026-01</v>
      </c>
      <c r="B1296" s="66" t="str">
        <v>비교 반영</v>
      </c>
      <c r="C1296" s="66" t="str">
        <v>진건읍 용정리</v>
      </c>
      <c r="D1296" s="66" t="str">
        <v>다가구 전월세</v>
      </c>
      <c r="E1296" s="68">
        <v>7</v>
      </c>
      <c r="F1296" s="68">
        <v>0</v>
      </c>
      <c r="G1296" s="68">
        <v>0</v>
      </c>
      <c r="H1296" s="68">
        <v>7</v>
      </c>
      <c r="I1296" s="68">
        <f>G1296+H1296</f>
        <v>7</v>
      </c>
      <c r="J1296" s="68">
        <f>SUM(F1296:H1296)</f>
        <v>7</v>
      </c>
      <c r="K1296" s="68">
        <f>E1296-J1296</f>
        <v>0</v>
      </c>
      <c r="L1296" s="69">
        <v>63000000</v>
      </c>
      <c r="M1296" s="87">
        <v>250.62</v>
      </c>
      <c r="N1296" s="69">
        <v>9000000</v>
      </c>
      <c r="O1296" s="69">
        <v>830997</v>
      </c>
      <c r="P1296" s="79">
        <f>IF(I1296=0,0,H1296/I1296)</f>
        <v>1</v>
      </c>
    </row>
    <row r="1297">
      <c r="A1297" s="66" t="str">
        <v>2026-01</v>
      </c>
      <c r="B1297" s="66" t="str">
        <v>비교 반영</v>
      </c>
      <c r="C1297" s="66" t="str">
        <v>진건읍 용정리</v>
      </c>
      <c r="D1297" s="66" t="str">
        <v>다세대 매매</v>
      </c>
      <c r="E1297" s="68">
        <v>3</v>
      </c>
      <c r="F1297" s="68">
        <v>3</v>
      </c>
      <c r="G1297" s="68">
        <v>0</v>
      </c>
      <c r="H1297" s="68">
        <v>0</v>
      </c>
      <c r="I1297" s="68">
        <f>G1297+H1297</f>
        <v>0</v>
      </c>
      <c r="J1297" s="68">
        <f>SUM(F1297:H1297)</f>
        <v>3</v>
      </c>
      <c r="K1297" s="68">
        <f>E1297-J1297</f>
        <v>0</v>
      </c>
      <c r="L1297" s="69">
        <v>274000000</v>
      </c>
      <c r="M1297" s="87">
        <v>129.71</v>
      </c>
      <c r="N1297" s="69">
        <v>91333333</v>
      </c>
      <c r="O1297" s="69">
        <v>6983155</v>
      </c>
      <c r="P1297" s="79">
        <f>IF(I1297=0,0,H1297/I1297)</f>
        <v>0</v>
      </c>
    </row>
    <row r="1298">
      <c r="A1298" s="66" t="str">
        <v>2026-01</v>
      </c>
      <c r="B1298" s="66" t="str">
        <v>비교 반영</v>
      </c>
      <c r="C1298" s="66" t="str">
        <v>진건읍 용정리</v>
      </c>
      <c r="D1298" s="66" t="str">
        <v>다세대 전월세</v>
      </c>
      <c r="E1298" s="68">
        <v>6</v>
      </c>
      <c r="F1298" s="68">
        <v>0</v>
      </c>
      <c r="G1298" s="68">
        <v>1</v>
      </c>
      <c r="H1298" s="68">
        <v>5</v>
      </c>
      <c r="I1298" s="68">
        <f>G1298+H1298</f>
        <v>6</v>
      </c>
      <c r="J1298" s="68">
        <f>SUM(F1298:H1298)</f>
        <v>6</v>
      </c>
      <c r="K1298" s="68">
        <f>E1298-J1298</f>
        <v>0</v>
      </c>
      <c r="L1298" s="69">
        <v>245000000</v>
      </c>
      <c r="M1298" s="87">
        <v>284.88</v>
      </c>
      <c r="N1298" s="69">
        <v>40833333</v>
      </c>
      <c r="O1298" s="69">
        <v>2843012</v>
      </c>
      <c r="P1298" s="79">
        <f>IF(I1298=0,0,H1298/I1298)</f>
        <v>0.8333333333333334</v>
      </c>
    </row>
    <row r="1299">
      <c r="A1299" s="66" t="str">
        <v>2026-01</v>
      </c>
      <c r="B1299" s="66" t="str">
        <v>비교 반영</v>
      </c>
      <c r="C1299" s="66" t="str">
        <v>진건읍 용정리</v>
      </c>
      <c r="D1299" s="66" t="str">
        <v>상가</v>
      </c>
      <c r="E1299" s="68">
        <v>1</v>
      </c>
      <c r="F1299" s="68">
        <v>1</v>
      </c>
      <c r="G1299" s="68">
        <v>0</v>
      </c>
      <c r="H1299" s="68">
        <v>0</v>
      </c>
      <c r="I1299" s="68">
        <f>G1299+H1299</f>
        <v>0</v>
      </c>
      <c r="J1299" s="68">
        <f>SUM(F1299:H1299)</f>
        <v>1</v>
      </c>
      <c r="K1299" s="68">
        <f>E1299-J1299</f>
        <v>0</v>
      </c>
      <c r="L1299" s="69">
        <v>120000000</v>
      </c>
      <c r="M1299" s="87">
        <v>123.83</v>
      </c>
      <c r="N1299" s="69">
        <v>120000000</v>
      </c>
      <c r="O1299" s="69">
        <v>3203539</v>
      </c>
      <c r="P1299" s="79">
        <f>IF(I1299=0,0,H1299/I1299)</f>
        <v>0</v>
      </c>
    </row>
    <row r="1300">
      <c r="A1300" s="66" t="str">
        <v>2026-01</v>
      </c>
      <c r="B1300" s="66" t="str">
        <v>비교 반영</v>
      </c>
      <c r="C1300" s="66" t="str">
        <v>진건읍 용정리</v>
      </c>
      <c r="D1300" s="66" t="str">
        <v>아파트 매매</v>
      </c>
      <c r="E1300" s="68">
        <v>17</v>
      </c>
      <c r="F1300" s="68">
        <v>17</v>
      </c>
      <c r="G1300" s="68">
        <v>0</v>
      </c>
      <c r="H1300" s="68">
        <v>0</v>
      </c>
      <c r="I1300" s="68">
        <f>G1300+H1300</f>
        <v>0</v>
      </c>
      <c r="J1300" s="68">
        <f>SUM(F1300:H1300)</f>
        <v>17</v>
      </c>
      <c r="K1300" s="68">
        <f>E1300-J1300</f>
        <v>0</v>
      </c>
      <c r="L1300" s="69">
        <v>3556500000</v>
      </c>
      <c r="M1300" s="87">
        <v>1145.405</v>
      </c>
      <c r="N1300" s="69">
        <v>209205882</v>
      </c>
      <c r="O1300" s="69">
        <v>10264513</v>
      </c>
      <c r="P1300" s="79">
        <f>IF(I1300=0,0,H1300/I1300)</f>
        <v>0</v>
      </c>
    </row>
    <row r="1301">
      <c r="A1301" s="66" t="str">
        <v>2026-01</v>
      </c>
      <c r="B1301" s="66" t="str">
        <v>비교 반영</v>
      </c>
      <c r="C1301" s="66" t="str">
        <v>진건읍 용정리</v>
      </c>
      <c r="D1301" s="66" t="str">
        <v>아파트 전월세</v>
      </c>
      <c r="E1301" s="68">
        <v>10</v>
      </c>
      <c r="F1301" s="68">
        <v>0</v>
      </c>
      <c r="G1301" s="68">
        <v>6</v>
      </c>
      <c r="H1301" s="68">
        <v>4</v>
      </c>
      <c r="I1301" s="68">
        <f>G1301+H1301</f>
        <v>10</v>
      </c>
      <c r="J1301" s="68">
        <f>SUM(F1301:H1301)</f>
        <v>10</v>
      </c>
      <c r="K1301" s="68">
        <f>E1301-J1301</f>
        <v>0</v>
      </c>
      <c r="L1301" s="69">
        <v>1145000000</v>
      </c>
      <c r="M1301" s="87">
        <v>690.21</v>
      </c>
      <c r="N1301" s="69">
        <v>114500000</v>
      </c>
      <c r="O1301" s="69">
        <v>5484018</v>
      </c>
      <c r="P1301" s="79">
        <f>IF(I1301=0,0,H1301/I1301)</f>
        <v>0.4</v>
      </c>
    </row>
    <row r="1302">
      <c r="A1302" s="66" t="str">
        <v>2026-01</v>
      </c>
      <c r="B1302" s="66" t="str">
        <v>비교 반영</v>
      </c>
      <c r="C1302" s="66" t="str">
        <v>진건읍 용정리</v>
      </c>
      <c r="D1302" s="66" t="str">
        <v>토지</v>
      </c>
      <c r="E1302" s="68">
        <v>1</v>
      </c>
      <c r="F1302" s="68">
        <v>1</v>
      </c>
      <c r="G1302" s="68">
        <v>0</v>
      </c>
      <c r="H1302" s="68">
        <v>0</v>
      </c>
      <c r="I1302" s="68">
        <f>G1302+H1302</f>
        <v>0</v>
      </c>
      <c r="J1302" s="68">
        <f>SUM(F1302:H1302)</f>
        <v>1</v>
      </c>
      <c r="K1302" s="68">
        <f>E1302-J1302</f>
        <v>0</v>
      </c>
      <c r="L1302" s="69">
        <v>142360000</v>
      </c>
      <c r="M1302" s="87">
        <v>180</v>
      </c>
      <c r="N1302" s="69">
        <v>142360000</v>
      </c>
      <c r="O1302" s="69">
        <v>2614509</v>
      </c>
      <c r="P1302" s="79">
        <f>IF(I1302=0,0,H1302/I1302)</f>
        <v>0</v>
      </c>
    </row>
    <row r="1303">
      <c r="A1303" s="66" t="str">
        <v>2026-01</v>
      </c>
      <c r="B1303" s="66" t="str">
        <v>비교 반영</v>
      </c>
      <c r="C1303" s="66" t="str">
        <v>진건읍 진관리</v>
      </c>
      <c r="D1303" s="66" t="str">
        <v>다가구 전월세</v>
      </c>
      <c r="E1303" s="68">
        <v>1</v>
      </c>
      <c r="F1303" s="68">
        <v>0</v>
      </c>
      <c r="G1303" s="68">
        <v>0</v>
      </c>
      <c r="H1303" s="68">
        <v>1</v>
      </c>
      <c r="I1303" s="68">
        <f>G1303+H1303</f>
        <v>1</v>
      </c>
      <c r="J1303" s="68">
        <f>SUM(F1303:H1303)</f>
        <v>1</v>
      </c>
      <c r="K1303" s="68">
        <f>E1303-J1303</f>
        <v>0</v>
      </c>
      <c r="L1303" s="69">
        <v>20000000</v>
      </c>
      <c r="M1303" s="87">
        <v>118.72</v>
      </c>
      <c r="N1303" s="69">
        <v>20000000</v>
      </c>
      <c r="O1303" s="69">
        <v>556904</v>
      </c>
      <c r="P1303" s="79">
        <f>IF(I1303=0,0,H1303/I1303)</f>
        <v>1</v>
      </c>
    </row>
    <row r="1304">
      <c r="A1304" s="66" t="str">
        <v>2026-01</v>
      </c>
      <c r="B1304" s="66" t="str">
        <v>비교 반영</v>
      </c>
      <c r="C1304" s="66" t="str">
        <v>진건읍 진관리</v>
      </c>
      <c r="D1304" s="66" t="str">
        <v>다세대 전월세</v>
      </c>
      <c r="E1304" s="68">
        <v>1</v>
      </c>
      <c r="F1304" s="68">
        <v>0</v>
      </c>
      <c r="G1304" s="68">
        <v>0</v>
      </c>
      <c r="H1304" s="68">
        <v>1</v>
      </c>
      <c r="I1304" s="68">
        <f>G1304+H1304</f>
        <v>1</v>
      </c>
      <c r="J1304" s="68">
        <f>SUM(F1304:H1304)</f>
        <v>1</v>
      </c>
      <c r="K1304" s="68">
        <f>E1304-J1304</f>
        <v>0</v>
      </c>
      <c r="L1304" s="69">
        <v>10000000</v>
      </c>
      <c r="M1304" s="87">
        <v>48.33</v>
      </c>
      <c r="N1304" s="69">
        <v>10000000</v>
      </c>
      <c r="O1304" s="69">
        <v>684003</v>
      </c>
      <c r="P1304" s="79">
        <f>IF(I1304=0,0,H1304/I1304)</f>
        <v>1</v>
      </c>
    </row>
    <row r="1305">
      <c r="A1305" s="66" t="str">
        <v>2026-01</v>
      </c>
      <c r="B1305" s="66" t="str">
        <v>비교 반영</v>
      </c>
      <c r="C1305" s="66" t="str">
        <v>진건읍 진관리</v>
      </c>
      <c r="D1305" s="66" t="str">
        <v>아파트 매매</v>
      </c>
      <c r="E1305" s="68">
        <v>2</v>
      </c>
      <c r="F1305" s="68">
        <v>2</v>
      </c>
      <c r="G1305" s="68">
        <v>0</v>
      </c>
      <c r="H1305" s="68">
        <v>0</v>
      </c>
      <c r="I1305" s="68">
        <f>G1305+H1305</f>
        <v>0</v>
      </c>
      <c r="J1305" s="68">
        <f>SUM(F1305:H1305)</f>
        <v>2</v>
      </c>
      <c r="K1305" s="68">
        <f>E1305-J1305</f>
        <v>0</v>
      </c>
      <c r="L1305" s="69">
        <v>875000000</v>
      </c>
      <c r="M1305" s="87">
        <v>181.786</v>
      </c>
      <c r="N1305" s="69">
        <v>437500000</v>
      </c>
      <c r="O1305" s="69">
        <v>15911907</v>
      </c>
      <c r="P1305" s="79">
        <f>IF(I1305=0,0,H1305/I1305)</f>
        <v>0</v>
      </c>
    </row>
    <row r="1306">
      <c r="A1306" s="66" t="str">
        <v>2026-01</v>
      </c>
      <c r="B1306" s="66" t="str">
        <v>비교 반영</v>
      </c>
      <c r="C1306" s="66" t="str">
        <v>진건읍 진관리</v>
      </c>
      <c r="D1306" s="66" t="str">
        <v>토지</v>
      </c>
      <c r="E1306" s="68">
        <v>2</v>
      </c>
      <c r="F1306" s="68">
        <v>2</v>
      </c>
      <c r="G1306" s="68">
        <v>0</v>
      </c>
      <c r="H1306" s="68">
        <v>0</v>
      </c>
      <c r="I1306" s="68">
        <f>G1306+H1306</f>
        <v>0</v>
      </c>
      <c r="J1306" s="68">
        <f>SUM(F1306:H1306)</f>
        <v>2</v>
      </c>
      <c r="K1306" s="68">
        <f>E1306-J1306</f>
        <v>0</v>
      </c>
      <c r="L1306" s="69">
        <v>981400000</v>
      </c>
      <c r="M1306" s="87">
        <v>3063.6</v>
      </c>
      <c r="N1306" s="69">
        <v>490700000</v>
      </c>
      <c r="O1306" s="69">
        <v>1058982</v>
      </c>
      <c r="P1306" s="79">
        <f>IF(I1306=0,0,H1306/I1306)</f>
        <v>0</v>
      </c>
    </row>
    <row r="1307">
      <c r="A1307" s="66" t="str">
        <v>2026-01</v>
      </c>
      <c r="B1307" s="66" t="str">
        <v>비교 반영</v>
      </c>
      <c r="C1307" s="66" t="str">
        <v>진접읍 금곡리</v>
      </c>
      <c r="D1307" s="66" t="str">
        <v>다가구 매매</v>
      </c>
      <c r="E1307" s="68">
        <v>1</v>
      </c>
      <c r="F1307" s="68">
        <v>1</v>
      </c>
      <c r="G1307" s="68">
        <v>0</v>
      </c>
      <c r="H1307" s="68">
        <v>0</v>
      </c>
      <c r="I1307" s="68">
        <f>G1307+H1307</f>
        <v>0</v>
      </c>
      <c r="J1307" s="68">
        <f>SUM(F1307:H1307)</f>
        <v>1</v>
      </c>
      <c r="K1307" s="68">
        <f>E1307-J1307</f>
        <v>0</v>
      </c>
      <c r="L1307" s="69">
        <v>1030000000</v>
      </c>
      <c r="M1307" s="87">
        <v>155.87</v>
      </c>
      <c r="N1307" s="69">
        <v>1030000000</v>
      </c>
      <c r="O1307" s="69">
        <v>21844861</v>
      </c>
      <c r="P1307" s="79">
        <f>IF(I1307=0,0,H1307/I1307)</f>
        <v>0</v>
      </c>
    </row>
    <row r="1308">
      <c r="A1308" s="66" t="str">
        <v>2026-01</v>
      </c>
      <c r="B1308" s="66" t="str">
        <v>비교 반영</v>
      </c>
      <c r="C1308" s="66" t="str">
        <v>진접읍 금곡리</v>
      </c>
      <c r="D1308" s="66" t="str">
        <v>다가구 전월세</v>
      </c>
      <c r="E1308" s="68">
        <v>58</v>
      </c>
      <c r="F1308" s="68">
        <v>0</v>
      </c>
      <c r="G1308" s="68">
        <v>6</v>
      </c>
      <c r="H1308" s="68">
        <v>52</v>
      </c>
      <c r="I1308" s="68">
        <f>G1308+H1308</f>
        <v>58</v>
      </c>
      <c r="J1308" s="68">
        <f>SUM(F1308:H1308)</f>
        <v>58</v>
      </c>
      <c r="K1308" s="68">
        <f>E1308-J1308</f>
        <v>0</v>
      </c>
      <c r="L1308" s="69">
        <v>1131000000</v>
      </c>
      <c r="M1308" s="87">
        <v>2151.06</v>
      </c>
      <c r="N1308" s="69">
        <v>19500000</v>
      </c>
      <c r="O1308" s="69">
        <v>1738140</v>
      </c>
      <c r="P1308" s="79">
        <f>IF(I1308=0,0,H1308/I1308)</f>
        <v>0.896551724137931</v>
      </c>
    </row>
    <row r="1309">
      <c r="A1309" s="66" t="str">
        <v>2026-01</v>
      </c>
      <c r="B1309" s="66" t="str">
        <v>비교 반영</v>
      </c>
      <c r="C1309" s="66" t="str">
        <v>진접읍 금곡리</v>
      </c>
      <c r="D1309" s="66" t="str">
        <v>다세대 매매</v>
      </c>
      <c r="E1309" s="68">
        <v>2</v>
      </c>
      <c r="F1309" s="68">
        <v>2</v>
      </c>
      <c r="G1309" s="68">
        <v>0</v>
      </c>
      <c r="H1309" s="68">
        <v>0</v>
      </c>
      <c r="I1309" s="68">
        <f>G1309+H1309</f>
        <v>0</v>
      </c>
      <c r="J1309" s="68">
        <f>SUM(F1309:H1309)</f>
        <v>2</v>
      </c>
      <c r="K1309" s="68">
        <f>E1309-J1309</f>
        <v>0</v>
      </c>
      <c r="L1309" s="69">
        <v>817000000</v>
      </c>
      <c r="M1309" s="87">
        <v>169.13</v>
      </c>
      <c r="N1309" s="69">
        <v>408500000</v>
      </c>
      <c r="O1309" s="69">
        <v>15968937</v>
      </c>
      <c r="P1309" s="79">
        <f>IF(I1309=0,0,H1309/I1309)</f>
        <v>0</v>
      </c>
    </row>
    <row r="1310">
      <c r="A1310" s="66" t="str">
        <v>2026-01</v>
      </c>
      <c r="B1310" s="66" t="str">
        <v>비교 반영</v>
      </c>
      <c r="C1310" s="66" t="str">
        <v>진접읍 금곡리</v>
      </c>
      <c r="D1310" s="66" t="str">
        <v>다세대 전월세</v>
      </c>
      <c r="E1310" s="68">
        <v>3</v>
      </c>
      <c r="F1310" s="68">
        <v>0</v>
      </c>
      <c r="G1310" s="68">
        <v>2</v>
      </c>
      <c r="H1310" s="68">
        <v>1</v>
      </c>
      <c r="I1310" s="68">
        <f>G1310+H1310</f>
        <v>3</v>
      </c>
      <c r="J1310" s="68">
        <f>SUM(F1310:H1310)</f>
        <v>3</v>
      </c>
      <c r="K1310" s="68">
        <f>E1310-J1310</f>
        <v>0</v>
      </c>
      <c r="L1310" s="69">
        <v>780000000</v>
      </c>
      <c r="M1310" s="87">
        <v>241.296</v>
      </c>
      <c r="N1310" s="69">
        <v>260000000</v>
      </c>
      <c r="O1310" s="69">
        <v>10686096</v>
      </c>
      <c r="P1310" s="79">
        <f>IF(I1310=0,0,H1310/I1310)</f>
        <v>0.3333333333333333</v>
      </c>
    </row>
    <row r="1311">
      <c r="A1311" s="66" t="str">
        <v>2026-01</v>
      </c>
      <c r="B1311" s="66" t="str">
        <v>비교 반영</v>
      </c>
      <c r="C1311" s="66" t="str">
        <v>진접읍 금곡리</v>
      </c>
      <c r="D1311" s="66" t="str">
        <v>상가</v>
      </c>
      <c r="E1311" s="68">
        <v>2</v>
      </c>
      <c r="F1311" s="68">
        <v>2</v>
      </c>
      <c r="G1311" s="68">
        <v>0</v>
      </c>
      <c r="H1311" s="68">
        <v>0</v>
      </c>
      <c r="I1311" s="68">
        <f>G1311+H1311</f>
        <v>0</v>
      </c>
      <c r="J1311" s="68">
        <f>SUM(F1311:H1311)</f>
        <v>2</v>
      </c>
      <c r="K1311" s="68">
        <f>E1311-J1311</f>
        <v>0</v>
      </c>
      <c r="L1311" s="69">
        <v>1735000000</v>
      </c>
      <c r="M1311" s="87">
        <v>407.44</v>
      </c>
      <c r="N1311" s="69">
        <v>867500000</v>
      </c>
      <c r="O1311" s="69">
        <v>14077010</v>
      </c>
      <c r="P1311" s="79">
        <f>IF(I1311=0,0,H1311/I1311)</f>
        <v>0</v>
      </c>
    </row>
    <row r="1312">
      <c r="A1312" s="66" t="str">
        <v>2026-01</v>
      </c>
      <c r="B1312" s="66" t="str">
        <v>비교 반영</v>
      </c>
      <c r="C1312" s="66" t="str">
        <v>진접읍 금곡리</v>
      </c>
      <c r="D1312" s="66" t="str">
        <v>아파트 매매</v>
      </c>
      <c r="E1312" s="68">
        <v>33</v>
      </c>
      <c r="F1312" s="68">
        <v>33</v>
      </c>
      <c r="G1312" s="68">
        <v>0</v>
      </c>
      <c r="H1312" s="68">
        <v>0</v>
      </c>
      <c r="I1312" s="68">
        <f>G1312+H1312</f>
        <v>0</v>
      </c>
      <c r="J1312" s="68">
        <f>SUM(F1312:H1312)</f>
        <v>33</v>
      </c>
      <c r="K1312" s="68">
        <f>E1312-J1312</f>
        <v>0</v>
      </c>
      <c r="L1312" s="69">
        <v>15151000000</v>
      </c>
      <c r="M1312" s="87">
        <v>2955.917</v>
      </c>
      <c r="N1312" s="69">
        <v>459121212</v>
      </c>
      <c r="O1312" s="69">
        <v>16944300</v>
      </c>
      <c r="P1312" s="79">
        <f>IF(I1312=0,0,H1312/I1312)</f>
        <v>0</v>
      </c>
    </row>
    <row r="1313">
      <c r="A1313" s="66" t="str">
        <v>2026-01</v>
      </c>
      <c r="B1313" s="66" t="str">
        <v>비교 반영</v>
      </c>
      <c r="C1313" s="66" t="str">
        <v>진접읍 금곡리</v>
      </c>
      <c r="D1313" s="66" t="str">
        <v>아파트 전월세</v>
      </c>
      <c r="E1313" s="68">
        <v>74</v>
      </c>
      <c r="F1313" s="68">
        <v>0</v>
      </c>
      <c r="G1313" s="68">
        <v>45</v>
      </c>
      <c r="H1313" s="68">
        <v>29</v>
      </c>
      <c r="I1313" s="68">
        <f>G1313+H1313</f>
        <v>74</v>
      </c>
      <c r="J1313" s="68">
        <f>SUM(F1313:H1313)</f>
        <v>74</v>
      </c>
      <c r="K1313" s="68">
        <f>E1313-J1313</f>
        <v>0</v>
      </c>
      <c r="L1313" s="69">
        <v>16573280000</v>
      </c>
      <c r="M1313" s="87">
        <v>6098.47</v>
      </c>
      <c r="N1313" s="69">
        <v>223963243</v>
      </c>
      <c r="O1313" s="69">
        <v>8983844</v>
      </c>
      <c r="P1313" s="79">
        <f>IF(I1313=0,0,H1313/I1313)</f>
        <v>0.3918918918918919</v>
      </c>
    </row>
    <row r="1314">
      <c r="A1314" s="66" t="str">
        <v>2026-01</v>
      </c>
      <c r="B1314" s="66" t="str">
        <v>비교 반영</v>
      </c>
      <c r="C1314" s="66" t="str">
        <v>진접읍 금곡리</v>
      </c>
      <c r="D1314" s="66" t="str">
        <v>오피스텔 매매</v>
      </c>
      <c r="E1314" s="68">
        <v>1</v>
      </c>
      <c r="F1314" s="68">
        <v>1</v>
      </c>
      <c r="G1314" s="68">
        <v>0</v>
      </c>
      <c r="H1314" s="68">
        <v>0</v>
      </c>
      <c r="I1314" s="68">
        <f>G1314+H1314</f>
        <v>0</v>
      </c>
      <c r="J1314" s="68">
        <f>SUM(F1314:H1314)</f>
        <v>1</v>
      </c>
      <c r="K1314" s="68">
        <f>E1314-J1314</f>
        <v>0</v>
      </c>
      <c r="L1314" s="69">
        <v>89000000</v>
      </c>
      <c r="M1314" s="87">
        <v>15.9</v>
      </c>
      <c r="N1314" s="69">
        <v>89000000</v>
      </c>
      <c r="O1314" s="69">
        <v>18504080</v>
      </c>
      <c r="P1314" s="79">
        <f>IF(I1314=0,0,H1314/I1314)</f>
        <v>0</v>
      </c>
    </row>
    <row r="1315">
      <c r="A1315" s="66" t="str">
        <v>2026-01</v>
      </c>
      <c r="B1315" s="66" t="str">
        <v>비교 반영</v>
      </c>
      <c r="C1315" s="66" t="str">
        <v>진접읍 금곡리</v>
      </c>
      <c r="D1315" s="66" t="str">
        <v>토지</v>
      </c>
      <c r="E1315" s="68">
        <v>3</v>
      </c>
      <c r="F1315" s="68">
        <v>3</v>
      </c>
      <c r="G1315" s="68">
        <v>0</v>
      </c>
      <c r="H1315" s="68">
        <v>0</v>
      </c>
      <c r="I1315" s="68">
        <f>G1315+H1315</f>
        <v>0</v>
      </c>
      <c r="J1315" s="68">
        <f>SUM(F1315:H1315)</f>
        <v>3</v>
      </c>
      <c r="K1315" s="68">
        <f>E1315-J1315</f>
        <v>0</v>
      </c>
      <c r="L1315" s="69">
        <v>1500000000</v>
      </c>
      <c r="M1315" s="87">
        <v>3821</v>
      </c>
      <c r="N1315" s="69">
        <v>500000000</v>
      </c>
      <c r="O1315" s="69">
        <v>1297743</v>
      </c>
      <c r="P1315" s="79">
        <f>IF(I1315=0,0,H1315/I1315)</f>
        <v>0</v>
      </c>
    </row>
    <row r="1316">
      <c r="A1316" s="66" t="str">
        <v>2026-01</v>
      </c>
      <c r="B1316" s="66" t="str">
        <v>비교 반영</v>
      </c>
      <c r="C1316" s="66" t="str">
        <v>진접읍 내각리</v>
      </c>
      <c r="D1316" s="66" t="str">
        <v>다가구 매매</v>
      </c>
      <c r="E1316" s="68">
        <v>1</v>
      </c>
      <c r="F1316" s="68">
        <v>1</v>
      </c>
      <c r="G1316" s="68">
        <v>0</v>
      </c>
      <c r="H1316" s="68">
        <v>0</v>
      </c>
      <c r="I1316" s="68">
        <f>G1316+H1316</f>
        <v>0</v>
      </c>
      <c r="J1316" s="68">
        <f>SUM(F1316:H1316)</f>
        <v>1</v>
      </c>
      <c r="K1316" s="68">
        <f>E1316-J1316</f>
        <v>0</v>
      </c>
      <c r="L1316" s="69">
        <v>1539050000</v>
      </c>
      <c r="M1316" s="87">
        <v>823.77</v>
      </c>
      <c r="N1316" s="69">
        <v>1539050000</v>
      </c>
      <c r="O1316" s="69">
        <v>6176200</v>
      </c>
      <c r="P1316" s="79">
        <f>IF(I1316=0,0,H1316/I1316)</f>
        <v>0</v>
      </c>
    </row>
    <row r="1317">
      <c r="A1317" s="66" t="str">
        <v>2026-01</v>
      </c>
      <c r="B1317" s="66" t="str">
        <v>비교 반영</v>
      </c>
      <c r="C1317" s="66" t="str">
        <v>진접읍 내각리</v>
      </c>
      <c r="D1317" s="66" t="str">
        <v>다가구 전월세</v>
      </c>
      <c r="E1317" s="68">
        <v>4</v>
      </c>
      <c r="F1317" s="68">
        <v>0</v>
      </c>
      <c r="G1317" s="68">
        <v>1</v>
      </c>
      <c r="H1317" s="68">
        <v>3</v>
      </c>
      <c r="I1317" s="68">
        <f>G1317+H1317</f>
        <v>4</v>
      </c>
      <c r="J1317" s="68">
        <f>SUM(F1317:H1317)</f>
        <v>4</v>
      </c>
      <c r="K1317" s="68">
        <f>E1317-J1317</f>
        <v>0</v>
      </c>
      <c r="L1317" s="69">
        <v>173000000</v>
      </c>
      <c r="M1317" s="87">
        <v>190</v>
      </c>
      <c r="N1317" s="69">
        <v>43250000</v>
      </c>
      <c r="O1317" s="69">
        <v>3010004</v>
      </c>
      <c r="P1317" s="79">
        <f>IF(I1317=0,0,H1317/I1317)</f>
        <v>0.75</v>
      </c>
    </row>
    <row r="1318">
      <c r="A1318" s="66" t="str">
        <v>2026-01</v>
      </c>
      <c r="B1318" s="66" t="str">
        <v>비교 반영</v>
      </c>
      <c r="C1318" s="66" t="str">
        <v>진접읍 내각리</v>
      </c>
      <c r="D1318" s="66" t="str">
        <v>다세대 매매</v>
      </c>
      <c r="E1318" s="68">
        <v>2</v>
      </c>
      <c r="F1318" s="68">
        <v>2</v>
      </c>
      <c r="G1318" s="68">
        <v>0</v>
      </c>
      <c r="H1318" s="68">
        <v>0</v>
      </c>
      <c r="I1318" s="68">
        <f>G1318+H1318</f>
        <v>0</v>
      </c>
      <c r="J1318" s="68">
        <f>SUM(F1318:H1318)</f>
        <v>2</v>
      </c>
      <c r="K1318" s="68">
        <f>E1318-J1318</f>
        <v>0</v>
      </c>
      <c r="L1318" s="69">
        <v>98820000</v>
      </c>
      <c r="M1318" s="87">
        <v>75.6</v>
      </c>
      <c r="N1318" s="69">
        <v>49410000</v>
      </c>
      <c r="O1318" s="69">
        <v>4321133</v>
      </c>
      <c r="P1318" s="79">
        <f>IF(I1318=0,0,H1318/I1318)</f>
        <v>0</v>
      </c>
    </row>
    <row r="1319">
      <c r="A1319" s="66" t="str">
        <v>2026-01</v>
      </c>
      <c r="B1319" s="66" t="str">
        <v>비교 반영</v>
      </c>
      <c r="C1319" s="66" t="str">
        <v>진접읍 내각리</v>
      </c>
      <c r="D1319" s="66" t="str">
        <v>다세대 전월세</v>
      </c>
      <c r="E1319" s="68">
        <v>6</v>
      </c>
      <c r="F1319" s="68">
        <v>0</v>
      </c>
      <c r="G1319" s="68">
        <v>3</v>
      </c>
      <c r="H1319" s="68">
        <v>3</v>
      </c>
      <c r="I1319" s="68">
        <f>G1319+H1319</f>
        <v>6</v>
      </c>
      <c r="J1319" s="68">
        <f>SUM(F1319:H1319)</f>
        <v>6</v>
      </c>
      <c r="K1319" s="68">
        <f>E1319-J1319</f>
        <v>0</v>
      </c>
      <c r="L1319" s="69">
        <v>315000000</v>
      </c>
      <c r="M1319" s="87">
        <v>313.09</v>
      </c>
      <c r="N1319" s="69">
        <v>52500000</v>
      </c>
      <c r="O1319" s="69">
        <v>3325952</v>
      </c>
      <c r="P1319" s="79">
        <f>IF(I1319=0,0,H1319/I1319)</f>
        <v>0.5</v>
      </c>
    </row>
    <row r="1320">
      <c r="A1320" s="66" t="str">
        <v>2026-01</v>
      </c>
      <c r="B1320" s="66" t="str">
        <v>비교 반영</v>
      </c>
      <c r="C1320" s="66" t="str">
        <v>진접읍 내각리</v>
      </c>
      <c r="D1320" s="66" t="str">
        <v>아파트 매매</v>
      </c>
      <c r="E1320" s="68">
        <v>4</v>
      </c>
      <c r="F1320" s="68">
        <v>4</v>
      </c>
      <c r="G1320" s="68">
        <v>0</v>
      </c>
      <c r="H1320" s="68">
        <v>0</v>
      </c>
      <c r="I1320" s="68">
        <f>G1320+H1320</f>
        <v>0</v>
      </c>
      <c r="J1320" s="68">
        <f>SUM(F1320:H1320)</f>
        <v>4</v>
      </c>
      <c r="K1320" s="68">
        <f>E1320-J1320</f>
        <v>0</v>
      </c>
      <c r="L1320" s="69">
        <v>869000000</v>
      </c>
      <c r="M1320" s="87">
        <v>261.99</v>
      </c>
      <c r="N1320" s="69">
        <v>217250000</v>
      </c>
      <c r="O1320" s="69">
        <v>10965026</v>
      </c>
      <c r="P1320" s="79">
        <f>IF(I1320=0,0,H1320/I1320)</f>
        <v>0</v>
      </c>
    </row>
    <row r="1321">
      <c r="A1321" s="66" t="str">
        <v>2026-01</v>
      </c>
      <c r="B1321" s="66" t="str">
        <v>비교 반영</v>
      </c>
      <c r="C1321" s="66" t="str">
        <v>진접읍 내각리</v>
      </c>
      <c r="D1321" s="66" t="str">
        <v>아파트 전월세</v>
      </c>
      <c r="E1321" s="68">
        <v>3</v>
      </c>
      <c r="F1321" s="68">
        <v>0</v>
      </c>
      <c r="G1321" s="68">
        <v>1</v>
      </c>
      <c r="H1321" s="68">
        <v>2</v>
      </c>
      <c r="I1321" s="68">
        <f>G1321+H1321</f>
        <v>3</v>
      </c>
      <c r="J1321" s="68">
        <f>SUM(F1321:H1321)</f>
        <v>3</v>
      </c>
      <c r="K1321" s="68">
        <f>E1321-J1321</f>
        <v>0</v>
      </c>
      <c r="L1321" s="69">
        <v>210000000</v>
      </c>
      <c r="M1321" s="87">
        <v>165.605</v>
      </c>
      <c r="N1321" s="69">
        <v>70000000</v>
      </c>
      <c r="O1321" s="69">
        <v>4191992</v>
      </c>
      <c r="P1321" s="79">
        <f>IF(I1321=0,0,H1321/I1321)</f>
        <v>0.6666666666666666</v>
      </c>
    </row>
    <row r="1322">
      <c r="A1322" s="66" t="str">
        <v>2026-01</v>
      </c>
      <c r="B1322" s="66" t="str">
        <v>비교 반영</v>
      </c>
      <c r="C1322" s="66" t="str">
        <v>진접읍 내각리</v>
      </c>
      <c r="D1322" s="66" t="str">
        <v>토지</v>
      </c>
      <c r="E1322" s="68">
        <v>6</v>
      </c>
      <c r="F1322" s="68">
        <v>6</v>
      </c>
      <c r="G1322" s="68">
        <v>0</v>
      </c>
      <c r="H1322" s="68">
        <v>0</v>
      </c>
      <c r="I1322" s="68">
        <f>G1322+H1322</f>
        <v>0</v>
      </c>
      <c r="J1322" s="68">
        <f>SUM(F1322:H1322)</f>
        <v>6</v>
      </c>
      <c r="K1322" s="68">
        <f>E1322-J1322</f>
        <v>0</v>
      </c>
      <c r="L1322" s="69">
        <v>90800000</v>
      </c>
      <c r="M1322" s="87">
        <v>690.5</v>
      </c>
      <c r="N1322" s="69">
        <v>15133333</v>
      </c>
      <c r="O1322" s="69">
        <v>434707</v>
      </c>
      <c r="P1322" s="79">
        <f>IF(I1322=0,0,H1322/I1322)</f>
        <v>0</v>
      </c>
    </row>
    <row r="1323">
      <c r="A1323" s="66" t="str">
        <v>2026-01</v>
      </c>
      <c r="B1323" s="66" t="str">
        <v>비교 반영</v>
      </c>
      <c r="C1323" s="66" t="str">
        <v>진접읍 부평리</v>
      </c>
      <c r="D1323" s="66" t="str">
        <v>다가구 매매</v>
      </c>
      <c r="E1323" s="68">
        <v>1</v>
      </c>
      <c r="F1323" s="68">
        <v>1</v>
      </c>
      <c r="G1323" s="68">
        <v>0</v>
      </c>
      <c r="H1323" s="68">
        <v>0</v>
      </c>
      <c r="I1323" s="68">
        <f>G1323+H1323</f>
        <v>0</v>
      </c>
      <c r="J1323" s="68">
        <f>SUM(F1323:H1323)</f>
        <v>1</v>
      </c>
      <c r="K1323" s="68">
        <f>E1323-J1323</f>
        <v>0</v>
      </c>
      <c r="L1323" s="69">
        <v>220000000</v>
      </c>
      <c r="M1323" s="87">
        <v>108.1</v>
      </c>
      <c r="N1323" s="69">
        <v>220000000</v>
      </c>
      <c r="O1323" s="69">
        <v>6727777</v>
      </c>
      <c r="P1323" s="79">
        <f>IF(I1323=0,0,H1323/I1323)</f>
        <v>0</v>
      </c>
    </row>
    <row r="1324">
      <c r="A1324" s="66" t="str">
        <v>2026-01</v>
      </c>
      <c r="B1324" s="66" t="str">
        <v>비교 반영</v>
      </c>
      <c r="C1324" s="66" t="str">
        <v>진접읍 부평리</v>
      </c>
      <c r="D1324" s="66" t="str">
        <v>다가구 전월세</v>
      </c>
      <c r="E1324" s="68">
        <v>5</v>
      </c>
      <c r="F1324" s="68">
        <v>0</v>
      </c>
      <c r="G1324" s="68">
        <v>0</v>
      </c>
      <c r="H1324" s="68">
        <v>5</v>
      </c>
      <c r="I1324" s="68">
        <f>G1324+H1324</f>
        <v>5</v>
      </c>
      <c r="J1324" s="68">
        <f>SUM(F1324:H1324)</f>
        <v>5</v>
      </c>
      <c r="K1324" s="68">
        <f>E1324-J1324</f>
        <v>0</v>
      </c>
      <c r="L1324" s="69">
        <v>40000000</v>
      </c>
      <c r="M1324" s="87">
        <v>247</v>
      </c>
      <c r="N1324" s="69">
        <v>8000000</v>
      </c>
      <c r="O1324" s="69">
        <v>535350</v>
      </c>
      <c r="P1324" s="79">
        <f>IF(I1324=0,0,H1324/I1324)</f>
        <v>1</v>
      </c>
    </row>
    <row r="1325">
      <c r="A1325" s="66" t="str">
        <v>2026-01</v>
      </c>
      <c r="B1325" s="66" t="str">
        <v>비교 반영</v>
      </c>
      <c r="C1325" s="66" t="str">
        <v>진접읍 부평리</v>
      </c>
      <c r="D1325" s="66" t="str">
        <v>다세대 매매</v>
      </c>
      <c r="E1325" s="68">
        <v>6</v>
      </c>
      <c r="F1325" s="68">
        <v>6</v>
      </c>
      <c r="G1325" s="68">
        <v>0</v>
      </c>
      <c r="H1325" s="68">
        <v>0</v>
      </c>
      <c r="I1325" s="68">
        <f>G1325+H1325</f>
        <v>0</v>
      </c>
      <c r="J1325" s="68">
        <f>SUM(F1325:H1325)</f>
        <v>6</v>
      </c>
      <c r="K1325" s="68">
        <f>E1325-J1325</f>
        <v>0</v>
      </c>
      <c r="L1325" s="69">
        <v>887000000</v>
      </c>
      <c r="M1325" s="87">
        <v>353.45</v>
      </c>
      <c r="N1325" s="69">
        <v>147833333</v>
      </c>
      <c r="O1325" s="69">
        <v>8296029</v>
      </c>
      <c r="P1325" s="79">
        <f>IF(I1325=0,0,H1325/I1325)</f>
        <v>0</v>
      </c>
    </row>
    <row r="1326">
      <c r="A1326" s="66" t="str">
        <v>2026-01</v>
      </c>
      <c r="B1326" s="66" t="str">
        <v>비교 반영</v>
      </c>
      <c r="C1326" s="66" t="str">
        <v>진접읍 부평리</v>
      </c>
      <c r="D1326" s="66" t="str">
        <v>다세대 전월세</v>
      </c>
      <c r="E1326" s="68">
        <v>1</v>
      </c>
      <c r="F1326" s="68">
        <v>0</v>
      </c>
      <c r="G1326" s="68">
        <v>1</v>
      </c>
      <c r="H1326" s="68">
        <v>0</v>
      </c>
      <c r="I1326" s="68">
        <f>G1326+H1326</f>
        <v>1</v>
      </c>
      <c r="J1326" s="68">
        <f>SUM(F1326:H1326)</f>
        <v>1</v>
      </c>
      <c r="K1326" s="68">
        <f>E1326-J1326</f>
        <v>0</v>
      </c>
      <c r="L1326" s="69">
        <v>60000000</v>
      </c>
      <c r="M1326" s="87">
        <v>54.48</v>
      </c>
      <c r="N1326" s="69">
        <v>60000000</v>
      </c>
      <c r="O1326" s="69">
        <v>3640732</v>
      </c>
      <c r="P1326" s="79">
        <f>IF(I1326=0,0,H1326/I1326)</f>
        <v>0</v>
      </c>
    </row>
    <row r="1327">
      <c r="A1327" s="66" t="str">
        <v>2026-01</v>
      </c>
      <c r="B1327" s="66" t="str">
        <v>비교 반영</v>
      </c>
      <c r="C1327" s="66" t="str">
        <v>진접읍 부평리</v>
      </c>
      <c r="D1327" s="66" t="str">
        <v>아파트 매매</v>
      </c>
      <c r="E1327" s="68">
        <v>27</v>
      </c>
      <c r="F1327" s="68">
        <v>27</v>
      </c>
      <c r="G1327" s="68">
        <v>0</v>
      </c>
      <c r="H1327" s="68">
        <v>0</v>
      </c>
      <c r="I1327" s="68">
        <f>G1327+H1327</f>
        <v>0</v>
      </c>
      <c r="J1327" s="68">
        <f>SUM(F1327:H1327)</f>
        <v>27</v>
      </c>
      <c r="K1327" s="68">
        <f>E1327-J1327</f>
        <v>0</v>
      </c>
      <c r="L1327" s="69">
        <v>9624000000</v>
      </c>
      <c r="M1327" s="87">
        <v>2162.646</v>
      </c>
      <c r="N1327" s="69">
        <v>356444444</v>
      </c>
      <c r="O1327" s="69">
        <v>14711089</v>
      </c>
      <c r="P1327" s="79">
        <f>IF(I1327=0,0,H1327/I1327)</f>
        <v>0</v>
      </c>
    </row>
    <row r="1328">
      <c r="A1328" s="66" t="str">
        <v>2026-01</v>
      </c>
      <c r="B1328" s="66" t="str">
        <v>비교 반영</v>
      </c>
      <c r="C1328" s="66" t="str">
        <v>진접읍 부평리</v>
      </c>
      <c r="D1328" s="66" t="str">
        <v>아파트 전월세</v>
      </c>
      <c r="E1328" s="68">
        <v>46</v>
      </c>
      <c r="F1328" s="68">
        <v>0</v>
      </c>
      <c r="G1328" s="68">
        <v>33</v>
      </c>
      <c r="H1328" s="68">
        <v>13</v>
      </c>
      <c r="I1328" s="68">
        <f>G1328+H1328</f>
        <v>46</v>
      </c>
      <c r="J1328" s="68">
        <f>SUM(F1328:H1328)</f>
        <v>46</v>
      </c>
      <c r="K1328" s="68">
        <f>E1328-J1328</f>
        <v>0</v>
      </c>
      <c r="L1328" s="69">
        <v>10565000000</v>
      </c>
      <c r="M1328" s="87">
        <v>3306.08</v>
      </c>
      <c r="N1328" s="69">
        <v>229673913</v>
      </c>
      <c r="O1328" s="69">
        <v>10564057</v>
      </c>
      <c r="P1328" s="79">
        <f>IF(I1328=0,0,H1328/I1328)</f>
        <v>0.2826086956521739</v>
      </c>
    </row>
    <row r="1329">
      <c r="A1329" s="66" t="str">
        <v>2026-01</v>
      </c>
      <c r="B1329" s="66" t="str">
        <v>비교 반영</v>
      </c>
      <c r="C1329" s="66" t="str">
        <v>진접읍 부평리</v>
      </c>
      <c r="D1329" s="66" t="str">
        <v>토지</v>
      </c>
      <c r="E1329" s="68">
        <v>2</v>
      </c>
      <c r="F1329" s="68">
        <v>2</v>
      </c>
      <c r="G1329" s="68">
        <v>0</v>
      </c>
      <c r="H1329" s="68">
        <v>0</v>
      </c>
      <c r="I1329" s="68">
        <f>G1329+H1329</f>
        <v>0</v>
      </c>
      <c r="J1329" s="68">
        <f>SUM(F1329:H1329)</f>
        <v>2</v>
      </c>
      <c r="K1329" s="68">
        <f>E1329-J1329</f>
        <v>0</v>
      </c>
      <c r="L1329" s="69">
        <v>40000000</v>
      </c>
      <c r="M1329" s="87">
        <v>168</v>
      </c>
      <c r="N1329" s="69">
        <v>20000000</v>
      </c>
      <c r="O1329" s="69">
        <v>787092</v>
      </c>
      <c r="P1329" s="79">
        <f>IF(I1329=0,0,H1329/I1329)</f>
        <v>0</v>
      </c>
    </row>
    <row r="1330">
      <c r="A1330" s="66" t="str">
        <v>2026-01</v>
      </c>
      <c r="B1330" s="66" t="str">
        <v>비교 반영</v>
      </c>
      <c r="C1330" s="66" t="str">
        <v>진접읍 연평리</v>
      </c>
      <c r="D1330" s="66" t="str">
        <v>다가구 전월세</v>
      </c>
      <c r="E1330" s="68">
        <v>1</v>
      </c>
      <c r="F1330" s="68">
        <v>0</v>
      </c>
      <c r="G1330" s="68">
        <v>0</v>
      </c>
      <c r="H1330" s="68">
        <v>1</v>
      </c>
      <c r="I1330" s="68">
        <f>G1330+H1330</f>
        <v>1</v>
      </c>
      <c r="J1330" s="68">
        <f>SUM(F1330:H1330)</f>
        <v>1</v>
      </c>
      <c r="K1330" s="68">
        <f>E1330-J1330</f>
        <v>0</v>
      </c>
      <c r="L1330" s="69">
        <v>20000000</v>
      </c>
      <c r="M1330" s="87">
        <v>64.1</v>
      </c>
      <c r="N1330" s="69">
        <v>20000000</v>
      </c>
      <c r="O1330" s="69">
        <v>1031446</v>
      </c>
      <c r="P1330" s="79">
        <f>IF(I1330=0,0,H1330/I1330)</f>
        <v>1</v>
      </c>
    </row>
    <row r="1331">
      <c r="A1331" s="66" t="str">
        <v>2026-01</v>
      </c>
      <c r="B1331" s="66" t="str">
        <v>비교 반영</v>
      </c>
      <c r="C1331" s="66" t="str">
        <v>진접읍 연평리</v>
      </c>
      <c r="D1331" s="66" t="str">
        <v>다세대 전월세</v>
      </c>
      <c r="E1331" s="68">
        <v>4</v>
      </c>
      <c r="F1331" s="68">
        <v>0</v>
      </c>
      <c r="G1331" s="68">
        <v>0</v>
      </c>
      <c r="H1331" s="68">
        <v>4</v>
      </c>
      <c r="I1331" s="68">
        <f>G1331+H1331</f>
        <v>4</v>
      </c>
      <c r="J1331" s="68">
        <f>SUM(F1331:H1331)</f>
        <v>4</v>
      </c>
      <c r="K1331" s="68">
        <f>E1331-J1331</f>
        <v>0</v>
      </c>
      <c r="L1331" s="69">
        <v>215000000</v>
      </c>
      <c r="M1331" s="87">
        <v>162</v>
      </c>
      <c r="N1331" s="69">
        <v>53750000</v>
      </c>
      <c r="O1331" s="69">
        <v>4387307</v>
      </c>
      <c r="P1331" s="79">
        <f>IF(I1331=0,0,H1331/I1331)</f>
        <v>1</v>
      </c>
    </row>
    <row r="1332">
      <c r="A1332" s="66" t="str">
        <v>2026-01</v>
      </c>
      <c r="B1332" s="66" t="str">
        <v>비교 반영</v>
      </c>
      <c r="C1332" s="66" t="str">
        <v>진접읍 연평리</v>
      </c>
      <c r="D1332" s="66" t="str">
        <v>아파트 매매</v>
      </c>
      <c r="E1332" s="68">
        <v>1</v>
      </c>
      <c r="F1332" s="68">
        <v>1</v>
      </c>
      <c r="G1332" s="68">
        <v>0</v>
      </c>
      <c r="H1332" s="68">
        <v>0</v>
      </c>
      <c r="I1332" s="68">
        <f>G1332+H1332</f>
        <v>0</v>
      </c>
      <c r="J1332" s="68">
        <f>SUM(F1332:H1332)</f>
        <v>1</v>
      </c>
      <c r="K1332" s="68">
        <f>E1332-J1332</f>
        <v>0</v>
      </c>
      <c r="L1332" s="69">
        <v>452000000</v>
      </c>
      <c r="M1332" s="87">
        <v>112.702</v>
      </c>
      <c r="N1332" s="69">
        <v>452000000</v>
      </c>
      <c r="O1332" s="69">
        <v>13258104</v>
      </c>
      <c r="P1332" s="79">
        <f>IF(I1332=0,0,H1332/I1332)</f>
        <v>0</v>
      </c>
    </row>
    <row r="1333">
      <c r="A1333" s="66" t="str">
        <v>2026-01</v>
      </c>
      <c r="B1333" s="66" t="str">
        <v>비교 반영</v>
      </c>
      <c r="C1333" s="66" t="str">
        <v>진접읍 연평리</v>
      </c>
      <c r="D1333" s="66" t="str">
        <v>오피스텔 전월세</v>
      </c>
      <c r="E1333" s="68">
        <v>1</v>
      </c>
      <c r="F1333" s="68">
        <v>0</v>
      </c>
      <c r="G1333" s="68">
        <v>0</v>
      </c>
      <c r="H1333" s="68">
        <v>1</v>
      </c>
      <c r="I1333" s="68">
        <f>G1333+H1333</f>
        <v>1</v>
      </c>
      <c r="J1333" s="68">
        <f>SUM(F1333:H1333)</f>
        <v>1</v>
      </c>
      <c r="K1333" s="68">
        <f>E1333-J1333</f>
        <v>0</v>
      </c>
      <c r="L1333" s="69">
        <v>5000000</v>
      </c>
      <c r="M1333" s="87">
        <v>29.43</v>
      </c>
      <c r="N1333" s="69">
        <v>5000000</v>
      </c>
      <c r="O1333" s="69">
        <v>561635</v>
      </c>
      <c r="P1333" s="79">
        <f>IF(I1333=0,0,H1333/I1333)</f>
        <v>1</v>
      </c>
    </row>
    <row r="1334">
      <c r="A1334" s="66" t="str">
        <v>2026-01</v>
      </c>
      <c r="B1334" s="66" t="str">
        <v>비교 반영</v>
      </c>
      <c r="C1334" s="66" t="str">
        <v>진접읍 연평리</v>
      </c>
      <c r="D1334" s="66" t="str">
        <v>토지</v>
      </c>
      <c r="E1334" s="68">
        <v>6</v>
      </c>
      <c r="F1334" s="68">
        <v>6</v>
      </c>
      <c r="G1334" s="68">
        <v>0</v>
      </c>
      <c r="H1334" s="68">
        <v>0</v>
      </c>
      <c r="I1334" s="68">
        <f>G1334+H1334</f>
        <v>0</v>
      </c>
      <c r="J1334" s="68">
        <f>SUM(F1334:H1334)</f>
        <v>6</v>
      </c>
      <c r="K1334" s="68">
        <f>E1334-J1334</f>
        <v>0</v>
      </c>
      <c r="L1334" s="69">
        <v>5594000000</v>
      </c>
      <c r="M1334" s="87">
        <v>2903.3</v>
      </c>
      <c r="N1334" s="69">
        <v>932333333</v>
      </c>
      <c r="O1334" s="69">
        <v>6369497</v>
      </c>
      <c r="P1334" s="79">
        <f>IF(I1334=0,0,H1334/I1334)</f>
        <v>0</v>
      </c>
    </row>
    <row r="1335">
      <c r="A1335" s="66" t="str">
        <v>2026-01</v>
      </c>
      <c r="B1335" s="66" t="str">
        <v>비교 반영</v>
      </c>
      <c r="C1335" s="66" t="str">
        <v>진접읍 장현리</v>
      </c>
      <c r="D1335" s="66" t="str">
        <v>다가구 전월세</v>
      </c>
      <c r="E1335" s="68">
        <v>7</v>
      </c>
      <c r="F1335" s="68">
        <v>0</v>
      </c>
      <c r="G1335" s="68">
        <v>1</v>
      </c>
      <c r="H1335" s="68">
        <v>6</v>
      </c>
      <c r="I1335" s="68">
        <f>G1335+H1335</f>
        <v>7</v>
      </c>
      <c r="J1335" s="68">
        <f>SUM(F1335:H1335)</f>
        <v>7</v>
      </c>
      <c r="K1335" s="68">
        <f>E1335-J1335</f>
        <v>0</v>
      </c>
      <c r="L1335" s="69">
        <v>151000000</v>
      </c>
      <c r="M1335" s="87">
        <v>282.9</v>
      </c>
      <c r="N1335" s="69">
        <v>21571429</v>
      </c>
      <c r="O1335" s="69">
        <v>1764488</v>
      </c>
      <c r="P1335" s="79">
        <f>IF(I1335=0,0,H1335/I1335)</f>
        <v>0.8571428571428571</v>
      </c>
    </row>
    <row r="1336">
      <c r="A1336" s="66" t="str">
        <v>2026-01</v>
      </c>
      <c r="B1336" s="66" t="str">
        <v>비교 반영</v>
      </c>
      <c r="C1336" s="66" t="str">
        <v>진접읍 장현리</v>
      </c>
      <c r="D1336" s="66" t="str">
        <v>다세대 매매</v>
      </c>
      <c r="E1336" s="68">
        <v>13</v>
      </c>
      <c r="F1336" s="68">
        <v>13</v>
      </c>
      <c r="G1336" s="68">
        <v>0</v>
      </c>
      <c r="H1336" s="68">
        <v>0</v>
      </c>
      <c r="I1336" s="68">
        <f>G1336+H1336</f>
        <v>0</v>
      </c>
      <c r="J1336" s="68">
        <f>SUM(F1336:H1336)</f>
        <v>13</v>
      </c>
      <c r="K1336" s="68">
        <f>E1336-J1336</f>
        <v>0</v>
      </c>
      <c r="L1336" s="69">
        <v>1562000000</v>
      </c>
      <c r="M1336" s="87">
        <v>722.74</v>
      </c>
      <c r="N1336" s="69">
        <v>120153846</v>
      </c>
      <c r="O1336" s="69">
        <v>7144528</v>
      </c>
      <c r="P1336" s="79">
        <f>IF(I1336=0,0,H1336/I1336)</f>
        <v>0</v>
      </c>
    </row>
    <row r="1337">
      <c r="A1337" s="66" t="str">
        <v>2026-01</v>
      </c>
      <c r="B1337" s="66" t="str">
        <v>비교 반영</v>
      </c>
      <c r="C1337" s="66" t="str">
        <v>진접읍 장현리</v>
      </c>
      <c r="D1337" s="66" t="str">
        <v>다세대 전월세</v>
      </c>
      <c r="E1337" s="68">
        <v>14</v>
      </c>
      <c r="F1337" s="68">
        <v>0</v>
      </c>
      <c r="G1337" s="68">
        <v>4</v>
      </c>
      <c r="H1337" s="68">
        <v>10</v>
      </c>
      <c r="I1337" s="68">
        <f>G1337+H1337</f>
        <v>14</v>
      </c>
      <c r="J1337" s="68">
        <f>SUM(F1337:H1337)</f>
        <v>14</v>
      </c>
      <c r="K1337" s="68">
        <f>E1337-J1337</f>
        <v>0</v>
      </c>
      <c r="L1337" s="69">
        <v>740540000</v>
      </c>
      <c r="M1337" s="87">
        <v>565.175</v>
      </c>
      <c r="N1337" s="69">
        <v>52895714</v>
      </c>
      <c r="O1337" s="69">
        <v>4331519</v>
      </c>
      <c r="P1337" s="79">
        <f>IF(I1337=0,0,H1337/I1337)</f>
        <v>0.7142857142857143</v>
      </c>
    </row>
    <row r="1338">
      <c r="A1338" s="66" t="str">
        <v>2026-01</v>
      </c>
      <c r="B1338" s="66" t="str">
        <v>비교 반영</v>
      </c>
      <c r="C1338" s="66" t="str">
        <v>진접읍 장현리</v>
      </c>
      <c r="D1338" s="66" t="str">
        <v>아파트 매매</v>
      </c>
      <c r="E1338" s="68">
        <v>29</v>
      </c>
      <c r="F1338" s="68">
        <v>29</v>
      </c>
      <c r="G1338" s="68">
        <v>0</v>
      </c>
      <c r="H1338" s="68">
        <v>0</v>
      </c>
      <c r="I1338" s="68">
        <f>G1338+H1338</f>
        <v>0</v>
      </c>
      <c r="J1338" s="68">
        <f>SUM(F1338:H1338)</f>
        <v>29</v>
      </c>
      <c r="K1338" s="68">
        <f>E1338-J1338</f>
        <v>0</v>
      </c>
      <c r="L1338" s="69">
        <v>7940500000</v>
      </c>
      <c r="M1338" s="87">
        <v>2127.49</v>
      </c>
      <c r="N1338" s="69">
        <v>273810345</v>
      </c>
      <c r="O1338" s="69">
        <v>12338289</v>
      </c>
      <c r="P1338" s="79">
        <f>IF(I1338=0,0,H1338/I1338)</f>
        <v>0</v>
      </c>
    </row>
    <row r="1339">
      <c r="A1339" s="66" t="str">
        <v>2026-01</v>
      </c>
      <c r="B1339" s="66" t="str">
        <v>비교 반영</v>
      </c>
      <c r="C1339" s="66" t="str">
        <v>진접읍 장현리</v>
      </c>
      <c r="D1339" s="66" t="str">
        <v>아파트 전월세</v>
      </c>
      <c r="E1339" s="68">
        <v>35</v>
      </c>
      <c r="F1339" s="68">
        <v>0</v>
      </c>
      <c r="G1339" s="68">
        <v>15</v>
      </c>
      <c r="H1339" s="68">
        <v>20</v>
      </c>
      <c r="I1339" s="68">
        <f>G1339+H1339</f>
        <v>35</v>
      </c>
      <c r="J1339" s="68">
        <f>SUM(F1339:H1339)</f>
        <v>35</v>
      </c>
      <c r="K1339" s="68">
        <f>E1339-J1339</f>
        <v>0</v>
      </c>
      <c r="L1339" s="69">
        <v>3969100000</v>
      </c>
      <c r="M1339" s="87">
        <v>2311.104</v>
      </c>
      <c r="N1339" s="69">
        <v>113402857</v>
      </c>
      <c r="O1339" s="69">
        <v>5677369</v>
      </c>
      <c r="P1339" s="79">
        <f>IF(I1339=0,0,H1339/I1339)</f>
        <v>0.5714285714285714</v>
      </c>
    </row>
    <row r="1340">
      <c r="A1340" s="66" t="str">
        <v>2026-01</v>
      </c>
      <c r="B1340" s="66" t="str">
        <v>비교 반영</v>
      </c>
      <c r="C1340" s="66" t="str">
        <v>진접읍 장현리</v>
      </c>
      <c r="D1340" s="66" t="str">
        <v>토지</v>
      </c>
      <c r="E1340" s="68">
        <v>3</v>
      </c>
      <c r="F1340" s="68">
        <v>3</v>
      </c>
      <c r="G1340" s="68">
        <v>0</v>
      </c>
      <c r="H1340" s="68">
        <v>0</v>
      </c>
      <c r="I1340" s="68">
        <f>G1340+H1340</f>
        <v>0</v>
      </c>
      <c r="J1340" s="68">
        <f>SUM(F1340:H1340)</f>
        <v>3</v>
      </c>
      <c r="K1340" s="68">
        <f>E1340-J1340</f>
        <v>0</v>
      </c>
      <c r="L1340" s="69">
        <v>600000</v>
      </c>
      <c r="M1340" s="87">
        <v>74.18</v>
      </c>
      <c r="N1340" s="69">
        <v>200000</v>
      </c>
      <c r="O1340" s="69">
        <v>26739</v>
      </c>
      <c r="P1340" s="79">
        <f>IF(I1340=0,0,H1340/I1340)</f>
        <v>0</v>
      </c>
    </row>
    <row r="1341">
      <c r="A1341" s="66" t="str">
        <v>2026-01</v>
      </c>
      <c r="B1341" s="66" t="str">
        <v>비교 반영</v>
      </c>
      <c r="C1341" s="66" t="str">
        <v>진접읍 진벌리</v>
      </c>
      <c r="D1341" s="66" t="str">
        <v>공장창고</v>
      </c>
      <c r="E1341" s="68">
        <v>1</v>
      </c>
      <c r="F1341" s="68">
        <v>1</v>
      </c>
      <c r="G1341" s="68">
        <v>0</v>
      </c>
      <c r="H1341" s="68">
        <v>0</v>
      </c>
      <c r="I1341" s="68">
        <f>G1341+H1341</f>
        <v>0</v>
      </c>
      <c r="J1341" s="68">
        <f>SUM(F1341:H1341)</f>
        <v>1</v>
      </c>
      <c r="K1341" s="68">
        <f>E1341-J1341</f>
        <v>0</v>
      </c>
      <c r="L1341" s="69">
        <v>1920000000</v>
      </c>
      <c r="M1341" s="87">
        <v>198</v>
      </c>
      <c r="N1341" s="69">
        <v>1920000000</v>
      </c>
      <c r="O1341" s="69">
        <v>32056097</v>
      </c>
      <c r="P1341" s="79">
        <f>IF(I1341=0,0,H1341/I1341)</f>
        <v>0</v>
      </c>
    </row>
    <row r="1342">
      <c r="A1342" s="66" t="str">
        <v>2026-01</v>
      </c>
      <c r="B1342" s="66" t="str">
        <v>비교 반영</v>
      </c>
      <c r="C1342" s="66" t="str">
        <v>진접읍 진벌리</v>
      </c>
      <c r="D1342" s="66" t="str">
        <v>다세대 전월세</v>
      </c>
      <c r="E1342" s="68">
        <v>1</v>
      </c>
      <c r="F1342" s="68">
        <v>0</v>
      </c>
      <c r="G1342" s="68">
        <v>1</v>
      </c>
      <c r="H1342" s="68">
        <v>0</v>
      </c>
      <c r="I1342" s="68">
        <f>G1342+H1342</f>
        <v>1</v>
      </c>
      <c r="J1342" s="68">
        <f>SUM(F1342:H1342)</f>
        <v>1</v>
      </c>
      <c r="K1342" s="68">
        <f>E1342-J1342</f>
        <v>0</v>
      </c>
      <c r="L1342" s="69">
        <v>120000000</v>
      </c>
      <c r="M1342" s="87">
        <v>49.94</v>
      </c>
      <c r="N1342" s="69">
        <v>120000000</v>
      </c>
      <c r="O1342" s="69">
        <v>7943416</v>
      </c>
      <c r="P1342" s="79">
        <f>IF(I1342=0,0,H1342/I1342)</f>
        <v>0</v>
      </c>
    </row>
    <row r="1343">
      <c r="A1343" s="66" t="str">
        <v>2026-01</v>
      </c>
      <c r="B1343" s="66" t="str">
        <v>비교 반영</v>
      </c>
      <c r="C1343" s="66" t="str">
        <v>진접읍 진벌리</v>
      </c>
      <c r="D1343" s="66" t="str">
        <v>아파트 매매</v>
      </c>
      <c r="E1343" s="68">
        <v>4</v>
      </c>
      <c r="F1343" s="68">
        <v>4</v>
      </c>
      <c r="G1343" s="68">
        <v>0</v>
      </c>
      <c r="H1343" s="68">
        <v>0</v>
      </c>
      <c r="I1343" s="68">
        <f>G1343+H1343</f>
        <v>0</v>
      </c>
      <c r="J1343" s="68">
        <f>SUM(F1343:H1343)</f>
        <v>4</v>
      </c>
      <c r="K1343" s="68">
        <f>E1343-J1343</f>
        <v>0</v>
      </c>
      <c r="L1343" s="69">
        <v>983000000</v>
      </c>
      <c r="M1343" s="87">
        <v>356.897</v>
      </c>
      <c r="N1343" s="69">
        <v>245750000</v>
      </c>
      <c r="O1343" s="69">
        <v>9105111</v>
      </c>
      <c r="P1343" s="79">
        <f>IF(I1343=0,0,H1343/I1343)</f>
        <v>0</v>
      </c>
    </row>
    <row r="1344">
      <c r="A1344" s="66" t="str">
        <v>2026-01</v>
      </c>
      <c r="B1344" s="66" t="str">
        <v>비교 반영</v>
      </c>
      <c r="C1344" s="66" t="str">
        <v>진접읍 진벌리</v>
      </c>
      <c r="D1344" s="66" t="str">
        <v>아파트 전월세</v>
      </c>
      <c r="E1344" s="68">
        <v>2</v>
      </c>
      <c r="F1344" s="68">
        <v>0</v>
      </c>
      <c r="G1344" s="68">
        <v>1</v>
      </c>
      <c r="H1344" s="68">
        <v>1</v>
      </c>
      <c r="I1344" s="68">
        <f>G1344+H1344</f>
        <v>2</v>
      </c>
      <c r="J1344" s="68">
        <f>SUM(F1344:H1344)</f>
        <v>2</v>
      </c>
      <c r="K1344" s="68">
        <f>E1344-J1344</f>
        <v>0</v>
      </c>
      <c r="L1344" s="69">
        <v>240000000</v>
      </c>
      <c r="M1344" s="87">
        <v>169.966</v>
      </c>
      <c r="N1344" s="69">
        <v>120000000</v>
      </c>
      <c r="O1344" s="69">
        <v>4667924</v>
      </c>
      <c r="P1344" s="79">
        <f>IF(I1344=0,0,H1344/I1344)</f>
        <v>0.5</v>
      </c>
    </row>
    <row r="1345">
      <c r="A1345" s="66" t="str">
        <v>2026-01</v>
      </c>
      <c r="B1345" s="66" t="str">
        <v>비교 반영</v>
      </c>
      <c r="C1345" s="66" t="str">
        <v>진접읍 진벌리</v>
      </c>
      <c r="D1345" s="66" t="str">
        <v>토지</v>
      </c>
      <c r="E1345" s="68">
        <v>4</v>
      </c>
      <c r="F1345" s="68">
        <v>4</v>
      </c>
      <c r="G1345" s="68">
        <v>0</v>
      </c>
      <c r="H1345" s="68">
        <v>0</v>
      </c>
      <c r="I1345" s="68">
        <f>G1345+H1345</f>
        <v>0</v>
      </c>
      <c r="J1345" s="68">
        <f>SUM(F1345:H1345)</f>
        <v>4</v>
      </c>
      <c r="K1345" s="68">
        <f>E1345-J1345</f>
        <v>0</v>
      </c>
      <c r="L1345" s="69">
        <v>542000000</v>
      </c>
      <c r="M1345" s="87">
        <v>997</v>
      </c>
      <c r="N1345" s="69">
        <v>135500000</v>
      </c>
      <c r="O1345" s="69">
        <v>1797127</v>
      </c>
      <c r="P1345" s="79">
        <f>IF(I1345=0,0,H1345/I1345)</f>
        <v>0</v>
      </c>
    </row>
    <row r="1346">
      <c r="A1346" s="66" t="str">
        <v>2026-01</v>
      </c>
      <c r="B1346" s="66" t="str">
        <v>비교 반영</v>
      </c>
      <c r="C1346" s="66" t="str">
        <v>진접읍 팔야리</v>
      </c>
      <c r="D1346" s="66" t="str">
        <v>다가구 전월세</v>
      </c>
      <c r="E1346" s="68">
        <v>1</v>
      </c>
      <c r="F1346" s="68">
        <v>0</v>
      </c>
      <c r="G1346" s="68">
        <v>0</v>
      </c>
      <c r="H1346" s="68">
        <v>1</v>
      </c>
      <c r="I1346" s="68">
        <f>G1346+H1346</f>
        <v>1</v>
      </c>
      <c r="J1346" s="68">
        <f>SUM(F1346:H1346)</f>
        <v>1</v>
      </c>
      <c r="K1346" s="68">
        <f>E1346-J1346</f>
        <v>0</v>
      </c>
      <c r="L1346" s="69">
        <v>40000000</v>
      </c>
      <c r="M1346" s="87">
        <v>88</v>
      </c>
      <c r="N1346" s="69">
        <v>40000000</v>
      </c>
      <c r="O1346" s="69">
        <v>1502630</v>
      </c>
      <c r="P1346" s="79">
        <f>IF(I1346=0,0,H1346/I1346)</f>
        <v>1</v>
      </c>
    </row>
    <row r="1347">
      <c r="A1347" s="66" t="str">
        <v>2026-01</v>
      </c>
      <c r="B1347" s="66" t="str">
        <v>비교 반영</v>
      </c>
      <c r="C1347" s="66" t="str">
        <v>진접읍 팔야리</v>
      </c>
      <c r="D1347" s="66" t="str">
        <v>다세대 매매</v>
      </c>
      <c r="E1347" s="68">
        <v>2</v>
      </c>
      <c r="F1347" s="68">
        <v>2</v>
      </c>
      <c r="G1347" s="68">
        <v>0</v>
      </c>
      <c r="H1347" s="68">
        <v>0</v>
      </c>
      <c r="I1347" s="68">
        <f>G1347+H1347</f>
        <v>0</v>
      </c>
      <c r="J1347" s="68">
        <f>SUM(F1347:H1347)</f>
        <v>2</v>
      </c>
      <c r="K1347" s="68">
        <f>E1347-J1347</f>
        <v>0</v>
      </c>
      <c r="L1347" s="69">
        <v>134000000</v>
      </c>
      <c r="M1347" s="87">
        <v>83.34</v>
      </c>
      <c r="N1347" s="69">
        <v>67000000</v>
      </c>
      <c r="O1347" s="69">
        <v>5315277</v>
      </c>
      <c r="P1347" s="79">
        <f>IF(I1347=0,0,H1347/I1347)</f>
        <v>0</v>
      </c>
    </row>
    <row r="1348">
      <c r="A1348" s="66" t="str">
        <v>2026-01</v>
      </c>
      <c r="B1348" s="66" t="str">
        <v>비교 반영</v>
      </c>
      <c r="C1348" s="66" t="str">
        <v>진접읍 팔야리</v>
      </c>
      <c r="D1348" s="66" t="str">
        <v>다세대 전월세</v>
      </c>
      <c r="E1348" s="68">
        <v>1</v>
      </c>
      <c r="F1348" s="68">
        <v>0</v>
      </c>
      <c r="G1348" s="68">
        <v>0</v>
      </c>
      <c r="H1348" s="68">
        <v>1</v>
      </c>
      <c r="I1348" s="68">
        <f>G1348+H1348</f>
        <v>1</v>
      </c>
      <c r="J1348" s="68">
        <f>SUM(F1348:H1348)</f>
        <v>1</v>
      </c>
      <c r="K1348" s="68">
        <f>E1348-J1348</f>
        <v>0</v>
      </c>
      <c r="L1348" s="69">
        <v>5000000</v>
      </c>
      <c r="M1348" s="87">
        <v>37.56</v>
      </c>
      <c r="N1348" s="69">
        <v>5000000</v>
      </c>
      <c r="O1348" s="69">
        <v>440067</v>
      </c>
      <c r="P1348" s="79">
        <f>IF(I1348=0,0,H1348/I1348)</f>
        <v>1</v>
      </c>
    </row>
    <row r="1349">
      <c r="A1349" s="66" t="str">
        <v>2026-01</v>
      </c>
      <c r="B1349" s="66" t="str">
        <v>비교 반영</v>
      </c>
      <c r="C1349" s="66" t="str">
        <v>진접읍 팔야리</v>
      </c>
      <c r="D1349" s="66" t="str">
        <v>토지</v>
      </c>
      <c r="E1349" s="68">
        <v>7</v>
      </c>
      <c r="F1349" s="68">
        <v>7</v>
      </c>
      <c r="G1349" s="68">
        <v>0</v>
      </c>
      <c r="H1349" s="68">
        <v>0</v>
      </c>
      <c r="I1349" s="68">
        <f>G1349+H1349</f>
        <v>0</v>
      </c>
      <c r="J1349" s="68">
        <f>SUM(F1349:H1349)</f>
        <v>7</v>
      </c>
      <c r="K1349" s="68">
        <f>E1349-J1349</f>
        <v>0</v>
      </c>
      <c r="L1349" s="69">
        <v>1350000000</v>
      </c>
      <c r="M1349" s="87">
        <v>15759</v>
      </c>
      <c r="N1349" s="69">
        <v>192857143</v>
      </c>
      <c r="O1349" s="69">
        <v>283191</v>
      </c>
      <c r="P1349" s="79">
        <f>IF(I1349=0,0,H1349/I1349)</f>
        <v>0</v>
      </c>
    </row>
    <row r="1350">
      <c r="A1350" s="66" t="str">
        <v>2026-01</v>
      </c>
      <c r="B1350" s="66" t="str">
        <v>비교 반영</v>
      </c>
      <c r="C1350" s="66" t="str">
        <v>퇴계원읍 퇴계원리</v>
      </c>
      <c r="D1350" s="66" t="str">
        <v>다가구 전월세</v>
      </c>
      <c r="E1350" s="68">
        <v>3</v>
      </c>
      <c r="F1350" s="68">
        <v>0</v>
      </c>
      <c r="G1350" s="68">
        <v>1</v>
      </c>
      <c r="H1350" s="68">
        <v>2</v>
      </c>
      <c r="I1350" s="68">
        <f>G1350+H1350</f>
        <v>3</v>
      </c>
      <c r="J1350" s="68">
        <f>SUM(F1350:H1350)</f>
        <v>3</v>
      </c>
      <c r="K1350" s="68">
        <f>E1350-J1350</f>
        <v>0</v>
      </c>
      <c r="L1350" s="69">
        <v>135000000</v>
      </c>
      <c r="M1350" s="87">
        <v>137.12</v>
      </c>
      <c r="N1350" s="69">
        <v>45000000</v>
      </c>
      <c r="O1350" s="69">
        <v>3254675</v>
      </c>
      <c r="P1350" s="79">
        <f>IF(I1350=0,0,H1350/I1350)</f>
        <v>0.6666666666666666</v>
      </c>
    </row>
    <row r="1351">
      <c r="A1351" s="66" t="str">
        <v>2026-01</v>
      </c>
      <c r="B1351" s="66" t="str">
        <v>비교 반영</v>
      </c>
      <c r="C1351" s="66" t="str">
        <v>퇴계원읍 퇴계원리</v>
      </c>
      <c r="D1351" s="66" t="str">
        <v>다세대 매매</v>
      </c>
      <c r="E1351" s="68">
        <v>4</v>
      </c>
      <c r="F1351" s="68">
        <v>4</v>
      </c>
      <c r="G1351" s="68">
        <v>0</v>
      </c>
      <c r="H1351" s="68">
        <v>0</v>
      </c>
      <c r="I1351" s="68">
        <f>G1351+H1351</f>
        <v>0</v>
      </c>
      <c r="J1351" s="68">
        <f>SUM(F1351:H1351)</f>
        <v>4</v>
      </c>
      <c r="K1351" s="68">
        <f>E1351-J1351</f>
        <v>0</v>
      </c>
      <c r="L1351" s="69">
        <v>852000000</v>
      </c>
      <c r="M1351" s="87">
        <v>207.38</v>
      </c>
      <c r="N1351" s="69">
        <v>213000000</v>
      </c>
      <c r="O1351" s="69">
        <v>13581487</v>
      </c>
      <c r="P1351" s="79">
        <f>IF(I1351=0,0,H1351/I1351)</f>
        <v>0</v>
      </c>
    </row>
    <row r="1352">
      <c r="A1352" s="66" t="str">
        <v>2026-01</v>
      </c>
      <c r="B1352" s="66" t="str">
        <v>비교 반영</v>
      </c>
      <c r="C1352" s="66" t="str">
        <v>퇴계원읍 퇴계원리</v>
      </c>
      <c r="D1352" s="66" t="str">
        <v>다세대 전월세</v>
      </c>
      <c r="E1352" s="68">
        <v>19</v>
      </c>
      <c r="F1352" s="68">
        <v>0</v>
      </c>
      <c r="G1352" s="68">
        <v>13</v>
      </c>
      <c r="H1352" s="68">
        <v>6</v>
      </c>
      <c r="I1352" s="68">
        <f>G1352+H1352</f>
        <v>19</v>
      </c>
      <c r="J1352" s="68">
        <f>SUM(F1352:H1352)</f>
        <v>19</v>
      </c>
      <c r="K1352" s="68">
        <f>E1352-J1352</f>
        <v>0</v>
      </c>
      <c r="L1352" s="69">
        <v>1131000000</v>
      </c>
      <c r="M1352" s="87">
        <v>838.96</v>
      </c>
      <c r="N1352" s="69">
        <v>59526316</v>
      </c>
      <c r="O1352" s="69">
        <v>4456521</v>
      </c>
      <c r="P1352" s="79">
        <f>IF(I1352=0,0,H1352/I1352)</f>
        <v>0.3157894736842105</v>
      </c>
    </row>
    <row r="1353">
      <c r="A1353" s="66" t="str">
        <v>2026-01</v>
      </c>
      <c r="B1353" s="66" t="str">
        <v>비교 반영</v>
      </c>
      <c r="C1353" s="66" t="str">
        <v>퇴계원읍 퇴계원리</v>
      </c>
      <c r="D1353" s="66" t="str">
        <v>상가</v>
      </c>
      <c r="E1353" s="68">
        <v>1</v>
      </c>
      <c r="F1353" s="68">
        <v>1</v>
      </c>
      <c r="G1353" s="68">
        <v>0</v>
      </c>
      <c r="H1353" s="68">
        <v>0</v>
      </c>
      <c r="I1353" s="68">
        <f>G1353+H1353</f>
        <v>0</v>
      </c>
      <c r="J1353" s="68">
        <f>SUM(F1353:H1353)</f>
        <v>1</v>
      </c>
      <c r="K1353" s="68">
        <f>E1353-J1353</f>
        <v>0</v>
      </c>
      <c r="L1353" s="69">
        <v>55200000</v>
      </c>
      <c r="M1353" s="87">
        <v>110.88</v>
      </c>
      <c r="N1353" s="69">
        <v>55200000</v>
      </c>
      <c r="O1353" s="69">
        <v>1645737</v>
      </c>
      <c r="P1353" s="79">
        <f>IF(I1353=0,0,H1353/I1353)</f>
        <v>0</v>
      </c>
    </row>
    <row r="1354">
      <c r="A1354" s="66" t="str">
        <v>2026-01</v>
      </c>
      <c r="B1354" s="66" t="str">
        <v>비교 반영</v>
      </c>
      <c r="C1354" s="66" t="str">
        <v>퇴계원읍 퇴계원리</v>
      </c>
      <c r="D1354" s="66" t="str">
        <v>아파트 매매</v>
      </c>
      <c r="E1354" s="68">
        <v>17</v>
      </c>
      <c r="F1354" s="68">
        <v>17</v>
      </c>
      <c r="G1354" s="68">
        <v>0</v>
      </c>
      <c r="H1354" s="68">
        <v>0</v>
      </c>
      <c r="I1354" s="68">
        <f>G1354+H1354</f>
        <v>0</v>
      </c>
      <c r="J1354" s="68">
        <f>SUM(F1354:H1354)</f>
        <v>17</v>
      </c>
      <c r="K1354" s="68">
        <f>E1354-J1354</f>
        <v>0</v>
      </c>
      <c r="L1354" s="69">
        <v>7094500000</v>
      </c>
      <c r="M1354" s="87">
        <v>1421.767</v>
      </c>
      <c r="N1354" s="69">
        <v>417323529</v>
      </c>
      <c r="O1354" s="69">
        <v>16495599</v>
      </c>
      <c r="P1354" s="79">
        <f>IF(I1354=0,0,H1354/I1354)</f>
        <v>0</v>
      </c>
    </row>
    <row r="1355">
      <c r="A1355" s="66" t="str">
        <v>2026-01</v>
      </c>
      <c r="B1355" s="66" t="str">
        <v>비교 반영</v>
      </c>
      <c r="C1355" s="66" t="str">
        <v>퇴계원읍 퇴계원리</v>
      </c>
      <c r="D1355" s="66" t="str">
        <v>아파트 전월세</v>
      </c>
      <c r="E1355" s="68">
        <v>40</v>
      </c>
      <c r="F1355" s="68">
        <v>0</v>
      </c>
      <c r="G1355" s="68">
        <v>26</v>
      </c>
      <c r="H1355" s="68">
        <v>14</v>
      </c>
      <c r="I1355" s="68">
        <f>G1355+H1355</f>
        <v>40</v>
      </c>
      <c r="J1355" s="68">
        <f>SUM(F1355:H1355)</f>
        <v>40</v>
      </c>
      <c r="K1355" s="68">
        <f>E1355-J1355</f>
        <v>0</v>
      </c>
      <c r="L1355" s="69">
        <v>9604610000</v>
      </c>
      <c r="M1355" s="87">
        <v>3079.795</v>
      </c>
      <c r="N1355" s="69">
        <v>240115250</v>
      </c>
      <c r="O1355" s="69">
        <v>10309381</v>
      </c>
      <c r="P1355" s="79">
        <f>IF(I1355=0,0,H1355/I1355)</f>
        <v>0.35</v>
      </c>
    </row>
    <row r="1356">
      <c r="A1356" s="66" t="str">
        <v>2026-01</v>
      </c>
      <c r="B1356" s="66" t="str">
        <v>비교 반영</v>
      </c>
      <c r="C1356" s="66" t="str">
        <v>퇴계원읍 퇴계원리</v>
      </c>
      <c r="D1356" s="66" t="str">
        <v>오피스텔 매매</v>
      </c>
      <c r="E1356" s="68">
        <v>1</v>
      </c>
      <c r="F1356" s="68">
        <v>1</v>
      </c>
      <c r="G1356" s="68">
        <v>0</v>
      </c>
      <c r="H1356" s="68">
        <v>0</v>
      </c>
      <c r="I1356" s="68">
        <f>G1356+H1356</f>
        <v>0</v>
      </c>
      <c r="J1356" s="68">
        <f>SUM(F1356:H1356)</f>
        <v>1</v>
      </c>
      <c r="K1356" s="68">
        <f>E1356-J1356</f>
        <v>0</v>
      </c>
      <c r="L1356" s="69">
        <v>85000000</v>
      </c>
      <c r="M1356" s="87">
        <v>37.55</v>
      </c>
      <c r="N1356" s="69">
        <v>85000000</v>
      </c>
      <c r="O1356" s="69">
        <v>7483135</v>
      </c>
      <c r="P1356" s="79">
        <f>IF(I1356=0,0,H1356/I1356)</f>
        <v>0</v>
      </c>
    </row>
    <row r="1357">
      <c r="A1357" s="66" t="str">
        <v>2026-01</v>
      </c>
      <c r="B1357" s="66" t="str">
        <v>비교 반영</v>
      </c>
      <c r="C1357" s="66" t="str">
        <v>퇴계원읍 퇴계원리</v>
      </c>
      <c r="D1357" s="66" t="str">
        <v>오피스텔 전월세</v>
      </c>
      <c r="E1357" s="68">
        <v>1</v>
      </c>
      <c r="F1357" s="68">
        <v>0</v>
      </c>
      <c r="G1357" s="68">
        <v>1</v>
      </c>
      <c r="H1357" s="68">
        <v>0</v>
      </c>
      <c r="I1357" s="68">
        <f>G1357+H1357</f>
        <v>1</v>
      </c>
      <c r="J1357" s="68">
        <f>SUM(F1357:H1357)</f>
        <v>1</v>
      </c>
      <c r="K1357" s="68">
        <f>E1357-J1357</f>
        <v>0</v>
      </c>
      <c r="L1357" s="69">
        <v>109000000</v>
      </c>
      <c r="M1357" s="87">
        <v>29.16</v>
      </c>
      <c r="N1357" s="69">
        <v>109000000</v>
      </c>
      <c r="O1357" s="69">
        <v>12357015</v>
      </c>
      <c r="P1357" s="79">
        <f>IF(I1357=0,0,H1357/I1357)</f>
        <v>0</v>
      </c>
    </row>
    <row r="1358">
      <c r="A1358" s="66" t="str">
        <v>2026-01</v>
      </c>
      <c r="B1358" s="66" t="str">
        <v>비교 반영</v>
      </c>
      <c r="C1358" s="66" t="str">
        <v>평내동</v>
      </c>
      <c r="D1358" s="66" t="str">
        <v>다가구 전월세</v>
      </c>
      <c r="E1358" s="68">
        <v>31</v>
      </c>
      <c r="F1358" s="68">
        <v>0</v>
      </c>
      <c r="G1358" s="68">
        <v>6</v>
      </c>
      <c r="H1358" s="68">
        <v>25</v>
      </c>
      <c r="I1358" s="68">
        <f>G1358+H1358</f>
        <v>31</v>
      </c>
      <c r="J1358" s="68">
        <f>SUM(F1358:H1358)</f>
        <v>31</v>
      </c>
      <c r="K1358" s="68">
        <f>E1358-J1358</f>
        <v>0</v>
      </c>
      <c r="L1358" s="69">
        <v>609000000</v>
      </c>
      <c r="M1358" s="87">
        <v>1139</v>
      </c>
      <c r="N1358" s="69">
        <v>19645161</v>
      </c>
      <c r="O1358" s="69">
        <v>1767536</v>
      </c>
      <c r="P1358" s="79">
        <f>IF(I1358=0,0,H1358/I1358)</f>
        <v>0.8064516129032258</v>
      </c>
    </row>
    <row r="1359">
      <c r="A1359" s="66" t="str">
        <v>2026-01</v>
      </c>
      <c r="B1359" s="66" t="str">
        <v>비교 반영</v>
      </c>
      <c r="C1359" s="66" t="str">
        <v>평내동</v>
      </c>
      <c r="D1359" s="66" t="str">
        <v>다세대 매매</v>
      </c>
      <c r="E1359" s="68">
        <v>2</v>
      </c>
      <c r="F1359" s="68">
        <v>2</v>
      </c>
      <c r="G1359" s="68">
        <v>0</v>
      </c>
      <c r="H1359" s="68">
        <v>0</v>
      </c>
      <c r="I1359" s="68">
        <f>G1359+H1359</f>
        <v>0</v>
      </c>
      <c r="J1359" s="68">
        <f>SUM(F1359:H1359)</f>
        <v>2</v>
      </c>
      <c r="K1359" s="68">
        <f>E1359-J1359</f>
        <v>0</v>
      </c>
      <c r="L1359" s="69">
        <v>451000000</v>
      </c>
      <c r="M1359" s="87">
        <v>116.8</v>
      </c>
      <c r="N1359" s="69">
        <v>225500000</v>
      </c>
      <c r="O1359" s="69">
        <v>12764632</v>
      </c>
      <c r="P1359" s="79">
        <f>IF(I1359=0,0,H1359/I1359)</f>
        <v>0</v>
      </c>
    </row>
    <row r="1360">
      <c r="A1360" s="66" t="str">
        <v>2026-01</v>
      </c>
      <c r="B1360" s="66" t="str">
        <v>비교 반영</v>
      </c>
      <c r="C1360" s="66" t="str">
        <v>평내동</v>
      </c>
      <c r="D1360" s="66" t="str">
        <v>다세대 전월세</v>
      </c>
      <c r="E1360" s="68">
        <v>4</v>
      </c>
      <c r="F1360" s="68">
        <v>0</v>
      </c>
      <c r="G1360" s="68">
        <v>1</v>
      </c>
      <c r="H1360" s="68">
        <v>3</v>
      </c>
      <c r="I1360" s="68">
        <f>G1360+H1360</f>
        <v>4</v>
      </c>
      <c r="J1360" s="68">
        <f>SUM(F1360:H1360)</f>
        <v>4</v>
      </c>
      <c r="K1360" s="68">
        <f>E1360-J1360</f>
        <v>0</v>
      </c>
      <c r="L1360" s="69">
        <v>255000000</v>
      </c>
      <c r="M1360" s="87">
        <v>189.05</v>
      </c>
      <c r="N1360" s="69">
        <v>63750000</v>
      </c>
      <c r="O1360" s="69">
        <v>4459006</v>
      </c>
      <c r="P1360" s="79">
        <f>IF(I1360=0,0,H1360/I1360)</f>
        <v>0.75</v>
      </c>
    </row>
    <row r="1361">
      <c r="A1361" s="66" t="str">
        <v>2026-01</v>
      </c>
      <c r="B1361" s="66" t="str">
        <v>비교 반영</v>
      </c>
      <c r="C1361" s="66" t="str">
        <v>평내동</v>
      </c>
      <c r="D1361" s="66" t="str">
        <v>상가</v>
      </c>
      <c r="E1361" s="68">
        <v>1</v>
      </c>
      <c r="F1361" s="68">
        <v>1</v>
      </c>
      <c r="G1361" s="68">
        <v>0</v>
      </c>
      <c r="H1361" s="68">
        <v>0</v>
      </c>
      <c r="I1361" s="68">
        <f>G1361+H1361</f>
        <v>0</v>
      </c>
      <c r="J1361" s="68">
        <f>SUM(F1361:H1361)</f>
        <v>1</v>
      </c>
      <c r="K1361" s="68">
        <f>E1361-J1361</f>
        <v>0</v>
      </c>
      <c r="L1361" s="69">
        <v>300000000</v>
      </c>
      <c r="M1361" s="87">
        <v>147.69</v>
      </c>
      <c r="N1361" s="69">
        <v>300000000</v>
      </c>
      <c r="O1361" s="69">
        <v>6714981</v>
      </c>
      <c r="P1361" s="79">
        <f>IF(I1361=0,0,H1361/I1361)</f>
        <v>0</v>
      </c>
    </row>
    <row r="1362">
      <c r="A1362" s="66" t="str">
        <v>2026-01</v>
      </c>
      <c r="B1362" s="66" t="str">
        <v>비교 반영</v>
      </c>
      <c r="C1362" s="66" t="str">
        <v>평내동</v>
      </c>
      <c r="D1362" s="66" t="str">
        <v>아파트 매매</v>
      </c>
      <c r="E1362" s="68">
        <v>56</v>
      </c>
      <c r="F1362" s="68">
        <v>56</v>
      </c>
      <c r="G1362" s="68">
        <v>0</v>
      </c>
      <c r="H1362" s="68">
        <v>0</v>
      </c>
      <c r="I1362" s="68">
        <f>G1362+H1362</f>
        <v>0</v>
      </c>
      <c r="J1362" s="68">
        <f>SUM(F1362:H1362)</f>
        <v>56</v>
      </c>
      <c r="K1362" s="68">
        <f>E1362-J1362</f>
        <v>0</v>
      </c>
      <c r="L1362" s="69">
        <v>21711800000</v>
      </c>
      <c r="M1362" s="87">
        <v>4122.093</v>
      </c>
      <c r="N1362" s="69">
        <v>387710714</v>
      </c>
      <c r="O1362" s="69">
        <v>17412160</v>
      </c>
      <c r="P1362" s="79">
        <f>IF(I1362=0,0,H1362/I1362)</f>
        <v>0</v>
      </c>
    </row>
    <row r="1363">
      <c r="A1363" s="66" t="str">
        <v>2026-01</v>
      </c>
      <c r="B1363" s="66" t="str">
        <v>비교 반영</v>
      </c>
      <c r="C1363" s="66" t="str">
        <v>평내동</v>
      </c>
      <c r="D1363" s="66" t="str">
        <v>아파트 전월세</v>
      </c>
      <c r="E1363" s="68">
        <v>59</v>
      </c>
      <c r="F1363" s="68">
        <v>0</v>
      </c>
      <c r="G1363" s="68">
        <v>40</v>
      </c>
      <c r="H1363" s="68">
        <v>19</v>
      </c>
      <c r="I1363" s="68">
        <f>G1363+H1363</f>
        <v>59</v>
      </c>
      <c r="J1363" s="68">
        <f>SUM(F1363:H1363)</f>
        <v>59</v>
      </c>
      <c r="K1363" s="68">
        <f>E1363-J1363</f>
        <v>0</v>
      </c>
      <c r="L1363" s="69">
        <v>14097400000</v>
      </c>
      <c r="M1363" s="87">
        <v>4678.927</v>
      </c>
      <c r="N1363" s="69">
        <v>238938983</v>
      </c>
      <c r="O1363" s="69">
        <v>9960183</v>
      </c>
      <c r="P1363" s="79">
        <f>IF(I1363=0,0,H1363/I1363)</f>
        <v>0.3220338983050847</v>
      </c>
    </row>
    <row r="1364">
      <c r="A1364" s="66" t="str">
        <v>2026-01</v>
      </c>
      <c r="B1364" s="66" t="str">
        <v>비교 반영</v>
      </c>
      <c r="C1364" s="66" t="str">
        <v>호평동</v>
      </c>
      <c r="D1364" s="66" t="str">
        <v>다가구 전월세</v>
      </c>
      <c r="E1364" s="68">
        <v>27</v>
      </c>
      <c r="F1364" s="68">
        <v>0</v>
      </c>
      <c r="G1364" s="68">
        <v>4</v>
      </c>
      <c r="H1364" s="68">
        <v>23</v>
      </c>
      <c r="I1364" s="68">
        <f>G1364+H1364</f>
        <v>27</v>
      </c>
      <c r="J1364" s="68">
        <f>SUM(F1364:H1364)</f>
        <v>27</v>
      </c>
      <c r="K1364" s="68">
        <f>E1364-J1364</f>
        <v>0</v>
      </c>
      <c r="L1364" s="69">
        <v>496000000</v>
      </c>
      <c r="M1364" s="87">
        <v>1055.77</v>
      </c>
      <c r="N1364" s="69">
        <v>18370370</v>
      </c>
      <c r="O1364" s="69">
        <v>1553055</v>
      </c>
      <c r="P1364" s="79">
        <f>IF(I1364=0,0,H1364/I1364)</f>
        <v>0.8518518518518519</v>
      </c>
    </row>
    <row r="1365">
      <c r="A1365" s="66" t="str">
        <v>2026-01</v>
      </c>
      <c r="B1365" s="66" t="str">
        <v>비교 반영</v>
      </c>
      <c r="C1365" s="66" t="str">
        <v>호평동</v>
      </c>
      <c r="D1365" s="66" t="str">
        <v>다세대 매매</v>
      </c>
      <c r="E1365" s="68">
        <v>5</v>
      </c>
      <c r="F1365" s="68">
        <v>5</v>
      </c>
      <c r="G1365" s="68">
        <v>0</v>
      </c>
      <c r="H1365" s="68">
        <v>0</v>
      </c>
      <c r="I1365" s="68">
        <f>G1365+H1365</f>
        <v>0</v>
      </c>
      <c r="J1365" s="68">
        <f>SUM(F1365:H1365)</f>
        <v>5</v>
      </c>
      <c r="K1365" s="68">
        <f>E1365-J1365</f>
        <v>0</v>
      </c>
      <c r="L1365" s="69">
        <v>1095000000</v>
      </c>
      <c r="M1365" s="87">
        <v>322.82</v>
      </c>
      <c r="N1365" s="69">
        <v>219000000</v>
      </c>
      <c r="O1365" s="69">
        <v>11213167</v>
      </c>
      <c r="P1365" s="79">
        <f>IF(I1365=0,0,H1365/I1365)</f>
        <v>0</v>
      </c>
    </row>
    <row r="1366">
      <c r="A1366" s="66" t="str">
        <v>2026-01</v>
      </c>
      <c r="B1366" s="66" t="str">
        <v>비교 반영</v>
      </c>
      <c r="C1366" s="66" t="str">
        <v>호평동</v>
      </c>
      <c r="D1366" s="66" t="str">
        <v>다세대 전월세</v>
      </c>
      <c r="E1366" s="68">
        <v>3</v>
      </c>
      <c r="F1366" s="68">
        <v>0</v>
      </c>
      <c r="G1366" s="68">
        <v>0</v>
      </c>
      <c r="H1366" s="68">
        <v>3</v>
      </c>
      <c r="I1366" s="68">
        <f>G1366+H1366</f>
        <v>3</v>
      </c>
      <c r="J1366" s="68">
        <f>SUM(F1366:H1366)</f>
        <v>3</v>
      </c>
      <c r="K1366" s="68">
        <f>E1366-J1366</f>
        <v>0</v>
      </c>
      <c r="L1366" s="69">
        <v>11000000</v>
      </c>
      <c r="M1366" s="87">
        <v>63.31</v>
      </c>
      <c r="N1366" s="69">
        <v>3666667</v>
      </c>
      <c r="O1366" s="69">
        <v>574374</v>
      </c>
      <c r="P1366" s="79">
        <f>IF(I1366=0,0,H1366/I1366)</f>
        <v>1</v>
      </c>
    </row>
    <row r="1367">
      <c r="A1367" s="66" t="str">
        <v>2026-01</v>
      </c>
      <c r="B1367" s="66" t="str">
        <v>비교 반영</v>
      </c>
      <c r="C1367" s="66" t="str">
        <v>호평동</v>
      </c>
      <c r="D1367" s="66" t="str">
        <v>상가</v>
      </c>
      <c r="E1367" s="68">
        <v>2</v>
      </c>
      <c r="F1367" s="68">
        <v>2</v>
      </c>
      <c r="G1367" s="68">
        <v>0</v>
      </c>
      <c r="H1367" s="68">
        <v>0</v>
      </c>
      <c r="I1367" s="68">
        <f>G1367+H1367</f>
        <v>0</v>
      </c>
      <c r="J1367" s="68">
        <f>SUM(F1367:H1367)</f>
        <v>2</v>
      </c>
      <c r="K1367" s="68">
        <f>E1367-J1367</f>
        <v>0</v>
      </c>
      <c r="L1367" s="69">
        <v>595000000</v>
      </c>
      <c r="M1367" s="87">
        <v>182.44</v>
      </c>
      <c r="N1367" s="69">
        <v>297500000</v>
      </c>
      <c r="O1367" s="69">
        <v>10781309</v>
      </c>
      <c r="P1367" s="79">
        <f>IF(I1367=0,0,H1367/I1367)</f>
        <v>0</v>
      </c>
    </row>
    <row r="1368">
      <c r="A1368" s="66" t="str">
        <v>2026-01</v>
      </c>
      <c r="B1368" s="66" t="str">
        <v>비교 반영</v>
      </c>
      <c r="C1368" s="66" t="str">
        <v>호평동</v>
      </c>
      <c r="D1368" s="66" t="str">
        <v>아파트 매매</v>
      </c>
      <c r="E1368" s="68">
        <v>60</v>
      </c>
      <c r="F1368" s="68">
        <v>60</v>
      </c>
      <c r="G1368" s="68">
        <v>0</v>
      </c>
      <c r="H1368" s="68">
        <v>0</v>
      </c>
      <c r="I1368" s="68">
        <f>G1368+H1368</f>
        <v>0</v>
      </c>
      <c r="J1368" s="68">
        <f>SUM(F1368:H1368)</f>
        <v>60</v>
      </c>
      <c r="K1368" s="68">
        <f>E1368-J1368</f>
        <v>0</v>
      </c>
      <c r="L1368" s="69">
        <v>28189500000</v>
      </c>
      <c r="M1368" s="87">
        <v>5204.157</v>
      </c>
      <c r="N1368" s="69">
        <v>469825000</v>
      </c>
      <c r="O1368" s="69">
        <v>17906536</v>
      </c>
      <c r="P1368" s="79">
        <f>IF(I1368=0,0,H1368/I1368)</f>
        <v>0</v>
      </c>
    </row>
    <row r="1369">
      <c r="A1369" s="66" t="str">
        <v>2026-01</v>
      </c>
      <c r="B1369" s="66" t="str">
        <v>비교 반영</v>
      </c>
      <c r="C1369" s="66" t="str">
        <v>호평동</v>
      </c>
      <c r="D1369" s="66" t="str">
        <v>아파트 전월세</v>
      </c>
      <c r="E1369" s="68">
        <v>138</v>
      </c>
      <c r="F1369" s="68">
        <v>0</v>
      </c>
      <c r="G1369" s="68">
        <v>85</v>
      </c>
      <c r="H1369" s="68">
        <v>53</v>
      </c>
      <c r="I1369" s="68">
        <f>G1369+H1369</f>
        <v>138</v>
      </c>
      <c r="J1369" s="68">
        <f>SUM(F1369:H1369)</f>
        <v>138</v>
      </c>
      <c r="K1369" s="68">
        <f>E1369-J1369</f>
        <v>0</v>
      </c>
      <c r="L1369" s="69">
        <v>33378650000</v>
      </c>
      <c r="M1369" s="87">
        <v>10818.385</v>
      </c>
      <c r="N1369" s="69">
        <v>241874275</v>
      </c>
      <c r="O1369" s="69">
        <v>10199549</v>
      </c>
      <c r="P1369" s="79">
        <f>IF(I1369=0,0,H1369/I1369)</f>
        <v>0.38405797101449274</v>
      </c>
    </row>
    <row r="1370">
      <c r="A1370" s="66" t="str">
        <v>2026-01</v>
      </c>
      <c r="B1370" s="66" t="str">
        <v>비교 반영</v>
      </c>
      <c r="C1370" s="66" t="str">
        <v>호평동</v>
      </c>
      <c r="D1370" s="66" t="str">
        <v>토지</v>
      </c>
      <c r="E1370" s="68">
        <v>5</v>
      </c>
      <c r="F1370" s="68">
        <v>5</v>
      </c>
      <c r="G1370" s="68">
        <v>0</v>
      </c>
      <c r="H1370" s="68">
        <v>0</v>
      </c>
      <c r="I1370" s="68">
        <f>G1370+H1370</f>
        <v>0</v>
      </c>
      <c r="J1370" s="68">
        <f>SUM(F1370:H1370)</f>
        <v>5</v>
      </c>
      <c r="K1370" s="68">
        <f>E1370-J1370</f>
        <v>0</v>
      </c>
      <c r="L1370" s="69">
        <v>905000000</v>
      </c>
      <c r="M1370" s="87">
        <v>361.38</v>
      </c>
      <c r="N1370" s="69">
        <v>181000000</v>
      </c>
      <c r="O1370" s="69">
        <v>8278641</v>
      </c>
      <c r="P1370" s="79">
        <f>IF(I1370=0,0,H1370/I1370)</f>
        <v>0</v>
      </c>
    </row>
    <row r="1371">
      <c r="A1371" s="66" t="str">
        <v>2026-01</v>
      </c>
      <c r="B1371" s="66" t="str">
        <v>비교 반영</v>
      </c>
      <c r="C1371" s="66" t="str">
        <v>화도읍 가곡리</v>
      </c>
      <c r="D1371" s="66" t="str">
        <v>다가구 매매</v>
      </c>
      <c r="E1371" s="68">
        <v>1</v>
      </c>
      <c r="F1371" s="68">
        <v>1</v>
      </c>
      <c r="G1371" s="68">
        <v>0</v>
      </c>
      <c r="H1371" s="68">
        <v>0</v>
      </c>
      <c r="I1371" s="68">
        <f>G1371+H1371</f>
        <v>0</v>
      </c>
      <c r="J1371" s="68">
        <f>SUM(F1371:H1371)</f>
        <v>1</v>
      </c>
      <c r="K1371" s="68">
        <f>E1371-J1371</f>
        <v>0</v>
      </c>
      <c r="L1371" s="69">
        <v>290000000</v>
      </c>
      <c r="M1371" s="87">
        <v>153.72</v>
      </c>
      <c r="N1371" s="69">
        <v>290000000</v>
      </c>
      <c r="O1371" s="69">
        <v>6236519</v>
      </c>
      <c r="P1371" s="79">
        <f>IF(I1371=0,0,H1371/I1371)</f>
        <v>0</v>
      </c>
    </row>
    <row r="1372">
      <c r="A1372" s="66" t="str">
        <v>2026-01</v>
      </c>
      <c r="B1372" s="66" t="str">
        <v>비교 반영</v>
      </c>
      <c r="C1372" s="66" t="str">
        <v>화도읍 가곡리</v>
      </c>
      <c r="D1372" s="66" t="str">
        <v>다가구 전월세</v>
      </c>
      <c r="E1372" s="68">
        <v>4</v>
      </c>
      <c r="F1372" s="68">
        <v>0</v>
      </c>
      <c r="G1372" s="68">
        <v>0</v>
      </c>
      <c r="H1372" s="68">
        <v>4</v>
      </c>
      <c r="I1372" s="68">
        <f>G1372+H1372</f>
        <v>4</v>
      </c>
      <c r="J1372" s="68">
        <f>SUM(F1372:H1372)</f>
        <v>4</v>
      </c>
      <c r="K1372" s="68">
        <f>E1372-J1372</f>
        <v>0</v>
      </c>
      <c r="L1372" s="69">
        <v>185000000</v>
      </c>
      <c r="M1372" s="87">
        <v>272.86</v>
      </c>
      <c r="N1372" s="69">
        <v>46250000</v>
      </c>
      <c r="O1372" s="69">
        <v>2241333</v>
      </c>
      <c r="P1372" s="79">
        <f>IF(I1372=0,0,H1372/I1372)</f>
        <v>1</v>
      </c>
    </row>
    <row r="1373">
      <c r="A1373" s="66" t="str">
        <v>2026-01</v>
      </c>
      <c r="B1373" s="66" t="str">
        <v>비교 반영</v>
      </c>
      <c r="C1373" s="66" t="str">
        <v>화도읍 가곡리</v>
      </c>
      <c r="D1373" s="66" t="str">
        <v>다세대 매매</v>
      </c>
      <c r="E1373" s="68">
        <v>6</v>
      </c>
      <c r="F1373" s="68">
        <v>6</v>
      </c>
      <c r="G1373" s="68">
        <v>0</v>
      </c>
      <c r="H1373" s="68">
        <v>0</v>
      </c>
      <c r="I1373" s="68">
        <f>G1373+H1373</f>
        <v>0</v>
      </c>
      <c r="J1373" s="68">
        <f>SUM(F1373:H1373)</f>
        <v>6</v>
      </c>
      <c r="K1373" s="68">
        <f>E1373-J1373</f>
        <v>0</v>
      </c>
      <c r="L1373" s="69">
        <v>683000000</v>
      </c>
      <c r="M1373" s="87">
        <v>325.16</v>
      </c>
      <c r="N1373" s="69">
        <v>113833333</v>
      </c>
      <c r="O1373" s="69">
        <v>6943816</v>
      </c>
      <c r="P1373" s="79">
        <f>IF(I1373=0,0,H1373/I1373)</f>
        <v>0</v>
      </c>
    </row>
    <row r="1374">
      <c r="A1374" s="66" t="str">
        <v>2026-01</v>
      </c>
      <c r="B1374" s="66" t="str">
        <v>비교 반영</v>
      </c>
      <c r="C1374" s="66" t="str">
        <v>화도읍 가곡리</v>
      </c>
      <c r="D1374" s="66" t="str">
        <v>다세대 전월세</v>
      </c>
      <c r="E1374" s="68">
        <v>12</v>
      </c>
      <c r="F1374" s="68">
        <v>0</v>
      </c>
      <c r="G1374" s="68">
        <v>4</v>
      </c>
      <c r="H1374" s="68">
        <v>8</v>
      </c>
      <c r="I1374" s="68">
        <f>G1374+H1374</f>
        <v>12</v>
      </c>
      <c r="J1374" s="68">
        <f>SUM(F1374:H1374)</f>
        <v>12</v>
      </c>
      <c r="K1374" s="68">
        <f>E1374-J1374</f>
        <v>0</v>
      </c>
      <c r="L1374" s="69">
        <v>446000000</v>
      </c>
      <c r="M1374" s="87">
        <v>759.125</v>
      </c>
      <c r="N1374" s="69">
        <v>37166667</v>
      </c>
      <c r="O1374" s="69">
        <v>1942210</v>
      </c>
      <c r="P1374" s="79">
        <f>IF(I1374=0,0,H1374/I1374)</f>
        <v>0.6666666666666666</v>
      </c>
    </row>
    <row r="1375">
      <c r="A1375" s="66" t="str">
        <v>2026-01</v>
      </c>
      <c r="B1375" s="66" t="str">
        <v>비교 반영</v>
      </c>
      <c r="C1375" s="66" t="str">
        <v>화도읍 가곡리</v>
      </c>
      <c r="D1375" s="66" t="str">
        <v>아파트 매매</v>
      </c>
      <c r="E1375" s="68">
        <v>1</v>
      </c>
      <c r="F1375" s="68">
        <v>1</v>
      </c>
      <c r="G1375" s="68">
        <v>0</v>
      </c>
      <c r="H1375" s="68">
        <v>0</v>
      </c>
      <c r="I1375" s="68">
        <f>G1375+H1375</f>
        <v>0</v>
      </c>
      <c r="J1375" s="68">
        <f>SUM(F1375:H1375)</f>
        <v>1</v>
      </c>
      <c r="K1375" s="68">
        <f>E1375-J1375</f>
        <v>0</v>
      </c>
      <c r="L1375" s="69">
        <v>240000000</v>
      </c>
      <c r="M1375" s="87">
        <v>84.99</v>
      </c>
      <c r="N1375" s="69">
        <v>240000000</v>
      </c>
      <c r="O1375" s="69">
        <v>9335079</v>
      </c>
      <c r="P1375" s="79">
        <f>IF(I1375=0,0,H1375/I1375)</f>
        <v>0</v>
      </c>
    </row>
    <row r="1376">
      <c r="A1376" s="66" t="str">
        <v>2026-01</v>
      </c>
      <c r="B1376" s="66" t="str">
        <v>비교 반영</v>
      </c>
      <c r="C1376" s="66" t="str">
        <v>화도읍 가곡리</v>
      </c>
      <c r="D1376" s="66" t="str">
        <v>토지</v>
      </c>
      <c r="E1376" s="68">
        <v>8</v>
      </c>
      <c r="F1376" s="68">
        <v>8</v>
      </c>
      <c r="G1376" s="68">
        <v>0</v>
      </c>
      <c r="H1376" s="68">
        <v>0</v>
      </c>
      <c r="I1376" s="68">
        <f>G1376+H1376</f>
        <v>0</v>
      </c>
      <c r="J1376" s="68">
        <f>SUM(F1376:H1376)</f>
        <v>8</v>
      </c>
      <c r="K1376" s="68">
        <f>E1376-J1376</f>
        <v>0</v>
      </c>
      <c r="L1376" s="69">
        <v>272010000</v>
      </c>
      <c r="M1376" s="87">
        <v>6565</v>
      </c>
      <c r="N1376" s="69">
        <v>34001250</v>
      </c>
      <c r="O1376" s="69">
        <v>136970</v>
      </c>
      <c r="P1376" s="79">
        <f>IF(I1376=0,0,H1376/I1376)</f>
        <v>0</v>
      </c>
    </row>
    <row r="1377">
      <c r="A1377" s="66" t="str">
        <v>2026-01</v>
      </c>
      <c r="B1377" s="66" t="str">
        <v>비교 반영</v>
      </c>
      <c r="C1377" s="66" t="str">
        <v>화도읍 구암리</v>
      </c>
      <c r="D1377" s="66" t="str">
        <v>다가구 전월세</v>
      </c>
      <c r="E1377" s="68">
        <v>2</v>
      </c>
      <c r="F1377" s="68">
        <v>0</v>
      </c>
      <c r="G1377" s="68">
        <v>2</v>
      </c>
      <c r="H1377" s="68">
        <v>0</v>
      </c>
      <c r="I1377" s="68">
        <f>G1377+H1377</f>
        <v>2</v>
      </c>
      <c r="J1377" s="68">
        <f>SUM(F1377:H1377)</f>
        <v>2</v>
      </c>
      <c r="K1377" s="68">
        <f>E1377-J1377</f>
        <v>0</v>
      </c>
      <c r="L1377" s="69">
        <v>160000000</v>
      </c>
      <c r="M1377" s="87">
        <v>166.4</v>
      </c>
      <c r="N1377" s="69">
        <v>80000000</v>
      </c>
      <c r="O1377" s="69">
        <v>3178639</v>
      </c>
      <c r="P1377" s="79">
        <f>IF(I1377=0,0,H1377/I1377)</f>
        <v>0</v>
      </c>
    </row>
    <row r="1378">
      <c r="A1378" s="66" t="str">
        <v>2026-01</v>
      </c>
      <c r="B1378" s="66" t="str">
        <v>비교 반영</v>
      </c>
      <c r="C1378" s="66" t="str">
        <v>화도읍 구암리</v>
      </c>
      <c r="D1378" s="66" t="str">
        <v>토지</v>
      </c>
      <c r="E1378" s="68">
        <v>3</v>
      </c>
      <c r="F1378" s="68">
        <v>3</v>
      </c>
      <c r="G1378" s="68">
        <v>0</v>
      </c>
      <c r="H1378" s="68">
        <v>0</v>
      </c>
      <c r="I1378" s="68">
        <f>G1378+H1378</f>
        <v>0</v>
      </c>
      <c r="J1378" s="68">
        <f>SUM(F1378:H1378)</f>
        <v>3</v>
      </c>
      <c r="K1378" s="68">
        <f>E1378-J1378</f>
        <v>0</v>
      </c>
      <c r="L1378" s="69">
        <v>230260000</v>
      </c>
      <c r="M1378" s="87">
        <v>27802</v>
      </c>
      <c r="N1378" s="69">
        <v>76753333</v>
      </c>
      <c r="O1378" s="69">
        <v>27379</v>
      </c>
      <c r="P1378" s="79">
        <f>IF(I1378=0,0,H1378/I1378)</f>
        <v>0</v>
      </c>
    </row>
    <row r="1379">
      <c r="A1379" s="66" t="str">
        <v>2026-01</v>
      </c>
      <c r="B1379" s="66" t="str">
        <v>비교 반영</v>
      </c>
      <c r="C1379" s="66" t="str">
        <v>화도읍 금남리</v>
      </c>
      <c r="D1379" s="66" t="str">
        <v>다가구 매매</v>
      </c>
      <c r="E1379" s="68">
        <v>1</v>
      </c>
      <c r="F1379" s="68">
        <v>1</v>
      </c>
      <c r="G1379" s="68">
        <v>0</v>
      </c>
      <c r="H1379" s="68">
        <v>0</v>
      </c>
      <c r="I1379" s="68">
        <f>G1379+H1379</f>
        <v>0</v>
      </c>
      <c r="J1379" s="68">
        <f>SUM(F1379:H1379)</f>
        <v>1</v>
      </c>
      <c r="K1379" s="68">
        <f>E1379-J1379</f>
        <v>0</v>
      </c>
      <c r="L1379" s="69">
        <v>297000000</v>
      </c>
      <c r="M1379" s="87">
        <v>380.99</v>
      </c>
      <c r="N1379" s="69">
        <v>297000000</v>
      </c>
      <c r="O1379" s="69">
        <v>2577018</v>
      </c>
      <c r="P1379" s="79">
        <f>IF(I1379=0,0,H1379/I1379)</f>
        <v>0</v>
      </c>
    </row>
    <row r="1380">
      <c r="A1380" s="66" t="str">
        <v>2026-01</v>
      </c>
      <c r="B1380" s="66" t="str">
        <v>비교 반영</v>
      </c>
      <c r="C1380" s="66" t="str">
        <v>화도읍 금남리</v>
      </c>
      <c r="D1380" s="66" t="str">
        <v>상가</v>
      </c>
      <c r="E1380" s="68">
        <v>1</v>
      </c>
      <c r="F1380" s="68">
        <v>1</v>
      </c>
      <c r="G1380" s="68">
        <v>0</v>
      </c>
      <c r="H1380" s="68">
        <v>0</v>
      </c>
      <c r="I1380" s="68">
        <f>G1380+H1380</f>
        <v>0</v>
      </c>
      <c r="J1380" s="68">
        <f>SUM(F1380:H1380)</f>
        <v>1</v>
      </c>
      <c r="K1380" s="68">
        <f>E1380-J1380</f>
        <v>0</v>
      </c>
      <c r="L1380" s="69">
        <v>800000000</v>
      </c>
      <c r="M1380" s="87">
        <v>155</v>
      </c>
      <c r="N1380" s="69">
        <v>800000000</v>
      </c>
      <c r="O1380" s="69">
        <v>17062116</v>
      </c>
      <c r="P1380" s="79">
        <f>IF(I1380=0,0,H1380/I1380)</f>
        <v>0</v>
      </c>
    </row>
    <row r="1381">
      <c r="A1381" s="66" t="str">
        <v>2026-01</v>
      </c>
      <c r="B1381" s="66" t="str">
        <v>비교 반영</v>
      </c>
      <c r="C1381" s="66" t="str">
        <v>화도읍 금남리</v>
      </c>
      <c r="D1381" s="66" t="str">
        <v>토지</v>
      </c>
      <c r="E1381" s="68">
        <v>4</v>
      </c>
      <c r="F1381" s="68">
        <v>4</v>
      </c>
      <c r="G1381" s="68">
        <v>0</v>
      </c>
      <c r="H1381" s="68">
        <v>0</v>
      </c>
      <c r="I1381" s="68">
        <f>G1381+H1381</f>
        <v>0</v>
      </c>
      <c r="J1381" s="68">
        <f>SUM(F1381:H1381)</f>
        <v>4</v>
      </c>
      <c r="K1381" s="68">
        <f>E1381-J1381</f>
        <v>0</v>
      </c>
      <c r="L1381" s="69">
        <v>28000000</v>
      </c>
      <c r="M1381" s="87">
        <v>94</v>
      </c>
      <c r="N1381" s="69">
        <v>7000000</v>
      </c>
      <c r="O1381" s="69">
        <v>984702</v>
      </c>
      <c r="P1381" s="79">
        <f>IF(I1381=0,0,H1381/I1381)</f>
        <v>0</v>
      </c>
    </row>
    <row r="1382">
      <c r="A1382" s="66" t="str">
        <v>2026-01</v>
      </c>
      <c r="B1382" s="66" t="str">
        <v>비교 반영</v>
      </c>
      <c r="C1382" s="66" t="str">
        <v>화도읍 녹촌리</v>
      </c>
      <c r="D1382" s="66" t="str">
        <v>다세대 매매</v>
      </c>
      <c r="E1382" s="68">
        <v>1</v>
      </c>
      <c r="F1382" s="68">
        <v>1</v>
      </c>
      <c r="G1382" s="68">
        <v>0</v>
      </c>
      <c r="H1382" s="68">
        <v>0</v>
      </c>
      <c r="I1382" s="68">
        <f>G1382+H1382</f>
        <v>0</v>
      </c>
      <c r="J1382" s="68">
        <f>SUM(F1382:H1382)</f>
        <v>1</v>
      </c>
      <c r="K1382" s="68">
        <f>E1382-J1382</f>
        <v>0</v>
      </c>
      <c r="L1382" s="69">
        <v>265000000</v>
      </c>
      <c r="M1382" s="87">
        <v>59.56</v>
      </c>
      <c r="N1382" s="69">
        <v>265000000</v>
      </c>
      <c r="O1382" s="69">
        <v>14708412</v>
      </c>
      <c r="P1382" s="79">
        <f>IF(I1382=0,0,H1382/I1382)</f>
        <v>0</v>
      </c>
    </row>
    <row r="1383">
      <c r="A1383" s="66" t="str">
        <v>2026-01</v>
      </c>
      <c r="B1383" s="66" t="str">
        <v>비교 반영</v>
      </c>
      <c r="C1383" s="66" t="str">
        <v>화도읍 녹촌리</v>
      </c>
      <c r="D1383" s="66" t="str">
        <v>다세대 전월세</v>
      </c>
      <c r="E1383" s="68">
        <v>2</v>
      </c>
      <c r="F1383" s="68">
        <v>0</v>
      </c>
      <c r="G1383" s="68">
        <v>1</v>
      </c>
      <c r="H1383" s="68">
        <v>1</v>
      </c>
      <c r="I1383" s="68">
        <f>G1383+H1383</f>
        <v>2</v>
      </c>
      <c r="J1383" s="68">
        <f>SUM(F1383:H1383)</f>
        <v>2</v>
      </c>
      <c r="K1383" s="68">
        <f>E1383-J1383</f>
        <v>0</v>
      </c>
      <c r="L1383" s="69">
        <v>120000000</v>
      </c>
      <c r="M1383" s="87">
        <v>98.19</v>
      </c>
      <c r="N1383" s="69">
        <v>60000000</v>
      </c>
      <c r="O1383" s="69">
        <v>4040067</v>
      </c>
      <c r="P1383" s="79">
        <f>IF(I1383=0,0,H1383/I1383)</f>
        <v>0.5</v>
      </c>
    </row>
    <row r="1384">
      <c r="A1384" s="66" t="str">
        <v>2026-01</v>
      </c>
      <c r="B1384" s="66" t="str">
        <v>비교 반영</v>
      </c>
      <c r="C1384" s="66" t="str">
        <v>화도읍 녹촌리</v>
      </c>
      <c r="D1384" s="66" t="str">
        <v>아파트 매매</v>
      </c>
      <c r="E1384" s="68">
        <v>11</v>
      </c>
      <c r="F1384" s="68">
        <v>11</v>
      </c>
      <c r="G1384" s="68">
        <v>0</v>
      </c>
      <c r="H1384" s="68">
        <v>0</v>
      </c>
      <c r="I1384" s="68">
        <f>G1384+H1384</f>
        <v>0</v>
      </c>
      <c r="J1384" s="68">
        <f>SUM(F1384:H1384)</f>
        <v>11</v>
      </c>
      <c r="K1384" s="68">
        <f>E1384-J1384</f>
        <v>0</v>
      </c>
      <c r="L1384" s="69">
        <v>4137000000</v>
      </c>
      <c r="M1384" s="87">
        <v>785.13</v>
      </c>
      <c r="N1384" s="69">
        <v>376090909</v>
      </c>
      <c r="O1384" s="69">
        <v>17418822</v>
      </c>
      <c r="P1384" s="79">
        <f>IF(I1384=0,0,H1384/I1384)</f>
        <v>0</v>
      </c>
    </row>
    <row r="1385">
      <c r="A1385" s="66" t="str">
        <v>2026-01</v>
      </c>
      <c r="B1385" s="66" t="str">
        <v>비교 반영</v>
      </c>
      <c r="C1385" s="66" t="str">
        <v>화도읍 녹촌리</v>
      </c>
      <c r="D1385" s="66" t="str">
        <v>아파트 전월세</v>
      </c>
      <c r="E1385" s="68">
        <v>30</v>
      </c>
      <c r="F1385" s="68">
        <v>0</v>
      </c>
      <c r="G1385" s="68">
        <v>20</v>
      </c>
      <c r="H1385" s="68">
        <v>10</v>
      </c>
      <c r="I1385" s="68">
        <f>G1385+H1385</f>
        <v>30</v>
      </c>
      <c r="J1385" s="68">
        <f>SUM(F1385:H1385)</f>
        <v>30</v>
      </c>
      <c r="K1385" s="68">
        <f>E1385-J1385</f>
        <v>0</v>
      </c>
      <c r="L1385" s="69">
        <v>6579000000</v>
      </c>
      <c r="M1385" s="87">
        <v>2274.097</v>
      </c>
      <c r="N1385" s="69">
        <v>219300000</v>
      </c>
      <c r="O1385" s="69">
        <v>9563689</v>
      </c>
      <c r="P1385" s="79">
        <f>IF(I1385=0,0,H1385/I1385)</f>
        <v>0.3333333333333333</v>
      </c>
    </row>
    <row r="1386">
      <c r="A1386" s="66" t="str">
        <v>2026-01</v>
      </c>
      <c r="B1386" s="66" t="str">
        <v>비교 반영</v>
      </c>
      <c r="C1386" s="66" t="str">
        <v>화도읍 답내리</v>
      </c>
      <c r="D1386" s="66" t="str">
        <v>다가구 전월세</v>
      </c>
      <c r="E1386" s="68">
        <v>1</v>
      </c>
      <c r="F1386" s="68">
        <v>0</v>
      </c>
      <c r="G1386" s="68">
        <v>0</v>
      </c>
      <c r="H1386" s="68">
        <v>1</v>
      </c>
      <c r="I1386" s="68">
        <f>G1386+H1386</f>
        <v>1</v>
      </c>
      <c r="J1386" s="68">
        <f>SUM(F1386:H1386)</f>
        <v>1</v>
      </c>
      <c r="K1386" s="68">
        <f>E1386-J1386</f>
        <v>0</v>
      </c>
      <c r="L1386" s="69">
        <v>100000000</v>
      </c>
      <c r="M1386" s="87">
        <v>187.53</v>
      </c>
      <c r="N1386" s="69">
        <v>100000000</v>
      </c>
      <c r="O1386" s="69">
        <v>1762803</v>
      </c>
      <c r="P1386" s="79">
        <f>IF(I1386=0,0,H1386/I1386)</f>
        <v>1</v>
      </c>
    </row>
    <row r="1387">
      <c r="A1387" s="66" t="str">
        <v>2026-01</v>
      </c>
      <c r="B1387" s="66" t="str">
        <v>비교 반영</v>
      </c>
      <c r="C1387" s="66" t="str">
        <v>화도읍 답내리</v>
      </c>
      <c r="D1387" s="66" t="str">
        <v>다세대 전월세</v>
      </c>
      <c r="E1387" s="68">
        <v>2</v>
      </c>
      <c r="F1387" s="68">
        <v>0</v>
      </c>
      <c r="G1387" s="68">
        <v>1</v>
      </c>
      <c r="H1387" s="68">
        <v>1</v>
      </c>
      <c r="I1387" s="68">
        <f>G1387+H1387</f>
        <v>2</v>
      </c>
      <c r="J1387" s="68">
        <f>SUM(F1387:H1387)</f>
        <v>2</v>
      </c>
      <c r="K1387" s="68">
        <f>E1387-J1387</f>
        <v>0</v>
      </c>
      <c r="L1387" s="69">
        <v>246000000</v>
      </c>
      <c r="M1387" s="87">
        <v>136</v>
      </c>
      <c r="N1387" s="69">
        <v>123000000</v>
      </c>
      <c r="O1387" s="69">
        <v>5979582</v>
      </c>
      <c r="P1387" s="79">
        <f>IF(I1387=0,0,H1387/I1387)</f>
        <v>0.5</v>
      </c>
    </row>
    <row r="1388">
      <c r="A1388" s="66" t="str">
        <v>2026-01</v>
      </c>
      <c r="B1388" s="66" t="str">
        <v>비교 반영</v>
      </c>
      <c r="C1388" s="66" t="str">
        <v>화도읍 답내리</v>
      </c>
      <c r="D1388" s="66" t="str">
        <v>아파트 매매</v>
      </c>
      <c r="E1388" s="68">
        <v>1</v>
      </c>
      <c r="F1388" s="68">
        <v>1</v>
      </c>
      <c r="G1388" s="68">
        <v>0</v>
      </c>
      <c r="H1388" s="68">
        <v>0</v>
      </c>
      <c r="I1388" s="68">
        <f>G1388+H1388</f>
        <v>0</v>
      </c>
      <c r="J1388" s="68">
        <f>SUM(F1388:H1388)</f>
        <v>1</v>
      </c>
      <c r="K1388" s="68">
        <f>E1388-J1388</f>
        <v>0</v>
      </c>
      <c r="L1388" s="69">
        <v>410000000</v>
      </c>
      <c r="M1388" s="87">
        <v>148.004</v>
      </c>
      <c r="N1388" s="69">
        <v>410000000</v>
      </c>
      <c r="O1388" s="69">
        <v>9157658</v>
      </c>
      <c r="P1388" s="79">
        <f>IF(I1388=0,0,H1388/I1388)</f>
        <v>0</v>
      </c>
    </row>
    <row r="1389">
      <c r="A1389" s="66" t="str">
        <v>2026-01</v>
      </c>
      <c r="B1389" s="66" t="str">
        <v>비교 반영</v>
      </c>
      <c r="C1389" s="66" t="str">
        <v>화도읍 답내리</v>
      </c>
      <c r="D1389" s="66" t="str">
        <v>아파트 전월세</v>
      </c>
      <c r="E1389" s="68">
        <v>30</v>
      </c>
      <c r="F1389" s="68">
        <v>0</v>
      </c>
      <c r="G1389" s="68">
        <v>30</v>
      </c>
      <c r="H1389" s="68">
        <v>0</v>
      </c>
      <c r="I1389" s="68">
        <f>G1389+H1389</f>
        <v>30</v>
      </c>
      <c r="J1389" s="68">
        <f>SUM(F1389:H1389)</f>
        <v>30</v>
      </c>
      <c r="K1389" s="68">
        <f>E1389-J1389</f>
        <v>0</v>
      </c>
      <c r="L1389" s="69">
        <v>5491120000</v>
      </c>
      <c r="M1389" s="87">
        <v>2335.804</v>
      </c>
      <c r="N1389" s="69">
        <v>183037333</v>
      </c>
      <c r="O1389" s="69">
        <v>7771397</v>
      </c>
      <c r="P1389" s="79">
        <f>IF(I1389=0,0,H1389/I1389)</f>
        <v>0</v>
      </c>
    </row>
    <row r="1390">
      <c r="A1390" s="66" t="str">
        <v>2026-01</v>
      </c>
      <c r="B1390" s="66" t="str">
        <v>비교 반영</v>
      </c>
      <c r="C1390" s="66" t="str">
        <v>화도읍 답내리</v>
      </c>
      <c r="D1390" s="66" t="str">
        <v>토지</v>
      </c>
      <c r="E1390" s="68">
        <v>11</v>
      </c>
      <c r="F1390" s="68">
        <v>11</v>
      </c>
      <c r="G1390" s="68">
        <v>0</v>
      </c>
      <c r="H1390" s="68">
        <v>0</v>
      </c>
      <c r="I1390" s="68">
        <f>G1390+H1390</f>
        <v>0</v>
      </c>
      <c r="J1390" s="68">
        <f>SUM(F1390:H1390)</f>
        <v>11</v>
      </c>
      <c r="K1390" s="68">
        <f>E1390-J1390</f>
        <v>0</v>
      </c>
      <c r="L1390" s="69">
        <v>2119400000</v>
      </c>
      <c r="M1390" s="87">
        <v>2618</v>
      </c>
      <c r="N1390" s="69">
        <v>192672727</v>
      </c>
      <c r="O1390" s="69">
        <v>2676196</v>
      </c>
      <c r="P1390" s="79">
        <f>IF(I1390=0,0,H1390/I1390)</f>
        <v>0</v>
      </c>
    </row>
    <row r="1391">
      <c r="A1391" s="66" t="str">
        <v>2026-01</v>
      </c>
      <c r="B1391" s="66" t="str">
        <v>비교 반영</v>
      </c>
      <c r="C1391" s="66" t="str">
        <v>화도읍 마석우리</v>
      </c>
      <c r="D1391" s="66" t="str">
        <v>다가구 전월세</v>
      </c>
      <c r="E1391" s="68">
        <v>36</v>
      </c>
      <c r="F1391" s="68">
        <v>0</v>
      </c>
      <c r="G1391" s="68">
        <v>1</v>
      </c>
      <c r="H1391" s="68">
        <v>35</v>
      </c>
      <c r="I1391" s="68">
        <f>G1391+H1391</f>
        <v>36</v>
      </c>
      <c r="J1391" s="68">
        <f>SUM(F1391:H1391)</f>
        <v>36</v>
      </c>
      <c r="K1391" s="68">
        <f>E1391-J1391</f>
        <v>0</v>
      </c>
      <c r="L1391" s="69">
        <v>194300000</v>
      </c>
      <c r="M1391" s="87">
        <v>891.5</v>
      </c>
      <c r="N1391" s="69">
        <v>5397222</v>
      </c>
      <c r="O1391" s="69">
        <v>720487</v>
      </c>
      <c r="P1391" s="79">
        <f>IF(I1391=0,0,H1391/I1391)</f>
        <v>0.9722222222222222</v>
      </c>
    </row>
    <row r="1392">
      <c r="A1392" s="66" t="str">
        <v>2026-01</v>
      </c>
      <c r="B1392" s="66" t="str">
        <v>비교 반영</v>
      </c>
      <c r="C1392" s="66" t="str">
        <v>화도읍 마석우리</v>
      </c>
      <c r="D1392" s="66" t="str">
        <v>다세대 매매</v>
      </c>
      <c r="E1392" s="68">
        <v>3</v>
      </c>
      <c r="F1392" s="68">
        <v>3</v>
      </c>
      <c r="G1392" s="68">
        <v>0</v>
      </c>
      <c r="H1392" s="68">
        <v>0</v>
      </c>
      <c r="I1392" s="68">
        <f>G1392+H1392</f>
        <v>0</v>
      </c>
      <c r="J1392" s="68">
        <f>SUM(F1392:H1392)</f>
        <v>3</v>
      </c>
      <c r="K1392" s="68">
        <f>E1392-J1392</f>
        <v>0</v>
      </c>
      <c r="L1392" s="69">
        <v>300000000</v>
      </c>
      <c r="M1392" s="87">
        <v>154.33</v>
      </c>
      <c r="N1392" s="69">
        <v>100000000</v>
      </c>
      <c r="O1392" s="69">
        <v>6426071</v>
      </c>
      <c r="P1392" s="79">
        <f>IF(I1392=0,0,H1392/I1392)</f>
        <v>0</v>
      </c>
    </row>
    <row r="1393">
      <c r="A1393" s="66" t="str">
        <v>2026-01</v>
      </c>
      <c r="B1393" s="66" t="str">
        <v>비교 반영</v>
      </c>
      <c r="C1393" s="66" t="str">
        <v>화도읍 마석우리</v>
      </c>
      <c r="D1393" s="66" t="str">
        <v>다세대 전월세</v>
      </c>
      <c r="E1393" s="68">
        <v>16</v>
      </c>
      <c r="F1393" s="68">
        <v>0</v>
      </c>
      <c r="G1393" s="68">
        <v>3</v>
      </c>
      <c r="H1393" s="68">
        <v>13</v>
      </c>
      <c r="I1393" s="68">
        <f>G1393+H1393</f>
        <v>16</v>
      </c>
      <c r="J1393" s="68">
        <f>SUM(F1393:H1393)</f>
        <v>16</v>
      </c>
      <c r="K1393" s="68">
        <f>E1393-J1393</f>
        <v>0</v>
      </c>
      <c r="L1393" s="69">
        <v>1028000000</v>
      </c>
      <c r="M1393" s="87">
        <v>795.83</v>
      </c>
      <c r="N1393" s="69">
        <v>64250000</v>
      </c>
      <c r="O1393" s="69">
        <v>4270192</v>
      </c>
      <c r="P1393" s="79">
        <f>IF(I1393=0,0,H1393/I1393)</f>
        <v>0.8125</v>
      </c>
    </row>
    <row r="1394">
      <c r="A1394" s="66" t="str">
        <v>2026-01</v>
      </c>
      <c r="B1394" s="66" t="str">
        <v>비교 반영</v>
      </c>
      <c r="C1394" s="66" t="str">
        <v>화도읍 마석우리</v>
      </c>
      <c r="D1394" s="66" t="str">
        <v>분양권</v>
      </c>
      <c r="E1394" s="68">
        <v>4</v>
      </c>
      <c r="F1394" s="68">
        <v>4</v>
      </c>
      <c r="G1394" s="68">
        <v>0</v>
      </c>
      <c r="H1394" s="68">
        <v>0</v>
      </c>
      <c r="I1394" s="68">
        <f>G1394+H1394</f>
        <v>0</v>
      </c>
      <c r="J1394" s="68">
        <f>SUM(F1394:H1394)</f>
        <v>4</v>
      </c>
      <c r="K1394" s="68">
        <f>E1394-J1394</f>
        <v>0</v>
      </c>
      <c r="L1394" s="69">
        <v>2798640000</v>
      </c>
      <c r="M1394" s="87">
        <v>367.776</v>
      </c>
      <c r="N1394" s="69">
        <v>699660000</v>
      </c>
      <c r="O1394" s="69">
        <v>25155807</v>
      </c>
      <c r="P1394" s="79">
        <f>IF(I1394=0,0,H1394/I1394)</f>
        <v>0</v>
      </c>
    </row>
    <row r="1395">
      <c r="A1395" s="66" t="str">
        <v>2026-01</v>
      </c>
      <c r="B1395" s="66" t="str">
        <v>비교 반영</v>
      </c>
      <c r="C1395" s="66" t="str">
        <v>화도읍 마석우리</v>
      </c>
      <c r="D1395" s="66" t="str">
        <v>상가</v>
      </c>
      <c r="E1395" s="68">
        <v>1</v>
      </c>
      <c r="F1395" s="68">
        <v>1</v>
      </c>
      <c r="G1395" s="68">
        <v>0</v>
      </c>
      <c r="H1395" s="68">
        <v>0</v>
      </c>
      <c r="I1395" s="68">
        <f>G1395+H1395</f>
        <v>0</v>
      </c>
      <c r="J1395" s="68">
        <f>SUM(F1395:H1395)</f>
        <v>1</v>
      </c>
      <c r="K1395" s="68">
        <f>E1395-J1395</f>
        <v>0</v>
      </c>
      <c r="L1395" s="69">
        <v>500000000</v>
      </c>
      <c r="M1395" s="87">
        <v>41.23</v>
      </c>
      <c r="N1395" s="69">
        <v>500000000</v>
      </c>
      <c r="O1395" s="69">
        <v>40089559</v>
      </c>
      <c r="P1395" s="79">
        <f>IF(I1395=0,0,H1395/I1395)</f>
        <v>0</v>
      </c>
    </row>
    <row r="1396">
      <c r="A1396" s="66" t="str">
        <v>2026-01</v>
      </c>
      <c r="B1396" s="66" t="str">
        <v>비교 반영</v>
      </c>
      <c r="C1396" s="66" t="str">
        <v>화도읍 마석우리</v>
      </c>
      <c r="D1396" s="66" t="str">
        <v>아파트 매매</v>
      </c>
      <c r="E1396" s="68">
        <v>13</v>
      </c>
      <c r="F1396" s="68">
        <v>13</v>
      </c>
      <c r="G1396" s="68">
        <v>0</v>
      </c>
      <c r="H1396" s="68">
        <v>0</v>
      </c>
      <c r="I1396" s="68">
        <f>G1396+H1396</f>
        <v>0</v>
      </c>
      <c r="J1396" s="68">
        <f>SUM(F1396:H1396)</f>
        <v>13</v>
      </c>
      <c r="K1396" s="68">
        <f>E1396-J1396</f>
        <v>0</v>
      </c>
      <c r="L1396" s="69">
        <v>4297000000</v>
      </c>
      <c r="M1396" s="87">
        <v>1042.619</v>
      </c>
      <c r="N1396" s="69">
        <v>330538462</v>
      </c>
      <c r="O1396" s="69">
        <v>13624301</v>
      </c>
      <c r="P1396" s="79">
        <f>IF(I1396=0,0,H1396/I1396)</f>
        <v>0</v>
      </c>
    </row>
    <row r="1397">
      <c r="A1397" s="66" t="str">
        <v>2026-01</v>
      </c>
      <c r="B1397" s="66" t="str">
        <v>비교 반영</v>
      </c>
      <c r="C1397" s="66" t="str">
        <v>화도읍 마석우리</v>
      </c>
      <c r="D1397" s="66" t="str">
        <v>아파트 전월세</v>
      </c>
      <c r="E1397" s="68">
        <v>39</v>
      </c>
      <c r="F1397" s="68">
        <v>0</v>
      </c>
      <c r="G1397" s="68">
        <v>26</v>
      </c>
      <c r="H1397" s="68">
        <v>13</v>
      </c>
      <c r="I1397" s="68">
        <f>G1397+H1397</f>
        <v>39</v>
      </c>
      <c r="J1397" s="68">
        <f>SUM(F1397:H1397)</f>
        <v>39</v>
      </c>
      <c r="K1397" s="68">
        <f>E1397-J1397</f>
        <v>0</v>
      </c>
      <c r="L1397" s="69">
        <v>8641290000</v>
      </c>
      <c r="M1397" s="87">
        <v>3219.263</v>
      </c>
      <c r="N1397" s="69">
        <v>221571538</v>
      </c>
      <c r="O1397" s="69">
        <v>8873535</v>
      </c>
      <c r="P1397" s="79">
        <f>IF(I1397=0,0,H1397/I1397)</f>
        <v>0.3333333333333333</v>
      </c>
    </row>
    <row r="1398">
      <c r="A1398" s="66" t="str">
        <v>2026-01</v>
      </c>
      <c r="B1398" s="66" t="str">
        <v>비교 반영</v>
      </c>
      <c r="C1398" s="66" t="str">
        <v>화도읍 마석우리</v>
      </c>
      <c r="D1398" s="66" t="str">
        <v>오피스텔 전월세</v>
      </c>
      <c r="E1398" s="68">
        <v>1</v>
      </c>
      <c r="F1398" s="68">
        <v>0</v>
      </c>
      <c r="G1398" s="68">
        <v>0</v>
      </c>
      <c r="H1398" s="68">
        <v>1</v>
      </c>
      <c r="I1398" s="68">
        <f>G1398+H1398</f>
        <v>1</v>
      </c>
      <c r="J1398" s="68">
        <f>SUM(F1398:H1398)</f>
        <v>1</v>
      </c>
      <c r="K1398" s="68">
        <f>E1398-J1398</f>
        <v>0</v>
      </c>
      <c r="L1398" s="69">
        <v>5000000</v>
      </c>
      <c r="M1398" s="87">
        <v>21.85</v>
      </c>
      <c r="N1398" s="69">
        <v>5000000</v>
      </c>
      <c r="O1398" s="69">
        <v>756473</v>
      </c>
      <c r="P1398" s="79">
        <f>IF(I1398=0,0,H1398/I1398)</f>
        <v>1</v>
      </c>
    </row>
    <row r="1399">
      <c r="A1399" s="66" t="str">
        <v>2026-01</v>
      </c>
      <c r="B1399" s="66" t="str">
        <v>비교 반영</v>
      </c>
      <c r="C1399" s="66" t="str">
        <v>화도읍 마석우리</v>
      </c>
      <c r="D1399" s="66" t="str">
        <v>토지</v>
      </c>
      <c r="E1399" s="68">
        <v>1</v>
      </c>
      <c r="F1399" s="68">
        <v>1</v>
      </c>
      <c r="G1399" s="68">
        <v>0</v>
      </c>
      <c r="H1399" s="68">
        <v>0</v>
      </c>
      <c r="I1399" s="68">
        <f>G1399+H1399</f>
        <v>0</v>
      </c>
      <c r="J1399" s="68">
        <f>SUM(F1399:H1399)</f>
        <v>1</v>
      </c>
      <c r="K1399" s="68">
        <f>E1399-J1399</f>
        <v>0</v>
      </c>
      <c r="L1399" s="69">
        <v>110000000</v>
      </c>
      <c r="M1399" s="87">
        <v>21</v>
      </c>
      <c r="N1399" s="69">
        <v>110000000</v>
      </c>
      <c r="O1399" s="69">
        <v>17316017</v>
      </c>
      <c r="P1399" s="79">
        <f>IF(I1399=0,0,H1399/I1399)</f>
        <v>0</v>
      </c>
    </row>
    <row r="1400">
      <c r="A1400" s="66" t="str">
        <v>2026-01</v>
      </c>
      <c r="B1400" s="66" t="str">
        <v>비교 반영</v>
      </c>
      <c r="C1400" s="66" t="str">
        <v>화도읍 묵현리</v>
      </c>
      <c r="D1400" s="66" t="str">
        <v>다가구 전월세</v>
      </c>
      <c r="E1400" s="68">
        <v>9</v>
      </c>
      <c r="F1400" s="68">
        <v>0</v>
      </c>
      <c r="G1400" s="68">
        <v>0</v>
      </c>
      <c r="H1400" s="68">
        <v>9</v>
      </c>
      <c r="I1400" s="68">
        <f>G1400+H1400</f>
        <v>9</v>
      </c>
      <c r="J1400" s="68">
        <f>SUM(F1400:H1400)</f>
        <v>9</v>
      </c>
      <c r="K1400" s="68">
        <f>E1400-J1400</f>
        <v>0</v>
      </c>
      <c r="L1400" s="69">
        <v>138000000</v>
      </c>
      <c r="M1400" s="87">
        <v>533.66</v>
      </c>
      <c r="N1400" s="69">
        <v>15333333</v>
      </c>
      <c r="O1400" s="69">
        <v>854848</v>
      </c>
      <c r="P1400" s="79">
        <f>IF(I1400=0,0,H1400/I1400)</f>
        <v>1</v>
      </c>
    </row>
    <row r="1401">
      <c r="A1401" s="66" t="str">
        <v>2026-01</v>
      </c>
      <c r="B1401" s="66" t="str">
        <v>비교 반영</v>
      </c>
      <c r="C1401" s="66" t="str">
        <v>화도읍 묵현리</v>
      </c>
      <c r="D1401" s="66" t="str">
        <v>다세대 매매</v>
      </c>
      <c r="E1401" s="68">
        <v>16</v>
      </c>
      <c r="F1401" s="68">
        <v>16</v>
      </c>
      <c r="G1401" s="68">
        <v>0</v>
      </c>
      <c r="H1401" s="68">
        <v>0</v>
      </c>
      <c r="I1401" s="68">
        <f>G1401+H1401</f>
        <v>0</v>
      </c>
      <c r="J1401" s="68">
        <f>SUM(F1401:H1401)</f>
        <v>16</v>
      </c>
      <c r="K1401" s="68">
        <f>E1401-J1401</f>
        <v>0</v>
      </c>
      <c r="L1401" s="69">
        <v>2348000000</v>
      </c>
      <c r="M1401" s="87">
        <v>920.195</v>
      </c>
      <c r="N1401" s="69">
        <v>146750000</v>
      </c>
      <c r="O1401" s="69">
        <v>8435150</v>
      </c>
      <c r="P1401" s="79">
        <f>IF(I1401=0,0,H1401/I1401)</f>
        <v>0</v>
      </c>
    </row>
    <row r="1402">
      <c r="A1402" s="66" t="str">
        <v>2026-01</v>
      </c>
      <c r="B1402" s="66" t="str">
        <v>비교 반영</v>
      </c>
      <c r="C1402" s="66" t="str">
        <v>화도읍 묵현리</v>
      </c>
      <c r="D1402" s="66" t="str">
        <v>다세대 전월세</v>
      </c>
      <c r="E1402" s="68">
        <v>28</v>
      </c>
      <c r="F1402" s="68">
        <v>0</v>
      </c>
      <c r="G1402" s="68">
        <v>8</v>
      </c>
      <c r="H1402" s="68">
        <v>20</v>
      </c>
      <c r="I1402" s="68">
        <f>G1402+H1402</f>
        <v>28</v>
      </c>
      <c r="J1402" s="68">
        <f>SUM(F1402:H1402)</f>
        <v>28</v>
      </c>
      <c r="K1402" s="68">
        <f>E1402-J1402</f>
        <v>0</v>
      </c>
      <c r="L1402" s="69">
        <v>1007000000</v>
      </c>
      <c r="M1402" s="87">
        <v>1526.712</v>
      </c>
      <c r="N1402" s="69">
        <v>35964286</v>
      </c>
      <c r="O1402" s="69">
        <v>2180454</v>
      </c>
      <c r="P1402" s="79">
        <f>IF(I1402=0,0,H1402/I1402)</f>
        <v>0.7142857142857143</v>
      </c>
    </row>
    <row r="1403">
      <c r="A1403" s="66" t="str">
        <v>2026-01</v>
      </c>
      <c r="B1403" s="66" t="str">
        <v>비교 반영</v>
      </c>
      <c r="C1403" s="66" t="str">
        <v>화도읍 묵현리</v>
      </c>
      <c r="D1403" s="66" t="str">
        <v>상가</v>
      </c>
      <c r="E1403" s="68">
        <v>1</v>
      </c>
      <c r="F1403" s="68">
        <v>1</v>
      </c>
      <c r="G1403" s="68">
        <v>0</v>
      </c>
      <c r="H1403" s="68">
        <v>0</v>
      </c>
      <c r="I1403" s="68">
        <f>G1403+H1403</f>
        <v>0</v>
      </c>
      <c r="J1403" s="68">
        <f>SUM(F1403:H1403)</f>
        <v>1</v>
      </c>
      <c r="K1403" s="68">
        <f>E1403-J1403</f>
        <v>0</v>
      </c>
      <c r="L1403" s="69">
        <v>95000000</v>
      </c>
      <c r="M1403" s="87">
        <v>67.38</v>
      </c>
      <c r="N1403" s="69">
        <v>95000000</v>
      </c>
      <c r="O1403" s="69">
        <v>4660872</v>
      </c>
      <c r="P1403" s="79">
        <f>IF(I1403=0,0,H1403/I1403)</f>
        <v>0</v>
      </c>
    </row>
    <row r="1404">
      <c r="A1404" s="66" t="str">
        <v>2026-01</v>
      </c>
      <c r="B1404" s="66" t="str">
        <v>비교 반영</v>
      </c>
      <c r="C1404" s="66" t="str">
        <v>화도읍 묵현리</v>
      </c>
      <c r="D1404" s="66" t="str">
        <v>아파트 매매</v>
      </c>
      <c r="E1404" s="68">
        <v>22</v>
      </c>
      <c r="F1404" s="68">
        <v>22</v>
      </c>
      <c r="G1404" s="68">
        <v>0</v>
      </c>
      <c r="H1404" s="68">
        <v>0</v>
      </c>
      <c r="I1404" s="68">
        <f>G1404+H1404</f>
        <v>0</v>
      </c>
      <c r="J1404" s="68">
        <f>SUM(F1404:H1404)</f>
        <v>22</v>
      </c>
      <c r="K1404" s="68">
        <f>E1404-J1404</f>
        <v>0</v>
      </c>
      <c r="L1404" s="69">
        <v>6530500000</v>
      </c>
      <c r="M1404" s="87">
        <v>1761.725</v>
      </c>
      <c r="N1404" s="69">
        <v>296840909</v>
      </c>
      <c r="O1404" s="69">
        <v>12254145</v>
      </c>
      <c r="P1404" s="79">
        <f>IF(I1404=0,0,H1404/I1404)</f>
        <v>0</v>
      </c>
    </row>
    <row r="1405">
      <c r="A1405" s="66" t="str">
        <v>2026-01</v>
      </c>
      <c r="B1405" s="66" t="str">
        <v>비교 반영</v>
      </c>
      <c r="C1405" s="66" t="str">
        <v>화도읍 묵현리</v>
      </c>
      <c r="D1405" s="66" t="str">
        <v>아파트 전월세</v>
      </c>
      <c r="E1405" s="68">
        <v>41</v>
      </c>
      <c r="F1405" s="68">
        <v>0</v>
      </c>
      <c r="G1405" s="68">
        <v>22</v>
      </c>
      <c r="H1405" s="68">
        <v>19</v>
      </c>
      <c r="I1405" s="68">
        <f>G1405+H1405</f>
        <v>41</v>
      </c>
      <c r="J1405" s="68">
        <f>SUM(F1405:H1405)</f>
        <v>41</v>
      </c>
      <c r="K1405" s="68">
        <f>E1405-J1405</f>
        <v>0</v>
      </c>
      <c r="L1405" s="69">
        <v>5693000000</v>
      </c>
      <c r="M1405" s="87">
        <v>2954.675</v>
      </c>
      <c r="N1405" s="69">
        <v>138853659</v>
      </c>
      <c r="O1405" s="69">
        <v>6369510</v>
      </c>
      <c r="P1405" s="79">
        <f>IF(I1405=0,0,H1405/I1405)</f>
        <v>0.4634146341463415</v>
      </c>
    </row>
    <row r="1406">
      <c r="A1406" s="66" t="str">
        <v>2026-01</v>
      </c>
      <c r="B1406" s="66" t="str">
        <v>비교 반영</v>
      </c>
      <c r="C1406" s="66" t="str">
        <v>화도읍 월산리</v>
      </c>
      <c r="D1406" s="66" t="str">
        <v>다가구 전월세</v>
      </c>
      <c r="E1406" s="68">
        <v>1</v>
      </c>
      <c r="F1406" s="68">
        <v>0</v>
      </c>
      <c r="G1406" s="68">
        <v>1</v>
      </c>
      <c r="H1406" s="68">
        <v>0</v>
      </c>
      <c r="I1406" s="68">
        <f>G1406+H1406</f>
        <v>1</v>
      </c>
      <c r="J1406" s="68">
        <f>SUM(F1406:H1406)</f>
        <v>1</v>
      </c>
      <c r="K1406" s="68">
        <f>E1406-J1406</f>
        <v>0</v>
      </c>
      <c r="L1406" s="69">
        <v>250000000</v>
      </c>
      <c r="M1406" s="87">
        <v>149.4</v>
      </c>
      <c r="N1406" s="69">
        <v>250000000</v>
      </c>
      <c r="O1406" s="69">
        <v>5531769</v>
      </c>
      <c r="P1406" s="79">
        <f>IF(I1406=0,0,H1406/I1406)</f>
        <v>0</v>
      </c>
    </row>
    <row r="1407">
      <c r="A1407" s="66" t="str">
        <v>2026-01</v>
      </c>
      <c r="B1407" s="66" t="str">
        <v>비교 반영</v>
      </c>
      <c r="C1407" s="66" t="str">
        <v>화도읍 월산리</v>
      </c>
      <c r="D1407" s="66" t="str">
        <v>다세대 매매</v>
      </c>
      <c r="E1407" s="68">
        <v>1</v>
      </c>
      <c r="F1407" s="68">
        <v>1</v>
      </c>
      <c r="G1407" s="68">
        <v>0</v>
      </c>
      <c r="H1407" s="68">
        <v>0</v>
      </c>
      <c r="I1407" s="68">
        <f>G1407+H1407</f>
        <v>0</v>
      </c>
      <c r="J1407" s="68">
        <f>SUM(F1407:H1407)</f>
        <v>1</v>
      </c>
      <c r="K1407" s="68">
        <f>E1407-J1407</f>
        <v>0</v>
      </c>
      <c r="L1407" s="69">
        <v>53500000</v>
      </c>
      <c r="M1407" s="87">
        <v>37.52</v>
      </c>
      <c r="N1407" s="69">
        <v>53500000</v>
      </c>
      <c r="O1407" s="69">
        <v>4713739</v>
      </c>
      <c r="P1407" s="79">
        <f>IF(I1407=0,0,H1407/I1407)</f>
        <v>0</v>
      </c>
    </row>
    <row r="1408">
      <c r="A1408" s="66" t="str">
        <v>2026-01</v>
      </c>
      <c r="B1408" s="66" t="str">
        <v>비교 반영</v>
      </c>
      <c r="C1408" s="66" t="str">
        <v>화도읍 월산리</v>
      </c>
      <c r="D1408" s="66" t="str">
        <v>다세대 전월세</v>
      </c>
      <c r="E1408" s="68">
        <v>1</v>
      </c>
      <c r="F1408" s="68">
        <v>0</v>
      </c>
      <c r="G1408" s="68">
        <v>0</v>
      </c>
      <c r="H1408" s="68">
        <v>1</v>
      </c>
      <c r="I1408" s="68">
        <f>G1408+H1408</f>
        <v>1</v>
      </c>
      <c r="J1408" s="68">
        <f>SUM(F1408:H1408)</f>
        <v>1</v>
      </c>
      <c r="K1408" s="68">
        <f>E1408-J1408</f>
        <v>0</v>
      </c>
      <c r="L1408" s="69">
        <v>20000000</v>
      </c>
      <c r="M1408" s="87">
        <v>54.54</v>
      </c>
      <c r="N1408" s="69">
        <v>20000000</v>
      </c>
      <c r="O1408" s="69">
        <v>1212242</v>
      </c>
      <c r="P1408" s="79">
        <f>IF(I1408=0,0,H1408/I1408)</f>
        <v>1</v>
      </c>
    </row>
    <row r="1409">
      <c r="A1409" s="66" t="str">
        <v>2026-01</v>
      </c>
      <c r="B1409" s="66" t="str">
        <v>비교 반영</v>
      </c>
      <c r="C1409" s="66" t="str">
        <v>화도읍 월산리</v>
      </c>
      <c r="D1409" s="66" t="str">
        <v>상가</v>
      </c>
      <c r="E1409" s="68">
        <v>1</v>
      </c>
      <c r="F1409" s="68">
        <v>1</v>
      </c>
      <c r="G1409" s="68">
        <v>0</v>
      </c>
      <c r="H1409" s="68">
        <v>0</v>
      </c>
      <c r="I1409" s="68">
        <f>G1409+H1409</f>
        <v>0</v>
      </c>
      <c r="J1409" s="68">
        <f>SUM(F1409:H1409)</f>
        <v>1</v>
      </c>
      <c r="K1409" s="68">
        <f>E1409-J1409</f>
        <v>0</v>
      </c>
      <c r="L1409" s="69">
        <v>2160000000</v>
      </c>
      <c r="M1409" s="87">
        <v>198</v>
      </c>
      <c r="N1409" s="69">
        <v>2160000000</v>
      </c>
      <c r="O1409" s="69">
        <v>36063109</v>
      </c>
      <c r="P1409" s="79">
        <f>IF(I1409=0,0,H1409/I1409)</f>
        <v>0</v>
      </c>
    </row>
    <row r="1410">
      <c r="A1410" s="66" t="str">
        <v>2026-01</v>
      </c>
      <c r="B1410" s="66" t="str">
        <v>비교 반영</v>
      </c>
      <c r="C1410" s="66" t="str">
        <v>화도읍 월산리</v>
      </c>
      <c r="D1410" s="66" t="str">
        <v>아파트 매매</v>
      </c>
      <c r="E1410" s="68">
        <v>9</v>
      </c>
      <c r="F1410" s="68">
        <v>9</v>
      </c>
      <c r="G1410" s="68">
        <v>0</v>
      </c>
      <c r="H1410" s="68">
        <v>0</v>
      </c>
      <c r="I1410" s="68">
        <f>G1410+H1410</f>
        <v>0</v>
      </c>
      <c r="J1410" s="68">
        <f>SUM(F1410:H1410)</f>
        <v>9</v>
      </c>
      <c r="K1410" s="68">
        <f>E1410-J1410</f>
        <v>0</v>
      </c>
      <c r="L1410" s="69">
        <v>3059000000</v>
      </c>
      <c r="M1410" s="87">
        <v>864.92</v>
      </c>
      <c r="N1410" s="69">
        <v>339888889</v>
      </c>
      <c r="O1410" s="69">
        <v>11691716</v>
      </c>
      <c r="P1410" s="79">
        <f>IF(I1410=0,0,H1410/I1410)</f>
        <v>0</v>
      </c>
    </row>
    <row r="1411">
      <c r="A1411" s="66" t="str">
        <v>2026-01</v>
      </c>
      <c r="B1411" s="66" t="str">
        <v>비교 반영</v>
      </c>
      <c r="C1411" s="66" t="str">
        <v>화도읍 월산리</v>
      </c>
      <c r="D1411" s="66" t="str">
        <v>아파트 전월세</v>
      </c>
      <c r="E1411" s="68">
        <v>87</v>
      </c>
      <c r="F1411" s="68">
        <v>0</v>
      </c>
      <c r="G1411" s="68">
        <v>84</v>
      </c>
      <c r="H1411" s="68">
        <v>3</v>
      </c>
      <c r="I1411" s="68">
        <f>G1411+H1411</f>
        <v>87</v>
      </c>
      <c r="J1411" s="68">
        <f>SUM(F1411:H1411)</f>
        <v>87</v>
      </c>
      <c r="K1411" s="68">
        <f>E1411-J1411</f>
        <v>0</v>
      </c>
      <c r="L1411" s="69">
        <v>16412980000</v>
      </c>
      <c r="M1411" s="87">
        <v>7160.744</v>
      </c>
      <c r="N1411" s="69">
        <v>188654943</v>
      </c>
      <c r="O1411" s="69">
        <v>7577116</v>
      </c>
      <c r="P1411" s="79">
        <f>IF(I1411=0,0,H1411/I1411)</f>
        <v>0.034482758620689655</v>
      </c>
    </row>
    <row r="1412">
      <c r="A1412" s="66" t="str">
        <v>2026-01</v>
      </c>
      <c r="B1412" s="66" t="str">
        <v>비교 반영</v>
      </c>
      <c r="C1412" s="66" t="str">
        <v>화도읍 월산리</v>
      </c>
      <c r="D1412" s="66" t="str">
        <v>토지</v>
      </c>
      <c r="E1412" s="68">
        <v>1</v>
      </c>
      <c r="F1412" s="68">
        <v>1</v>
      </c>
      <c r="G1412" s="68">
        <v>0</v>
      </c>
      <c r="H1412" s="68">
        <v>0</v>
      </c>
      <c r="I1412" s="68">
        <f>G1412+H1412</f>
        <v>0</v>
      </c>
      <c r="J1412" s="68">
        <f>SUM(F1412:H1412)</f>
        <v>1</v>
      </c>
      <c r="K1412" s="68">
        <f>E1412-J1412</f>
        <v>0</v>
      </c>
      <c r="L1412" s="69">
        <v>60000000</v>
      </c>
      <c r="M1412" s="87">
        <v>24.97</v>
      </c>
      <c r="N1412" s="69">
        <v>60000000</v>
      </c>
      <c r="O1412" s="69">
        <v>7943416</v>
      </c>
      <c r="P1412" s="79">
        <f>IF(I1412=0,0,H1412/I1412)</f>
        <v>0</v>
      </c>
    </row>
    <row r="1413">
      <c r="A1413" s="66" t="str">
        <v>2026-01</v>
      </c>
      <c r="B1413" s="66" t="str">
        <v>비교 반영</v>
      </c>
      <c r="C1413" s="66" t="str">
        <v>화도읍 차산리</v>
      </c>
      <c r="D1413" s="66" t="str">
        <v>다가구 전월세</v>
      </c>
      <c r="E1413" s="68">
        <v>1</v>
      </c>
      <c r="F1413" s="68">
        <v>0</v>
      </c>
      <c r="G1413" s="68">
        <v>0</v>
      </c>
      <c r="H1413" s="68">
        <v>1</v>
      </c>
      <c r="I1413" s="68">
        <f>G1413+H1413</f>
        <v>1</v>
      </c>
      <c r="J1413" s="68">
        <f>SUM(F1413:H1413)</f>
        <v>1</v>
      </c>
      <c r="K1413" s="68">
        <f>E1413-J1413</f>
        <v>0</v>
      </c>
      <c r="L1413" s="69">
        <v>5000000</v>
      </c>
      <c r="M1413" s="87">
        <v>20</v>
      </c>
      <c r="N1413" s="69">
        <v>5000000</v>
      </c>
      <c r="O1413" s="69">
        <v>826446</v>
      </c>
      <c r="P1413" s="79">
        <f>IF(I1413=0,0,H1413/I1413)</f>
        <v>1</v>
      </c>
    </row>
    <row r="1414">
      <c r="A1414" s="66" t="str">
        <v>2026-01</v>
      </c>
      <c r="B1414" s="66" t="str">
        <v>비교 반영</v>
      </c>
      <c r="C1414" s="66" t="str">
        <v>화도읍 차산리</v>
      </c>
      <c r="D1414" s="66" t="str">
        <v>다세대 매매</v>
      </c>
      <c r="E1414" s="68">
        <v>2</v>
      </c>
      <c r="F1414" s="68">
        <v>2</v>
      </c>
      <c r="G1414" s="68">
        <v>0</v>
      </c>
      <c r="H1414" s="68">
        <v>0</v>
      </c>
      <c r="I1414" s="68">
        <f>G1414+H1414</f>
        <v>0</v>
      </c>
      <c r="J1414" s="68">
        <f>SUM(F1414:H1414)</f>
        <v>2</v>
      </c>
      <c r="K1414" s="68">
        <f>E1414-J1414</f>
        <v>0</v>
      </c>
      <c r="L1414" s="69">
        <v>383000000</v>
      </c>
      <c r="M1414" s="87">
        <v>115.93</v>
      </c>
      <c r="N1414" s="69">
        <v>191500000</v>
      </c>
      <c r="O1414" s="69">
        <v>10921381</v>
      </c>
      <c r="P1414" s="79">
        <f>IF(I1414=0,0,H1414/I1414)</f>
        <v>0</v>
      </c>
    </row>
    <row r="1415">
      <c r="A1415" s="66" t="str">
        <v>2026-01</v>
      </c>
      <c r="B1415" s="66" t="str">
        <v>비교 반영</v>
      </c>
      <c r="C1415" s="66" t="str">
        <v>화도읍 차산리</v>
      </c>
      <c r="D1415" s="66" t="str">
        <v>다세대 전월세</v>
      </c>
      <c r="E1415" s="68">
        <v>2</v>
      </c>
      <c r="F1415" s="68">
        <v>0</v>
      </c>
      <c r="G1415" s="68">
        <v>0</v>
      </c>
      <c r="H1415" s="68">
        <v>2</v>
      </c>
      <c r="I1415" s="68">
        <f>G1415+H1415</f>
        <v>2</v>
      </c>
      <c r="J1415" s="68">
        <f>SUM(F1415:H1415)</f>
        <v>2</v>
      </c>
      <c r="K1415" s="68">
        <f>E1415-J1415</f>
        <v>0</v>
      </c>
      <c r="L1415" s="69">
        <v>10000000</v>
      </c>
      <c r="M1415" s="87">
        <v>88.16</v>
      </c>
      <c r="N1415" s="69">
        <v>5000000</v>
      </c>
      <c r="O1415" s="69">
        <v>374976</v>
      </c>
      <c r="P1415" s="79">
        <f>IF(I1415=0,0,H1415/I1415)</f>
        <v>1</v>
      </c>
    </row>
    <row r="1416">
      <c r="A1416" s="66" t="str">
        <v>2026-01</v>
      </c>
      <c r="B1416" s="66" t="str">
        <v>비교 반영</v>
      </c>
      <c r="C1416" s="66" t="str">
        <v>화도읍 차산리</v>
      </c>
      <c r="D1416" s="66" t="str">
        <v>아파트 매매</v>
      </c>
      <c r="E1416" s="68">
        <v>3</v>
      </c>
      <c r="F1416" s="68">
        <v>3</v>
      </c>
      <c r="G1416" s="68">
        <v>0</v>
      </c>
      <c r="H1416" s="68">
        <v>0</v>
      </c>
      <c r="I1416" s="68">
        <f>G1416+H1416</f>
        <v>0</v>
      </c>
      <c r="J1416" s="68">
        <f>SUM(F1416:H1416)</f>
        <v>3</v>
      </c>
      <c r="K1416" s="68">
        <f>E1416-J1416</f>
        <v>0</v>
      </c>
      <c r="L1416" s="69">
        <v>975000000</v>
      </c>
      <c r="M1416" s="87">
        <v>275.913</v>
      </c>
      <c r="N1416" s="69">
        <v>325000000</v>
      </c>
      <c r="O1416" s="69">
        <v>11681719</v>
      </c>
      <c r="P1416" s="79">
        <f>IF(I1416=0,0,H1416/I1416)</f>
        <v>0</v>
      </c>
    </row>
    <row r="1417">
      <c r="A1417" s="66" t="str">
        <v>2026-01</v>
      </c>
      <c r="B1417" s="66" t="str">
        <v>비교 반영</v>
      </c>
      <c r="C1417" s="66" t="str">
        <v>화도읍 차산리</v>
      </c>
      <c r="D1417" s="66" t="str">
        <v>아파트 전월세</v>
      </c>
      <c r="E1417" s="68">
        <v>6</v>
      </c>
      <c r="F1417" s="68">
        <v>0</v>
      </c>
      <c r="G1417" s="68">
        <v>2</v>
      </c>
      <c r="H1417" s="68">
        <v>4</v>
      </c>
      <c r="I1417" s="68">
        <f>G1417+H1417</f>
        <v>6</v>
      </c>
      <c r="J1417" s="68">
        <f>SUM(F1417:H1417)</f>
        <v>6</v>
      </c>
      <c r="K1417" s="68">
        <f>E1417-J1417</f>
        <v>0</v>
      </c>
      <c r="L1417" s="69">
        <v>900000000</v>
      </c>
      <c r="M1417" s="87">
        <v>676.931</v>
      </c>
      <c r="N1417" s="69">
        <v>150000000</v>
      </c>
      <c r="O1417" s="69">
        <v>4395138</v>
      </c>
      <c r="P1417" s="79">
        <f>IF(I1417=0,0,H1417/I1417)</f>
        <v>0.6666666666666666</v>
      </c>
    </row>
    <row r="1418">
      <c r="A1418" s="66" t="str">
        <v>2026-01</v>
      </c>
      <c r="B1418" s="66" t="str">
        <v>비교 반영</v>
      </c>
      <c r="C1418" s="66" t="str">
        <v>화도읍 차산리</v>
      </c>
      <c r="D1418" s="66" t="str">
        <v>토지</v>
      </c>
      <c r="E1418" s="68">
        <v>4</v>
      </c>
      <c r="F1418" s="68">
        <v>4</v>
      </c>
      <c r="G1418" s="68">
        <v>0</v>
      </c>
      <c r="H1418" s="68">
        <v>0</v>
      </c>
      <c r="I1418" s="68">
        <f>G1418+H1418</f>
        <v>0</v>
      </c>
      <c r="J1418" s="68">
        <f>SUM(F1418:H1418)</f>
        <v>4</v>
      </c>
      <c r="K1418" s="68">
        <f>E1418-J1418</f>
        <v>0</v>
      </c>
      <c r="L1418" s="69">
        <v>48000000</v>
      </c>
      <c r="M1418" s="87">
        <v>89</v>
      </c>
      <c r="N1418" s="69">
        <v>12000000</v>
      </c>
      <c r="O1418" s="69">
        <v>1782895</v>
      </c>
      <c r="P1418" s="79">
        <f>IF(I1418=0,0,H1418/I1418)</f>
        <v>0</v>
      </c>
    </row>
    <row r="1419">
      <c r="A1419" s="66" t="str">
        <v>2026-01</v>
      </c>
      <c r="B1419" s="66" t="str">
        <v>비교 반영</v>
      </c>
      <c r="C1419" s="66" t="str">
        <v>화도읍 창현리</v>
      </c>
      <c r="D1419" s="66" t="str">
        <v>다가구 전월세</v>
      </c>
      <c r="E1419" s="68">
        <v>10</v>
      </c>
      <c r="F1419" s="68">
        <v>0</v>
      </c>
      <c r="G1419" s="68">
        <v>1</v>
      </c>
      <c r="H1419" s="68">
        <v>9</v>
      </c>
      <c r="I1419" s="68">
        <f>G1419+H1419</f>
        <v>10</v>
      </c>
      <c r="J1419" s="68">
        <f>SUM(F1419:H1419)</f>
        <v>10</v>
      </c>
      <c r="K1419" s="68">
        <f>E1419-J1419</f>
        <v>0</v>
      </c>
      <c r="L1419" s="69">
        <v>75000000</v>
      </c>
      <c r="M1419" s="87">
        <v>237.39</v>
      </c>
      <c r="N1419" s="69">
        <v>7500000</v>
      </c>
      <c r="O1419" s="69">
        <v>1044416</v>
      </c>
      <c r="P1419" s="79">
        <f>IF(I1419=0,0,H1419/I1419)</f>
        <v>0.9</v>
      </c>
    </row>
    <row r="1420">
      <c r="A1420" s="66" t="str">
        <v>2026-01</v>
      </c>
      <c r="B1420" s="66" t="str">
        <v>비교 반영</v>
      </c>
      <c r="C1420" s="66" t="str">
        <v>화도읍 창현리</v>
      </c>
      <c r="D1420" s="66" t="str">
        <v>다세대 매매</v>
      </c>
      <c r="E1420" s="68">
        <v>4</v>
      </c>
      <c r="F1420" s="68">
        <v>4</v>
      </c>
      <c r="G1420" s="68">
        <v>0</v>
      </c>
      <c r="H1420" s="68">
        <v>0</v>
      </c>
      <c r="I1420" s="68">
        <f>G1420+H1420</f>
        <v>0</v>
      </c>
      <c r="J1420" s="68">
        <f>SUM(F1420:H1420)</f>
        <v>4</v>
      </c>
      <c r="K1420" s="68">
        <f>E1420-J1420</f>
        <v>0</v>
      </c>
      <c r="L1420" s="69">
        <v>527000000</v>
      </c>
      <c r="M1420" s="87">
        <v>208.59</v>
      </c>
      <c r="N1420" s="69">
        <v>131750000</v>
      </c>
      <c r="O1420" s="69">
        <v>8352024</v>
      </c>
      <c r="P1420" s="79">
        <f>IF(I1420=0,0,H1420/I1420)</f>
        <v>0</v>
      </c>
    </row>
    <row r="1421">
      <c r="A1421" s="66" t="str">
        <v>2026-01</v>
      </c>
      <c r="B1421" s="66" t="str">
        <v>비교 반영</v>
      </c>
      <c r="C1421" s="66" t="str">
        <v>화도읍 창현리</v>
      </c>
      <c r="D1421" s="66" t="str">
        <v>다세대 전월세</v>
      </c>
      <c r="E1421" s="68">
        <v>3</v>
      </c>
      <c r="F1421" s="68">
        <v>0</v>
      </c>
      <c r="G1421" s="68">
        <v>1</v>
      </c>
      <c r="H1421" s="68">
        <v>2</v>
      </c>
      <c r="I1421" s="68">
        <f>G1421+H1421</f>
        <v>3</v>
      </c>
      <c r="J1421" s="68">
        <f>SUM(F1421:H1421)</f>
        <v>3</v>
      </c>
      <c r="K1421" s="68">
        <f>E1421-J1421</f>
        <v>0</v>
      </c>
      <c r="L1421" s="69">
        <v>123000000</v>
      </c>
      <c r="M1421" s="87">
        <v>170.66</v>
      </c>
      <c r="N1421" s="69">
        <v>41000000</v>
      </c>
      <c r="O1421" s="69">
        <v>2382583</v>
      </c>
      <c r="P1421" s="79">
        <f>IF(I1421=0,0,H1421/I1421)</f>
        <v>0.6666666666666666</v>
      </c>
    </row>
    <row r="1422">
      <c r="A1422" s="66" t="str">
        <v>2026-01</v>
      </c>
      <c r="B1422" s="66" t="str">
        <v>비교 반영</v>
      </c>
      <c r="C1422" s="66" t="str">
        <v>화도읍 창현리</v>
      </c>
      <c r="D1422" s="66" t="str">
        <v>상가</v>
      </c>
      <c r="E1422" s="68">
        <v>1</v>
      </c>
      <c r="F1422" s="68">
        <v>1</v>
      </c>
      <c r="G1422" s="68">
        <v>0</v>
      </c>
      <c r="H1422" s="68">
        <v>0</v>
      </c>
      <c r="I1422" s="68">
        <f>G1422+H1422</f>
        <v>0</v>
      </c>
      <c r="J1422" s="68">
        <f>SUM(F1422:H1422)</f>
        <v>1</v>
      </c>
      <c r="K1422" s="68">
        <f>E1422-J1422</f>
        <v>0</v>
      </c>
      <c r="L1422" s="69">
        <v>290000000</v>
      </c>
      <c r="M1422" s="87">
        <v>21.66</v>
      </c>
      <c r="N1422" s="69">
        <v>290000000</v>
      </c>
      <c r="O1422" s="69">
        <v>44260279</v>
      </c>
      <c r="P1422" s="79">
        <f>IF(I1422=0,0,H1422/I1422)</f>
        <v>0</v>
      </c>
    </row>
    <row r="1423">
      <c r="A1423" s="66" t="str">
        <v>2026-01</v>
      </c>
      <c r="B1423" s="66" t="str">
        <v>비교 반영</v>
      </c>
      <c r="C1423" s="66" t="str">
        <v>화도읍 창현리</v>
      </c>
      <c r="D1423" s="66" t="str">
        <v>아파트 매매</v>
      </c>
      <c r="E1423" s="68">
        <v>14</v>
      </c>
      <c r="F1423" s="68">
        <v>14</v>
      </c>
      <c r="G1423" s="68">
        <v>0</v>
      </c>
      <c r="H1423" s="68">
        <v>0</v>
      </c>
      <c r="I1423" s="68">
        <f>G1423+H1423</f>
        <v>0</v>
      </c>
      <c r="J1423" s="68">
        <f>SUM(F1423:H1423)</f>
        <v>14</v>
      </c>
      <c r="K1423" s="68">
        <f>E1423-J1423</f>
        <v>0</v>
      </c>
      <c r="L1423" s="69">
        <v>3790500000</v>
      </c>
      <c r="M1423" s="87">
        <v>984.862</v>
      </c>
      <c r="N1423" s="69">
        <v>270750000</v>
      </c>
      <c r="O1423" s="69">
        <v>12723179</v>
      </c>
      <c r="P1423" s="79">
        <f>IF(I1423=0,0,H1423/I1423)</f>
        <v>0</v>
      </c>
    </row>
    <row r="1424">
      <c r="A1424" s="66" t="str">
        <v>2026-01</v>
      </c>
      <c r="B1424" s="66" t="str">
        <v>비교 반영</v>
      </c>
      <c r="C1424" s="66" t="str">
        <v>화도읍 창현리</v>
      </c>
      <c r="D1424" s="66" t="str">
        <v>아파트 전월세</v>
      </c>
      <c r="E1424" s="68">
        <v>37</v>
      </c>
      <c r="F1424" s="68">
        <v>0</v>
      </c>
      <c r="G1424" s="68">
        <v>25</v>
      </c>
      <c r="H1424" s="68">
        <v>12</v>
      </c>
      <c r="I1424" s="68">
        <f>G1424+H1424</f>
        <v>37</v>
      </c>
      <c r="J1424" s="68">
        <f>SUM(F1424:H1424)</f>
        <v>37</v>
      </c>
      <c r="K1424" s="68">
        <f>E1424-J1424</f>
        <v>0</v>
      </c>
      <c r="L1424" s="69">
        <v>5767950000</v>
      </c>
      <c r="M1424" s="87">
        <v>2525.439</v>
      </c>
      <c r="N1424" s="69">
        <v>155890541</v>
      </c>
      <c r="O1424" s="69">
        <v>7550215</v>
      </c>
      <c r="P1424" s="79">
        <f>IF(I1424=0,0,H1424/I1424)</f>
        <v>0.32432432432432434</v>
      </c>
    </row>
    <row r="1425">
      <c r="A1425" s="66" t="str">
        <v>2026-01</v>
      </c>
      <c r="B1425" s="66" t="str">
        <v>비교 반영</v>
      </c>
      <c r="C1425" s="66" t="str">
        <v>화도읍 창현리</v>
      </c>
      <c r="D1425" s="66" t="str">
        <v>토지</v>
      </c>
      <c r="E1425" s="68">
        <v>5</v>
      </c>
      <c r="F1425" s="68">
        <v>5</v>
      </c>
      <c r="G1425" s="68">
        <v>0</v>
      </c>
      <c r="H1425" s="68">
        <v>0</v>
      </c>
      <c r="I1425" s="68">
        <f>G1425+H1425</f>
        <v>0</v>
      </c>
      <c r="J1425" s="68">
        <f>SUM(F1425:H1425)</f>
        <v>5</v>
      </c>
      <c r="K1425" s="68">
        <f>E1425-J1425</f>
        <v>0</v>
      </c>
      <c r="L1425" s="69">
        <v>884220000</v>
      </c>
      <c r="M1425" s="87">
        <v>782.99</v>
      </c>
      <c r="N1425" s="69">
        <v>176844000</v>
      </c>
      <c r="O1425" s="69">
        <v>3733178</v>
      </c>
      <c r="P1425" s="79">
        <f>IF(I1425=0,0,H1425/I1425)</f>
        <v>0</v>
      </c>
    </row>
    <row r="1426">
      <c r="A1426" s="66" t="str">
        <v>2026-02</v>
      </c>
      <c r="B1426" s="66" t="str">
        <v>비교 반영</v>
      </c>
      <c r="C1426" s="66" t="str">
        <v>금곡동</v>
      </c>
      <c r="D1426" s="66" t="str">
        <v>다가구 전월세</v>
      </c>
      <c r="E1426" s="68">
        <v>6</v>
      </c>
      <c r="F1426" s="68">
        <v>0</v>
      </c>
      <c r="G1426" s="68">
        <v>1</v>
      </c>
      <c r="H1426" s="68">
        <v>5</v>
      </c>
      <c r="I1426" s="68">
        <f>G1426+H1426</f>
        <v>6</v>
      </c>
      <c r="J1426" s="68">
        <f>SUM(F1426:H1426)</f>
        <v>6</v>
      </c>
      <c r="K1426" s="68">
        <f>E1426-J1426</f>
        <v>0</v>
      </c>
      <c r="L1426" s="69">
        <v>120000000</v>
      </c>
      <c r="M1426" s="87">
        <v>248.4</v>
      </c>
      <c r="N1426" s="69">
        <v>20000000</v>
      </c>
      <c r="O1426" s="69">
        <v>1596998</v>
      </c>
      <c r="P1426" s="79">
        <f>IF(I1426=0,0,H1426/I1426)</f>
        <v>0.8333333333333334</v>
      </c>
    </row>
    <row r="1427">
      <c r="A1427" s="66" t="str">
        <v>2026-02</v>
      </c>
      <c r="B1427" s="66" t="str">
        <v>비교 반영</v>
      </c>
      <c r="C1427" s="66" t="str">
        <v>금곡동</v>
      </c>
      <c r="D1427" s="66" t="str">
        <v>다세대 매매</v>
      </c>
      <c r="E1427" s="68">
        <v>8</v>
      </c>
      <c r="F1427" s="68">
        <v>8</v>
      </c>
      <c r="G1427" s="68">
        <v>0</v>
      </c>
      <c r="H1427" s="68">
        <v>0</v>
      </c>
      <c r="I1427" s="68">
        <f>G1427+H1427</f>
        <v>0</v>
      </c>
      <c r="J1427" s="68">
        <f>SUM(F1427:H1427)</f>
        <v>8</v>
      </c>
      <c r="K1427" s="68">
        <f>E1427-J1427</f>
        <v>0</v>
      </c>
      <c r="L1427" s="69">
        <v>1155000000</v>
      </c>
      <c r="M1427" s="87">
        <v>451.02</v>
      </c>
      <c r="N1427" s="69">
        <v>144375000</v>
      </c>
      <c r="O1427" s="69">
        <v>8465659</v>
      </c>
      <c r="P1427" s="79">
        <f>IF(I1427=0,0,H1427/I1427)</f>
        <v>0</v>
      </c>
    </row>
    <row r="1428">
      <c r="A1428" s="66" t="str">
        <v>2026-02</v>
      </c>
      <c r="B1428" s="66" t="str">
        <v>비교 반영</v>
      </c>
      <c r="C1428" s="66" t="str">
        <v>금곡동</v>
      </c>
      <c r="D1428" s="66" t="str">
        <v>다세대 전월세</v>
      </c>
      <c r="E1428" s="68">
        <v>22</v>
      </c>
      <c r="F1428" s="68">
        <v>0</v>
      </c>
      <c r="G1428" s="68">
        <v>10</v>
      </c>
      <c r="H1428" s="68">
        <v>12</v>
      </c>
      <c r="I1428" s="68">
        <f>G1428+H1428</f>
        <v>22</v>
      </c>
      <c r="J1428" s="68">
        <f>SUM(F1428:H1428)</f>
        <v>22</v>
      </c>
      <c r="K1428" s="68">
        <f>E1428-J1428</f>
        <v>0</v>
      </c>
      <c r="L1428" s="69">
        <v>1103900000</v>
      </c>
      <c r="M1428" s="87">
        <v>1211.216</v>
      </c>
      <c r="N1428" s="69">
        <v>50177273</v>
      </c>
      <c r="O1428" s="69">
        <v>3012886</v>
      </c>
      <c r="P1428" s="79">
        <f>IF(I1428=0,0,H1428/I1428)</f>
        <v>0.5454545454545454</v>
      </c>
    </row>
    <row r="1429">
      <c r="A1429" s="66" t="str">
        <v>2026-02</v>
      </c>
      <c r="B1429" s="66" t="str">
        <v>비교 반영</v>
      </c>
      <c r="C1429" s="66" t="str">
        <v>금곡동</v>
      </c>
      <c r="D1429" s="66" t="str">
        <v>아파트 매매</v>
      </c>
      <c r="E1429" s="68">
        <v>9</v>
      </c>
      <c r="F1429" s="68">
        <v>9</v>
      </c>
      <c r="G1429" s="68">
        <v>0</v>
      </c>
      <c r="H1429" s="68">
        <v>0</v>
      </c>
      <c r="I1429" s="68">
        <f>G1429+H1429</f>
        <v>0</v>
      </c>
      <c r="J1429" s="68">
        <f>SUM(F1429:H1429)</f>
        <v>9</v>
      </c>
      <c r="K1429" s="68">
        <f>E1429-J1429</f>
        <v>0</v>
      </c>
      <c r="L1429" s="69">
        <v>1848000000</v>
      </c>
      <c r="M1429" s="87">
        <v>500.578</v>
      </c>
      <c r="N1429" s="69">
        <v>205333333</v>
      </c>
      <c r="O1429" s="69">
        <v>12204064</v>
      </c>
      <c r="P1429" s="79">
        <f>IF(I1429=0,0,H1429/I1429)</f>
        <v>0</v>
      </c>
    </row>
    <row r="1430">
      <c r="A1430" s="66" t="str">
        <v>2026-02</v>
      </c>
      <c r="B1430" s="66" t="str">
        <v>비교 반영</v>
      </c>
      <c r="C1430" s="66" t="str">
        <v>금곡동</v>
      </c>
      <c r="D1430" s="66" t="str">
        <v>아파트 전월세</v>
      </c>
      <c r="E1430" s="68">
        <v>10</v>
      </c>
      <c r="F1430" s="68">
        <v>0</v>
      </c>
      <c r="G1430" s="68">
        <v>4</v>
      </c>
      <c r="H1430" s="68">
        <v>6</v>
      </c>
      <c r="I1430" s="68">
        <f>G1430+H1430</f>
        <v>10</v>
      </c>
      <c r="J1430" s="68">
        <f>SUM(F1430:H1430)</f>
        <v>10</v>
      </c>
      <c r="K1430" s="68">
        <f>E1430-J1430</f>
        <v>0</v>
      </c>
      <c r="L1430" s="69">
        <v>895330000</v>
      </c>
      <c r="M1430" s="87">
        <v>506.215</v>
      </c>
      <c r="N1430" s="69">
        <v>89533000</v>
      </c>
      <c r="O1430" s="69">
        <v>5846856</v>
      </c>
      <c r="P1430" s="79">
        <f>IF(I1430=0,0,H1430/I1430)</f>
        <v>0.6</v>
      </c>
    </row>
    <row r="1431">
      <c r="A1431" s="66" t="str">
        <v>2026-02</v>
      </c>
      <c r="B1431" s="66" t="str">
        <v>비교 반영</v>
      </c>
      <c r="C1431" s="66" t="str">
        <v>금곡동</v>
      </c>
      <c r="D1431" s="66" t="str">
        <v>오피스텔 전월세</v>
      </c>
      <c r="E1431" s="68">
        <v>3</v>
      </c>
      <c r="F1431" s="68">
        <v>0</v>
      </c>
      <c r="G1431" s="68">
        <v>2</v>
      </c>
      <c r="H1431" s="68">
        <v>1</v>
      </c>
      <c r="I1431" s="68">
        <f>G1431+H1431</f>
        <v>3</v>
      </c>
      <c r="J1431" s="68">
        <f>SUM(F1431:H1431)</f>
        <v>3</v>
      </c>
      <c r="K1431" s="68">
        <f>E1431-J1431</f>
        <v>0</v>
      </c>
      <c r="L1431" s="69">
        <v>300000000</v>
      </c>
      <c r="M1431" s="87">
        <v>171.45</v>
      </c>
      <c r="N1431" s="69">
        <v>100000000</v>
      </c>
      <c r="O1431" s="69">
        <v>5784401</v>
      </c>
      <c r="P1431" s="79">
        <f>IF(I1431=0,0,H1431/I1431)</f>
        <v>0.3333333333333333</v>
      </c>
    </row>
    <row r="1432">
      <c r="A1432" s="66" t="str">
        <v>2026-02</v>
      </c>
      <c r="B1432" s="66" t="str">
        <v>비교 반영</v>
      </c>
      <c r="C1432" s="66" t="str">
        <v>금곡동</v>
      </c>
      <c r="D1432" s="66" t="str">
        <v>토지</v>
      </c>
      <c r="E1432" s="68">
        <v>8</v>
      </c>
      <c r="F1432" s="68">
        <v>8</v>
      </c>
      <c r="G1432" s="68">
        <v>0</v>
      </c>
      <c r="H1432" s="68">
        <v>0</v>
      </c>
      <c r="I1432" s="68">
        <f>G1432+H1432</f>
        <v>0</v>
      </c>
      <c r="J1432" s="68">
        <f>SUM(F1432:H1432)</f>
        <v>8</v>
      </c>
      <c r="K1432" s="68">
        <f>E1432-J1432</f>
        <v>0</v>
      </c>
      <c r="L1432" s="69">
        <v>953740000</v>
      </c>
      <c r="M1432" s="87">
        <v>2840</v>
      </c>
      <c r="N1432" s="69">
        <v>119217500</v>
      </c>
      <c r="O1432" s="69">
        <v>1110162</v>
      </c>
      <c r="P1432" s="79">
        <f>IF(I1432=0,0,H1432/I1432)</f>
        <v>0</v>
      </c>
    </row>
    <row r="1433">
      <c r="A1433" s="66" t="str">
        <v>2026-02</v>
      </c>
      <c r="B1433" s="66" t="str">
        <v>비교 반영</v>
      </c>
      <c r="C1433" s="66" t="str">
        <v>다산동</v>
      </c>
      <c r="D1433" s="66" t="str">
        <v>다가구 전월세</v>
      </c>
      <c r="E1433" s="68">
        <v>43</v>
      </c>
      <c r="F1433" s="68">
        <v>0</v>
      </c>
      <c r="G1433" s="68">
        <v>22</v>
      </c>
      <c r="H1433" s="68">
        <v>21</v>
      </c>
      <c r="I1433" s="68">
        <f>G1433+H1433</f>
        <v>43</v>
      </c>
      <c r="J1433" s="68">
        <f>SUM(F1433:H1433)</f>
        <v>43</v>
      </c>
      <c r="K1433" s="68">
        <f>E1433-J1433</f>
        <v>0</v>
      </c>
      <c r="L1433" s="69">
        <v>6828500000</v>
      </c>
      <c r="M1433" s="87">
        <v>2745.655</v>
      </c>
      <c r="N1433" s="69">
        <v>158802326</v>
      </c>
      <c r="O1433" s="69">
        <v>8221555</v>
      </c>
      <c r="P1433" s="79">
        <f>IF(I1433=0,0,H1433/I1433)</f>
        <v>0.4883720930232558</v>
      </c>
    </row>
    <row r="1434">
      <c r="A1434" s="66" t="str">
        <v>2026-02</v>
      </c>
      <c r="B1434" s="66" t="str">
        <v>비교 반영</v>
      </c>
      <c r="C1434" s="66" t="str">
        <v>다산동</v>
      </c>
      <c r="D1434" s="66" t="str">
        <v>다세대 매매</v>
      </c>
      <c r="E1434" s="68">
        <v>4</v>
      </c>
      <c r="F1434" s="68">
        <v>4</v>
      </c>
      <c r="G1434" s="68">
        <v>0</v>
      </c>
      <c r="H1434" s="68">
        <v>0</v>
      </c>
      <c r="I1434" s="68">
        <f>G1434+H1434</f>
        <v>0</v>
      </c>
      <c r="J1434" s="68">
        <f>SUM(F1434:H1434)</f>
        <v>4</v>
      </c>
      <c r="K1434" s="68">
        <f>E1434-J1434</f>
        <v>0</v>
      </c>
      <c r="L1434" s="69">
        <v>905950000</v>
      </c>
      <c r="M1434" s="87">
        <v>260.09</v>
      </c>
      <c r="N1434" s="69">
        <v>226487500</v>
      </c>
      <c r="O1434" s="69">
        <v>11514768</v>
      </c>
      <c r="P1434" s="79">
        <f>IF(I1434=0,0,H1434/I1434)</f>
        <v>0</v>
      </c>
    </row>
    <row r="1435">
      <c r="A1435" s="66" t="str">
        <v>2026-02</v>
      </c>
      <c r="B1435" s="66" t="str">
        <v>비교 반영</v>
      </c>
      <c r="C1435" s="66" t="str">
        <v>다산동</v>
      </c>
      <c r="D1435" s="66" t="str">
        <v>다세대 전월세</v>
      </c>
      <c r="E1435" s="68">
        <v>9</v>
      </c>
      <c r="F1435" s="68">
        <v>0</v>
      </c>
      <c r="G1435" s="68">
        <v>2</v>
      </c>
      <c r="H1435" s="68">
        <v>7</v>
      </c>
      <c r="I1435" s="68">
        <f>G1435+H1435</f>
        <v>9</v>
      </c>
      <c r="J1435" s="68">
        <f>SUM(F1435:H1435)</f>
        <v>9</v>
      </c>
      <c r="K1435" s="68">
        <f>E1435-J1435</f>
        <v>0</v>
      </c>
      <c r="L1435" s="69">
        <v>464000000</v>
      </c>
      <c r="M1435" s="87">
        <v>455.155</v>
      </c>
      <c r="N1435" s="69">
        <v>51555556</v>
      </c>
      <c r="O1435" s="69">
        <v>3370026</v>
      </c>
      <c r="P1435" s="79">
        <f>IF(I1435=0,0,H1435/I1435)</f>
        <v>0.7777777777777778</v>
      </c>
    </row>
    <row r="1436">
      <c r="A1436" s="66" t="str">
        <v>2026-02</v>
      </c>
      <c r="B1436" s="66" t="str">
        <v>비교 반영</v>
      </c>
      <c r="C1436" s="66" t="str">
        <v>다산동</v>
      </c>
      <c r="D1436" s="66" t="str">
        <v>상가</v>
      </c>
      <c r="E1436" s="68">
        <v>1</v>
      </c>
      <c r="F1436" s="68">
        <v>1</v>
      </c>
      <c r="G1436" s="68">
        <v>0</v>
      </c>
      <c r="H1436" s="68">
        <v>0</v>
      </c>
      <c r="I1436" s="68">
        <f>G1436+H1436</f>
        <v>0</v>
      </c>
      <c r="J1436" s="68">
        <f>SUM(F1436:H1436)</f>
        <v>1</v>
      </c>
      <c r="K1436" s="68">
        <f>E1436-J1436</f>
        <v>0</v>
      </c>
      <c r="L1436" s="69">
        <v>280000000</v>
      </c>
      <c r="M1436" s="87">
        <v>40.91</v>
      </c>
      <c r="N1436" s="69">
        <v>280000000</v>
      </c>
      <c r="O1436" s="69">
        <v>22625759</v>
      </c>
      <c r="P1436" s="79">
        <f>IF(I1436=0,0,H1436/I1436)</f>
        <v>0</v>
      </c>
    </row>
    <row r="1437">
      <c r="A1437" s="66" t="str">
        <v>2026-02</v>
      </c>
      <c r="B1437" s="66" t="str">
        <v>비교 반영</v>
      </c>
      <c r="C1437" s="66" t="str">
        <v>다산동</v>
      </c>
      <c r="D1437" s="66" t="str">
        <v>아파트 매매</v>
      </c>
      <c r="E1437" s="68">
        <v>224</v>
      </c>
      <c r="F1437" s="68">
        <v>224</v>
      </c>
      <c r="G1437" s="68">
        <v>0</v>
      </c>
      <c r="H1437" s="68">
        <v>0</v>
      </c>
      <c r="I1437" s="68">
        <f>G1437+H1437</f>
        <v>0</v>
      </c>
      <c r="J1437" s="68">
        <f>SUM(F1437:H1437)</f>
        <v>224</v>
      </c>
      <c r="K1437" s="68">
        <f>E1437-J1437</f>
        <v>0</v>
      </c>
      <c r="L1437" s="69">
        <v>185965400000</v>
      </c>
      <c r="M1437" s="87">
        <v>19478.995</v>
      </c>
      <c r="N1437" s="69">
        <v>830202679</v>
      </c>
      <c r="O1437" s="69">
        <v>31560233</v>
      </c>
      <c r="P1437" s="79">
        <f>IF(I1437=0,0,H1437/I1437)</f>
        <v>0</v>
      </c>
    </row>
    <row r="1438">
      <c r="A1438" s="66" t="str">
        <v>2026-02</v>
      </c>
      <c r="B1438" s="66" t="str">
        <v>비교 반영</v>
      </c>
      <c r="C1438" s="66" t="str">
        <v>다산동</v>
      </c>
      <c r="D1438" s="66" t="str">
        <v>아파트 전월세</v>
      </c>
      <c r="E1438" s="68">
        <v>455</v>
      </c>
      <c r="F1438" s="68">
        <v>0</v>
      </c>
      <c r="G1438" s="68">
        <v>233</v>
      </c>
      <c r="H1438" s="68">
        <v>222</v>
      </c>
      <c r="I1438" s="68">
        <f>G1438+H1438</f>
        <v>455</v>
      </c>
      <c r="J1438" s="68">
        <f>SUM(F1438:H1438)</f>
        <v>455</v>
      </c>
      <c r="K1438" s="68">
        <f>E1438-J1438</f>
        <v>0</v>
      </c>
      <c r="L1438" s="69">
        <v>139863420000</v>
      </c>
      <c r="M1438" s="87">
        <v>32083.503</v>
      </c>
      <c r="N1438" s="69">
        <v>307392132</v>
      </c>
      <c r="O1438" s="69">
        <v>14411094</v>
      </c>
      <c r="P1438" s="79">
        <f>IF(I1438=0,0,H1438/I1438)</f>
        <v>0.4879120879120879</v>
      </c>
    </row>
    <row r="1439">
      <c r="A1439" s="66" t="str">
        <v>2026-02</v>
      </c>
      <c r="B1439" s="66" t="str">
        <v>비교 반영</v>
      </c>
      <c r="C1439" s="66" t="str">
        <v>다산동</v>
      </c>
      <c r="D1439" s="66" t="str">
        <v>오피스텔 매매</v>
      </c>
      <c r="E1439" s="68">
        <v>14</v>
      </c>
      <c r="F1439" s="68">
        <v>14</v>
      </c>
      <c r="G1439" s="68">
        <v>0</v>
      </c>
      <c r="H1439" s="68">
        <v>0</v>
      </c>
      <c r="I1439" s="68">
        <f>G1439+H1439</f>
        <v>0</v>
      </c>
      <c r="J1439" s="68">
        <f>SUM(F1439:H1439)</f>
        <v>14</v>
      </c>
      <c r="K1439" s="68">
        <f>E1439-J1439</f>
        <v>0</v>
      </c>
      <c r="L1439" s="69">
        <v>2318500000</v>
      </c>
      <c r="M1439" s="87">
        <v>392.809</v>
      </c>
      <c r="N1439" s="69">
        <v>165607143</v>
      </c>
      <c r="O1439" s="69">
        <v>19511932</v>
      </c>
      <c r="P1439" s="79">
        <f>IF(I1439=0,0,H1439/I1439)</f>
        <v>0</v>
      </c>
    </row>
    <row r="1440">
      <c r="A1440" s="66" t="str">
        <v>2026-02</v>
      </c>
      <c r="B1440" s="66" t="str">
        <v>비교 반영</v>
      </c>
      <c r="C1440" s="66" t="str">
        <v>다산동</v>
      </c>
      <c r="D1440" s="66" t="str">
        <v>오피스텔 전월세</v>
      </c>
      <c r="E1440" s="68">
        <v>166</v>
      </c>
      <c r="F1440" s="68">
        <v>0</v>
      </c>
      <c r="G1440" s="68">
        <v>60</v>
      </c>
      <c r="H1440" s="68">
        <v>106</v>
      </c>
      <c r="I1440" s="68">
        <f>G1440+H1440</f>
        <v>166</v>
      </c>
      <c r="J1440" s="68">
        <f>SUM(F1440:H1440)</f>
        <v>166</v>
      </c>
      <c r="K1440" s="68">
        <f>E1440-J1440</f>
        <v>0</v>
      </c>
      <c r="L1440" s="69">
        <v>16189630000</v>
      </c>
      <c r="M1440" s="87">
        <v>5276.15</v>
      </c>
      <c r="N1440" s="69">
        <v>97527892</v>
      </c>
      <c r="O1440" s="69">
        <v>10143653</v>
      </c>
      <c r="P1440" s="79">
        <f>IF(I1440=0,0,H1440/I1440)</f>
        <v>0.6385542168674698</v>
      </c>
    </row>
    <row r="1441">
      <c r="A1441" s="66" t="str">
        <v>2026-02</v>
      </c>
      <c r="B1441" s="66" t="str">
        <v>비교 반영</v>
      </c>
      <c r="C1441" s="66" t="str">
        <v>다산동</v>
      </c>
      <c r="D1441" s="66" t="str">
        <v>토지</v>
      </c>
      <c r="E1441" s="68">
        <v>1</v>
      </c>
      <c r="F1441" s="68">
        <v>1</v>
      </c>
      <c r="G1441" s="68">
        <v>0</v>
      </c>
      <c r="H1441" s="68">
        <v>0</v>
      </c>
      <c r="I1441" s="68">
        <f>G1441+H1441</f>
        <v>0</v>
      </c>
      <c r="J1441" s="68">
        <f>SUM(F1441:H1441)</f>
        <v>1</v>
      </c>
      <c r="K1441" s="68">
        <f>E1441-J1441</f>
        <v>0</v>
      </c>
      <c r="L1441" s="69">
        <v>244290000</v>
      </c>
      <c r="M1441" s="87">
        <v>70</v>
      </c>
      <c r="N1441" s="69">
        <v>244290000</v>
      </c>
      <c r="O1441" s="69">
        <v>11536717</v>
      </c>
      <c r="P1441" s="79">
        <f>IF(I1441=0,0,H1441/I1441)</f>
        <v>0</v>
      </c>
    </row>
    <row r="1442">
      <c r="A1442" s="66" t="str">
        <v>2026-02</v>
      </c>
      <c r="B1442" s="66" t="str">
        <v>비교 반영</v>
      </c>
      <c r="C1442" s="66" t="str">
        <v>별내동</v>
      </c>
      <c r="D1442" s="66" t="str">
        <v>공장창고</v>
      </c>
      <c r="E1442" s="68">
        <v>7</v>
      </c>
      <c r="F1442" s="68">
        <v>7</v>
      </c>
      <c r="G1442" s="68">
        <v>0</v>
      </c>
      <c r="H1442" s="68">
        <v>0</v>
      </c>
      <c r="I1442" s="68">
        <f>G1442+H1442</f>
        <v>0</v>
      </c>
      <c r="J1442" s="68">
        <f>SUM(F1442:H1442)</f>
        <v>7</v>
      </c>
      <c r="K1442" s="68">
        <f>E1442-J1442</f>
        <v>0</v>
      </c>
      <c r="L1442" s="69">
        <v>1410000000</v>
      </c>
      <c r="M1442" s="87">
        <v>448.47</v>
      </c>
      <c r="N1442" s="69">
        <v>201428571</v>
      </c>
      <c r="O1442" s="69">
        <v>10393464</v>
      </c>
      <c r="P1442" s="79">
        <f>IF(I1442=0,0,H1442/I1442)</f>
        <v>0</v>
      </c>
    </row>
    <row r="1443">
      <c r="A1443" s="66" t="str">
        <v>2026-02</v>
      </c>
      <c r="B1443" s="66" t="str">
        <v>비교 반영</v>
      </c>
      <c r="C1443" s="66" t="str">
        <v>별내동</v>
      </c>
      <c r="D1443" s="66" t="str">
        <v>다가구 매매</v>
      </c>
      <c r="E1443" s="68">
        <v>1</v>
      </c>
      <c r="F1443" s="68">
        <v>1</v>
      </c>
      <c r="G1443" s="68">
        <v>0</v>
      </c>
      <c r="H1443" s="68">
        <v>0</v>
      </c>
      <c r="I1443" s="68">
        <f>G1443+H1443</f>
        <v>0</v>
      </c>
      <c r="J1443" s="68">
        <f>SUM(F1443:H1443)</f>
        <v>1</v>
      </c>
      <c r="K1443" s="68">
        <f>E1443-J1443</f>
        <v>0</v>
      </c>
      <c r="L1443" s="69">
        <v>1500000000</v>
      </c>
      <c r="M1443" s="87">
        <v>492.45</v>
      </c>
      <c r="N1443" s="69">
        <v>1500000000</v>
      </c>
      <c r="O1443" s="69">
        <v>10069403</v>
      </c>
      <c r="P1443" s="79">
        <f>IF(I1443=0,0,H1443/I1443)</f>
        <v>0</v>
      </c>
    </row>
    <row r="1444">
      <c r="A1444" s="66" t="str">
        <v>2026-02</v>
      </c>
      <c r="B1444" s="66" t="str">
        <v>비교 반영</v>
      </c>
      <c r="C1444" s="66" t="str">
        <v>별내동</v>
      </c>
      <c r="D1444" s="66" t="str">
        <v>다가구 전월세</v>
      </c>
      <c r="E1444" s="68">
        <v>115</v>
      </c>
      <c r="F1444" s="68">
        <v>0</v>
      </c>
      <c r="G1444" s="68">
        <v>54</v>
      </c>
      <c r="H1444" s="68">
        <v>61</v>
      </c>
      <c r="I1444" s="68">
        <f>G1444+H1444</f>
        <v>115</v>
      </c>
      <c r="J1444" s="68">
        <f>SUM(F1444:H1444)</f>
        <v>115</v>
      </c>
      <c r="K1444" s="68">
        <f>E1444-J1444</f>
        <v>0</v>
      </c>
      <c r="L1444" s="69">
        <v>16310400000</v>
      </c>
      <c r="M1444" s="87">
        <v>6382.225</v>
      </c>
      <c r="N1444" s="69">
        <v>141829565</v>
      </c>
      <c r="O1444" s="69">
        <v>8448257</v>
      </c>
      <c r="P1444" s="79">
        <f>IF(I1444=0,0,H1444/I1444)</f>
        <v>0.5304347826086957</v>
      </c>
    </row>
    <row r="1445">
      <c r="A1445" s="66" t="str">
        <v>2026-02</v>
      </c>
      <c r="B1445" s="66" t="str">
        <v>비교 반영</v>
      </c>
      <c r="C1445" s="66" t="str">
        <v>별내동</v>
      </c>
      <c r="D1445" s="66" t="str">
        <v>다세대 매매</v>
      </c>
      <c r="E1445" s="68">
        <v>1</v>
      </c>
      <c r="F1445" s="68">
        <v>1</v>
      </c>
      <c r="G1445" s="68">
        <v>0</v>
      </c>
      <c r="H1445" s="68">
        <v>0</v>
      </c>
      <c r="I1445" s="68">
        <f>G1445+H1445</f>
        <v>0</v>
      </c>
      <c r="J1445" s="68">
        <f>SUM(F1445:H1445)</f>
        <v>1</v>
      </c>
      <c r="K1445" s="68">
        <f>E1445-J1445</f>
        <v>0</v>
      </c>
      <c r="L1445" s="69">
        <v>700000000</v>
      </c>
      <c r="M1445" s="87">
        <v>84.88</v>
      </c>
      <c r="N1445" s="69">
        <v>700000000</v>
      </c>
      <c r="O1445" s="69">
        <v>27262600</v>
      </c>
      <c r="P1445" s="79">
        <f>IF(I1445=0,0,H1445/I1445)</f>
        <v>0</v>
      </c>
    </row>
    <row r="1446">
      <c r="A1446" s="66" t="str">
        <v>2026-02</v>
      </c>
      <c r="B1446" s="66" t="str">
        <v>비교 반영</v>
      </c>
      <c r="C1446" s="66" t="str">
        <v>별내동</v>
      </c>
      <c r="D1446" s="66" t="str">
        <v>다세대 전월세</v>
      </c>
      <c r="E1446" s="68">
        <v>4</v>
      </c>
      <c r="F1446" s="68">
        <v>0</v>
      </c>
      <c r="G1446" s="68">
        <v>1</v>
      </c>
      <c r="H1446" s="68">
        <v>3</v>
      </c>
      <c r="I1446" s="68">
        <f>G1446+H1446</f>
        <v>4</v>
      </c>
      <c r="J1446" s="68">
        <f>SUM(F1446:H1446)</f>
        <v>4</v>
      </c>
      <c r="K1446" s="68">
        <f>E1446-J1446</f>
        <v>0</v>
      </c>
      <c r="L1446" s="69">
        <v>1840000000</v>
      </c>
      <c r="M1446" s="87">
        <v>524.148</v>
      </c>
      <c r="N1446" s="69">
        <v>460000000</v>
      </c>
      <c r="O1446" s="69">
        <v>11604822</v>
      </c>
      <c r="P1446" s="79">
        <f>IF(I1446=0,0,H1446/I1446)</f>
        <v>0.75</v>
      </c>
    </row>
    <row r="1447">
      <c r="A1447" s="66" t="str">
        <v>2026-02</v>
      </c>
      <c r="B1447" s="66" t="str">
        <v>비교 반영</v>
      </c>
      <c r="C1447" s="66" t="str">
        <v>별내동</v>
      </c>
      <c r="D1447" s="66" t="str">
        <v>상가</v>
      </c>
      <c r="E1447" s="68">
        <v>3</v>
      </c>
      <c r="F1447" s="68">
        <v>3</v>
      </c>
      <c r="G1447" s="68">
        <v>0</v>
      </c>
      <c r="H1447" s="68">
        <v>0</v>
      </c>
      <c r="I1447" s="68">
        <f>G1447+H1447</f>
        <v>0</v>
      </c>
      <c r="J1447" s="68">
        <f>SUM(F1447:H1447)</f>
        <v>3</v>
      </c>
      <c r="K1447" s="68">
        <f>E1447-J1447</f>
        <v>0</v>
      </c>
      <c r="L1447" s="69">
        <v>8550000000</v>
      </c>
      <c r="M1447" s="87">
        <v>2857.26</v>
      </c>
      <c r="N1447" s="69">
        <v>2850000000</v>
      </c>
      <c r="O1447" s="69">
        <v>9892156</v>
      </c>
      <c r="P1447" s="79">
        <f>IF(I1447=0,0,H1447/I1447)</f>
        <v>0</v>
      </c>
    </row>
    <row r="1448">
      <c r="A1448" s="66" t="str">
        <v>2026-02</v>
      </c>
      <c r="B1448" s="66" t="str">
        <v>비교 반영</v>
      </c>
      <c r="C1448" s="66" t="str">
        <v>별내동</v>
      </c>
      <c r="D1448" s="66" t="str">
        <v>아파트 매매</v>
      </c>
      <c r="E1448" s="68">
        <v>59</v>
      </c>
      <c r="F1448" s="68">
        <v>59</v>
      </c>
      <c r="G1448" s="68">
        <v>0</v>
      </c>
      <c r="H1448" s="68">
        <v>0</v>
      </c>
      <c r="I1448" s="68">
        <f>G1448+H1448</f>
        <v>0</v>
      </c>
      <c r="J1448" s="68">
        <f>SUM(F1448:H1448)</f>
        <v>59</v>
      </c>
      <c r="K1448" s="68">
        <f>E1448-J1448</f>
        <v>0</v>
      </c>
      <c r="L1448" s="69">
        <v>43773500000</v>
      </c>
      <c r="M1448" s="87">
        <v>5512.463</v>
      </c>
      <c r="N1448" s="69">
        <v>741923729</v>
      </c>
      <c r="O1448" s="69">
        <v>26250659</v>
      </c>
      <c r="P1448" s="79">
        <f>IF(I1448=0,0,H1448/I1448)</f>
        <v>0</v>
      </c>
    </row>
    <row r="1449">
      <c r="A1449" s="66" t="str">
        <v>2026-02</v>
      </c>
      <c r="B1449" s="66" t="str">
        <v>비교 반영</v>
      </c>
      <c r="C1449" s="66" t="str">
        <v>별내동</v>
      </c>
      <c r="D1449" s="66" t="str">
        <v>아파트 전월세</v>
      </c>
      <c r="E1449" s="68">
        <v>212</v>
      </c>
      <c r="F1449" s="68">
        <v>0</v>
      </c>
      <c r="G1449" s="68">
        <v>86</v>
      </c>
      <c r="H1449" s="68">
        <v>126</v>
      </c>
      <c r="I1449" s="68">
        <f>G1449+H1449</f>
        <v>212</v>
      </c>
      <c r="J1449" s="68">
        <f>SUM(F1449:H1449)</f>
        <v>212</v>
      </c>
      <c r="K1449" s="68">
        <f>E1449-J1449</f>
        <v>0</v>
      </c>
      <c r="L1449" s="69">
        <v>52617710000</v>
      </c>
      <c r="M1449" s="87">
        <v>14287.545</v>
      </c>
      <c r="N1449" s="69">
        <v>248196745</v>
      </c>
      <c r="O1449" s="69">
        <v>12174439</v>
      </c>
      <c r="P1449" s="79">
        <f>IF(I1449=0,0,H1449/I1449)</f>
        <v>0.5943396226415094</v>
      </c>
    </row>
    <row r="1450">
      <c r="A1450" s="66" t="str">
        <v>2026-02</v>
      </c>
      <c r="B1450" s="66" t="str">
        <v>비교 반영</v>
      </c>
      <c r="C1450" s="66" t="str">
        <v>별내동</v>
      </c>
      <c r="D1450" s="66" t="str">
        <v>오피스텔 매매</v>
      </c>
      <c r="E1450" s="68">
        <v>14</v>
      </c>
      <c r="F1450" s="68">
        <v>14</v>
      </c>
      <c r="G1450" s="68">
        <v>0</v>
      </c>
      <c r="H1450" s="68">
        <v>0</v>
      </c>
      <c r="I1450" s="68">
        <f>G1450+H1450</f>
        <v>0</v>
      </c>
      <c r="J1450" s="68">
        <f>SUM(F1450:H1450)</f>
        <v>14</v>
      </c>
      <c r="K1450" s="68">
        <f>E1450-J1450</f>
        <v>0</v>
      </c>
      <c r="L1450" s="69">
        <v>4033000000</v>
      </c>
      <c r="M1450" s="87">
        <v>640.355</v>
      </c>
      <c r="N1450" s="69">
        <v>288071429</v>
      </c>
      <c r="O1450" s="69">
        <v>20820062</v>
      </c>
      <c r="P1450" s="79">
        <f>IF(I1450=0,0,H1450/I1450)</f>
        <v>0</v>
      </c>
    </row>
    <row r="1451">
      <c r="A1451" s="66" t="str">
        <v>2026-02</v>
      </c>
      <c r="B1451" s="66" t="str">
        <v>비교 반영</v>
      </c>
      <c r="C1451" s="66" t="str">
        <v>별내동</v>
      </c>
      <c r="D1451" s="66" t="str">
        <v>오피스텔 전월세</v>
      </c>
      <c r="E1451" s="68">
        <v>82</v>
      </c>
      <c r="F1451" s="68">
        <v>0</v>
      </c>
      <c r="G1451" s="68">
        <v>24</v>
      </c>
      <c r="H1451" s="68">
        <v>58</v>
      </c>
      <c r="I1451" s="68">
        <f>G1451+H1451</f>
        <v>82</v>
      </c>
      <c r="J1451" s="68">
        <f>SUM(F1451:H1451)</f>
        <v>82</v>
      </c>
      <c r="K1451" s="68">
        <f>E1451-J1451</f>
        <v>0</v>
      </c>
      <c r="L1451" s="69">
        <v>10134000000</v>
      </c>
      <c r="M1451" s="87">
        <v>3763.12</v>
      </c>
      <c r="N1451" s="69">
        <v>123585366</v>
      </c>
      <c r="O1451" s="69">
        <v>8902407</v>
      </c>
      <c r="P1451" s="79">
        <f>IF(I1451=0,0,H1451/I1451)</f>
        <v>0.7073170731707317</v>
      </c>
    </row>
    <row r="1452">
      <c r="A1452" s="66" t="str">
        <v>2026-02</v>
      </c>
      <c r="B1452" s="66" t="str">
        <v>비교 반영</v>
      </c>
      <c r="C1452" s="66" t="str">
        <v>별내동</v>
      </c>
      <c r="D1452" s="66" t="str">
        <v>토지</v>
      </c>
      <c r="E1452" s="68">
        <v>4</v>
      </c>
      <c r="F1452" s="68">
        <v>4</v>
      </c>
      <c r="G1452" s="68">
        <v>0</v>
      </c>
      <c r="H1452" s="68">
        <v>0</v>
      </c>
      <c r="I1452" s="68">
        <f>G1452+H1452</f>
        <v>0</v>
      </c>
      <c r="J1452" s="68">
        <f>SUM(F1452:H1452)</f>
        <v>4</v>
      </c>
      <c r="K1452" s="68">
        <f>E1452-J1452</f>
        <v>0</v>
      </c>
      <c r="L1452" s="69">
        <v>110710000</v>
      </c>
      <c r="M1452" s="87">
        <v>629</v>
      </c>
      <c r="N1452" s="69">
        <v>27677500</v>
      </c>
      <c r="O1452" s="69">
        <v>581850</v>
      </c>
      <c r="P1452" s="79">
        <f>IF(I1452=0,0,H1452/I1452)</f>
        <v>0</v>
      </c>
    </row>
    <row r="1453">
      <c r="A1453" s="66" t="str">
        <v>2026-02</v>
      </c>
      <c r="B1453" s="66" t="str">
        <v>비교 반영</v>
      </c>
      <c r="C1453" s="66" t="str">
        <v>별내면 광전리</v>
      </c>
      <c r="D1453" s="66" t="str">
        <v>토지</v>
      </c>
      <c r="E1453" s="68">
        <v>1</v>
      </c>
      <c r="F1453" s="68">
        <v>1</v>
      </c>
      <c r="G1453" s="68">
        <v>0</v>
      </c>
      <c r="H1453" s="68">
        <v>0</v>
      </c>
      <c r="I1453" s="68">
        <f>G1453+H1453</f>
        <v>0</v>
      </c>
      <c r="J1453" s="68">
        <f>SUM(F1453:H1453)</f>
        <v>1</v>
      </c>
      <c r="K1453" s="68">
        <f>E1453-J1453</f>
        <v>0</v>
      </c>
      <c r="L1453" s="69">
        <v>35000000</v>
      </c>
      <c r="M1453" s="87">
        <v>719</v>
      </c>
      <c r="N1453" s="69">
        <v>35000000</v>
      </c>
      <c r="O1453" s="69">
        <v>160921</v>
      </c>
      <c r="P1453" s="79">
        <f>IF(I1453=0,0,H1453/I1453)</f>
        <v>0</v>
      </c>
    </row>
    <row r="1454">
      <c r="A1454" s="66" t="str">
        <v>2026-02</v>
      </c>
      <c r="B1454" s="66" t="str">
        <v>비교 반영</v>
      </c>
      <c r="C1454" s="66" t="str">
        <v>별내면 청학리</v>
      </c>
      <c r="D1454" s="66" t="str">
        <v>다가구 전월세</v>
      </c>
      <c r="E1454" s="68">
        <v>5</v>
      </c>
      <c r="F1454" s="68">
        <v>0</v>
      </c>
      <c r="G1454" s="68">
        <v>0</v>
      </c>
      <c r="H1454" s="68">
        <v>5</v>
      </c>
      <c r="I1454" s="68">
        <f>G1454+H1454</f>
        <v>5</v>
      </c>
      <c r="J1454" s="68">
        <f>SUM(F1454:H1454)</f>
        <v>5</v>
      </c>
      <c r="K1454" s="68">
        <f>E1454-J1454</f>
        <v>0</v>
      </c>
      <c r="L1454" s="69">
        <v>73000000</v>
      </c>
      <c r="M1454" s="87">
        <v>161.67</v>
      </c>
      <c r="N1454" s="69">
        <v>14600000</v>
      </c>
      <c r="O1454" s="69">
        <v>1492685</v>
      </c>
      <c r="P1454" s="79">
        <f>IF(I1454=0,0,H1454/I1454)</f>
        <v>1</v>
      </c>
    </row>
    <row r="1455">
      <c r="A1455" s="66" t="str">
        <v>2026-02</v>
      </c>
      <c r="B1455" s="66" t="str">
        <v>비교 반영</v>
      </c>
      <c r="C1455" s="66" t="str">
        <v>별내면 청학리</v>
      </c>
      <c r="D1455" s="66" t="str">
        <v>다세대 전월세</v>
      </c>
      <c r="E1455" s="68">
        <v>3</v>
      </c>
      <c r="F1455" s="68">
        <v>0</v>
      </c>
      <c r="G1455" s="68">
        <v>0</v>
      </c>
      <c r="H1455" s="68">
        <v>3</v>
      </c>
      <c r="I1455" s="68">
        <f>G1455+H1455</f>
        <v>3</v>
      </c>
      <c r="J1455" s="68">
        <f>SUM(F1455:H1455)</f>
        <v>3</v>
      </c>
      <c r="K1455" s="68">
        <f>E1455-J1455</f>
        <v>0</v>
      </c>
      <c r="L1455" s="69">
        <v>155000000</v>
      </c>
      <c r="M1455" s="87">
        <v>142.699</v>
      </c>
      <c r="N1455" s="69">
        <v>51666667</v>
      </c>
      <c r="O1455" s="69">
        <v>3590752</v>
      </c>
      <c r="P1455" s="79">
        <f>IF(I1455=0,0,H1455/I1455)</f>
        <v>1</v>
      </c>
    </row>
    <row r="1456">
      <c r="A1456" s="66" t="str">
        <v>2026-02</v>
      </c>
      <c r="B1456" s="66" t="str">
        <v>비교 반영</v>
      </c>
      <c r="C1456" s="66" t="str">
        <v>별내면 청학리</v>
      </c>
      <c r="D1456" s="66" t="str">
        <v>아파트 매매</v>
      </c>
      <c r="E1456" s="68">
        <v>17</v>
      </c>
      <c r="F1456" s="68">
        <v>17</v>
      </c>
      <c r="G1456" s="68">
        <v>0</v>
      </c>
      <c r="H1456" s="68">
        <v>0</v>
      </c>
      <c r="I1456" s="68">
        <f>G1456+H1456</f>
        <v>0</v>
      </c>
      <c r="J1456" s="68">
        <f>SUM(F1456:H1456)</f>
        <v>17</v>
      </c>
      <c r="K1456" s="68">
        <f>E1456-J1456</f>
        <v>0</v>
      </c>
      <c r="L1456" s="69">
        <v>4594000000</v>
      </c>
      <c r="M1456" s="87">
        <v>1199.26</v>
      </c>
      <c r="N1456" s="69">
        <v>270235294</v>
      </c>
      <c r="O1456" s="69">
        <v>12663456</v>
      </c>
      <c r="P1456" s="79">
        <f>IF(I1456=0,0,H1456/I1456)</f>
        <v>0</v>
      </c>
    </row>
    <row r="1457">
      <c r="A1457" s="66" t="str">
        <v>2026-02</v>
      </c>
      <c r="B1457" s="66" t="str">
        <v>비교 반영</v>
      </c>
      <c r="C1457" s="66" t="str">
        <v>별내면 청학리</v>
      </c>
      <c r="D1457" s="66" t="str">
        <v>아파트 전월세</v>
      </c>
      <c r="E1457" s="68">
        <v>19</v>
      </c>
      <c r="F1457" s="68">
        <v>0</v>
      </c>
      <c r="G1457" s="68">
        <v>11</v>
      </c>
      <c r="H1457" s="68">
        <v>8</v>
      </c>
      <c r="I1457" s="68">
        <f>G1457+H1457</f>
        <v>19</v>
      </c>
      <c r="J1457" s="68">
        <f>SUM(F1457:H1457)</f>
        <v>19</v>
      </c>
      <c r="K1457" s="68">
        <f>E1457-J1457</f>
        <v>0</v>
      </c>
      <c r="L1457" s="69">
        <v>2478500000</v>
      </c>
      <c r="M1457" s="87">
        <v>1486.05</v>
      </c>
      <c r="N1457" s="69">
        <v>130447368</v>
      </c>
      <c r="O1457" s="69">
        <v>5513535</v>
      </c>
      <c r="P1457" s="79">
        <f>IF(I1457=0,0,H1457/I1457)</f>
        <v>0.42105263157894735</v>
      </c>
    </row>
    <row r="1458">
      <c r="A1458" s="66" t="str">
        <v>2026-02</v>
      </c>
      <c r="B1458" s="66" t="str">
        <v>비교 반영</v>
      </c>
      <c r="C1458" s="66" t="str">
        <v>별내면 청학리</v>
      </c>
      <c r="D1458" s="66" t="str">
        <v>오피스텔 전월세</v>
      </c>
      <c r="E1458" s="68">
        <v>7</v>
      </c>
      <c r="F1458" s="68">
        <v>0</v>
      </c>
      <c r="G1458" s="68">
        <v>0</v>
      </c>
      <c r="H1458" s="68">
        <v>7</v>
      </c>
      <c r="I1458" s="68">
        <f>G1458+H1458</f>
        <v>7</v>
      </c>
      <c r="J1458" s="68">
        <f>SUM(F1458:H1458)</f>
        <v>7</v>
      </c>
      <c r="K1458" s="68">
        <f>E1458-J1458</f>
        <v>0</v>
      </c>
      <c r="L1458" s="69">
        <v>31000000</v>
      </c>
      <c r="M1458" s="87">
        <v>196.87</v>
      </c>
      <c r="N1458" s="69">
        <v>4428571</v>
      </c>
      <c r="O1458" s="69">
        <v>520543</v>
      </c>
      <c r="P1458" s="79">
        <f>IF(I1458=0,0,H1458/I1458)</f>
        <v>1</v>
      </c>
    </row>
    <row r="1459">
      <c r="A1459" s="66" t="str">
        <v>2026-02</v>
      </c>
      <c r="B1459" s="66" t="str">
        <v>비교 반영</v>
      </c>
      <c r="C1459" s="66" t="str">
        <v>별내면 청학리</v>
      </c>
      <c r="D1459" s="66" t="str">
        <v>토지</v>
      </c>
      <c r="E1459" s="68">
        <v>1</v>
      </c>
      <c r="F1459" s="68">
        <v>1</v>
      </c>
      <c r="G1459" s="68">
        <v>0</v>
      </c>
      <c r="H1459" s="68">
        <v>0</v>
      </c>
      <c r="I1459" s="68">
        <f>G1459+H1459</f>
        <v>0</v>
      </c>
      <c r="J1459" s="68">
        <f>SUM(F1459:H1459)</f>
        <v>1</v>
      </c>
      <c r="K1459" s="68">
        <f>E1459-J1459</f>
        <v>0</v>
      </c>
      <c r="L1459" s="69">
        <v>125000000</v>
      </c>
      <c r="M1459" s="87">
        <v>301</v>
      </c>
      <c r="N1459" s="69">
        <v>125000000</v>
      </c>
      <c r="O1459" s="69">
        <v>1372834</v>
      </c>
      <c r="P1459" s="79">
        <f>IF(I1459=0,0,H1459/I1459)</f>
        <v>0</v>
      </c>
    </row>
    <row r="1460">
      <c r="A1460" s="66" t="str">
        <v>2026-02</v>
      </c>
      <c r="B1460" s="66" t="str">
        <v>비교 반영</v>
      </c>
      <c r="C1460" s="66" t="str">
        <v>삼패동</v>
      </c>
      <c r="D1460" s="66" t="str">
        <v>다가구 전월세</v>
      </c>
      <c r="E1460" s="68">
        <v>1</v>
      </c>
      <c r="F1460" s="68">
        <v>0</v>
      </c>
      <c r="G1460" s="68">
        <v>1</v>
      </c>
      <c r="H1460" s="68">
        <v>0</v>
      </c>
      <c r="I1460" s="68">
        <f>G1460+H1460</f>
        <v>1</v>
      </c>
      <c r="J1460" s="68">
        <f>SUM(F1460:H1460)</f>
        <v>1</v>
      </c>
      <c r="K1460" s="68">
        <f>E1460-J1460</f>
        <v>0</v>
      </c>
      <c r="L1460" s="69">
        <v>250000000</v>
      </c>
      <c r="M1460" s="87">
        <v>146.31</v>
      </c>
      <c r="N1460" s="69">
        <v>250000000</v>
      </c>
      <c r="O1460" s="69">
        <v>5648597</v>
      </c>
      <c r="P1460" s="79">
        <f>IF(I1460=0,0,H1460/I1460)</f>
        <v>0</v>
      </c>
    </row>
    <row r="1461">
      <c r="A1461" s="66" t="str">
        <v>2026-02</v>
      </c>
      <c r="B1461" s="66" t="str">
        <v>비교 반영</v>
      </c>
      <c r="C1461" s="66" t="str">
        <v>삼패동</v>
      </c>
      <c r="D1461" s="66" t="str">
        <v>토지</v>
      </c>
      <c r="E1461" s="68">
        <v>3</v>
      </c>
      <c r="F1461" s="68">
        <v>3</v>
      </c>
      <c r="G1461" s="68">
        <v>0</v>
      </c>
      <c r="H1461" s="68">
        <v>0</v>
      </c>
      <c r="I1461" s="68">
        <f>G1461+H1461</f>
        <v>0</v>
      </c>
      <c r="J1461" s="68">
        <f>SUM(F1461:H1461)</f>
        <v>3</v>
      </c>
      <c r="K1461" s="68">
        <f>E1461-J1461</f>
        <v>0</v>
      </c>
      <c r="L1461" s="69">
        <v>829220000</v>
      </c>
      <c r="M1461" s="87">
        <v>1642</v>
      </c>
      <c r="N1461" s="69">
        <v>276406667</v>
      </c>
      <c r="O1461" s="69">
        <v>1669442</v>
      </c>
      <c r="P1461" s="79">
        <f>IF(I1461=0,0,H1461/I1461)</f>
        <v>0</v>
      </c>
    </row>
    <row r="1462">
      <c r="A1462" s="66" t="str">
        <v>2026-02</v>
      </c>
      <c r="B1462" s="66" t="str">
        <v>비교 반영</v>
      </c>
      <c r="C1462" s="66" t="str">
        <v>수동면 내방리</v>
      </c>
      <c r="D1462" s="66" t="str">
        <v>다가구 전월세</v>
      </c>
      <c r="E1462" s="68">
        <v>2</v>
      </c>
      <c r="F1462" s="68">
        <v>0</v>
      </c>
      <c r="G1462" s="68">
        <v>0</v>
      </c>
      <c r="H1462" s="68">
        <v>2</v>
      </c>
      <c r="I1462" s="68">
        <f>G1462+H1462</f>
        <v>2</v>
      </c>
      <c r="J1462" s="68">
        <f>SUM(F1462:H1462)</f>
        <v>2</v>
      </c>
      <c r="K1462" s="68">
        <f>E1462-J1462</f>
        <v>0</v>
      </c>
      <c r="L1462" s="69">
        <v>90000000</v>
      </c>
      <c r="M1462" s="87">
        <v>360.91</v>
      </c>
      <c r="N1462" s="69">
        <v>45000000</v>
      </c>
      <c r="O1462" s="69">
        <v>824362</v>
      </c>
      <c r="P1462" s="79">
        <f>IF(I1462=0,0,H1462/I1462)</f>
        <v>1</v>
      </c>
    </row>
    <row r="1463">
      <c r="A1463" s="66" t="str">
        <v>2026-02</v>
      </c>
      <c r="B1463" s="66" t="str">
        <v>비교 반영</v>
      </c>
      <c r="C1463" s="66" t="str">
        <v>수동면 내방리</v>
      </c>
      <c r="D1463" s="66" t="str">
        <v>토지</v>
      </c>
      <c r="E1463" s="68">
        <v>7</v>
      </c>
      <c r="F1463" s="68">
        <v>7</v>
      </c>
      <c r="G1463" s="68">
        <v>0</v>
      </c>
      <c r="H1463" s="68">
        <v>0</v>
      </c>
      <c r="I1463" s="68">
        <f>G1463+H1463</f>
        <v>0</v>
      </c>
      <c r="J1463" s="68">
        <f>SUM(F1463:H1463)</f>
        <v>7</v>
      </c>
      <c r="K1463" s="68">
        <f>E1463-J1463</f>
        <v>0</v>
      </c>
      <c r="L1463" s="69">
        <v>522500000</v>
      </c>
      <c r="M1463" s="87">
        <v>2918</v>
      </c>
      <c r="N1463" s="69">
        <v>74642857</v>
      </c>
      <c r="O1463" s="69">
        <v>591937</v>
      </c>
      <c r="P1463" s="79">
        <f>IF(I1463=0,0,H1463/I1463)</f>
        <v>0</v>
      </c>
    </row>
    <row r="1464">
      <c r="A1464" s="66" t="str">
        <v>2026-02</v>
      </c>
      <c r="B1464" s="66" t="str">
        <v>비교 반영</v>
      </c>
      <c r="C1464" s="66" t="str">
        <v>수동면 송천리</v>
      </c>
      <c r="D1464" s="66" t="str">
        <v>토지</v>
      </c>
      <c r="E1464" s="68">
        <v>11</v>
      </c>
      <c r="F1464" s="68">
        <v>11</v>
      </c>
      <c r="G1464" s="68">
        <v>0</v>
      </c>
      <c r="H1464" s="68">
        <v>0</v>
      </c>
      <c r="I1464" s="68">
        <f>G1464+H1464</f>
        <v>0</v>
      </c>
      <c r="J1464" s="68">
        <f>SUM(F1464:H1464)</f>
        <v>11</v>
      </c>
      <c r="K1464" s="68">
        <f>E1464-J1464</f>
        <v>0</v>
      </c>
      <c r="L1464" s="69">
        <v>3928910000</v>
      </c>
      <c r="M1464" s="87">
        <v>11250</v>
      </c>
      <c r="N1464" s="69">
        <v>357173636</v>
      </c>
      <c r="O1464" s="69">
        <v>1154501</v>
      </c>
      <c r="P1464" s="79">
        <f>IF(I1464=0,0,H1464/I1464)</f>
        <v>0</v>
      </c>
    </row>
    <row r="1465">
      <c r="A1465" s="66" t="str">
        <v>2026-02</v>
      </c>
      <c r="B1465" s="66" t="str">
        <v>비교 반영</v>
      </c>
      <c r="C1465" s="66" t="str">
        <v>수동면 수산리</v>
      </c>
      <c r="D1465" s="66" t="str">
        <v>다가구 전월세</v>
      </c>
      <c r="E1465" s="68">
        <v>1</v>
      </c>
      <c r="F1465" s="68">
        <v>0</v>
      </c>
      <c r="G1465" s="68">
        <v>0</v>
      </c>
      <c r="H1465" s="68">
        <v>1</v>
      </c>
      <c r="I1465" s="68">
        <f>G1465+H1465</f>
        <v>1</v>
      </c>
      <c r="J1465" s="68">
        <f>SUM(F1465:H1465)</f>
        <v>1</v>
      </c>
      <c r="K1465" s="68">
        <f>E1465-J1465</f>
        <v>0</v>
      </c>
      <c r="L1465" s="69">
        <v>25000000</v>
      </c>
      <c r="M1465" s="87">
        <v>84.91</v>
      </c>
      <c r="N1465" s="69">
        <v>25000000</v>
      </c>
      <c r="O1465" s="69">
        <v>973320</v>
      </c>
      <c r="P1465" s="79">
        <f>IF(I1465=0,0,H1465/I1465)</f>
        <v>1</v>
      </c>
    </row>
    <row r="1466">
      <c r="A1466" s="66" t="str">
        <v>2026-02</v>
      </c>
      <c r="B1466" s="66" t="str">
        <v>비교 반영</v>
      </c>
      <c r="C1466" s="66" t="str">
        <v>수동면 외방리</v>
      </c>
      <c r="D1466" s="66" t="str">
        <v>토지</v>
      </c>
      <c r="E1466" s="68">
        <v>2</v>
      </c>
      <c r="F1466" s="68">
        <v>2</v>
      </c>
      <c r="G1466" s="68">
        <v>0</v>
      </c>
      <c r="H1466" s="68">
        <v>0</v>
      </c>
      <c r="I1466" s="68">
        <f>G1466+H1466</f>
        <v>0</v>
      </c>
      <c r="J1466" s="68">
        <f>SUM(F1466:H1466)</f>
        <v>2</v>
      </c>
      <c r="K1466" s="68">
        <f>E1466-J1466</f>
        <v>0</v>
      </c>
      <c r="L1466" s="69">
        <v>267500000</v>
      </c>
      <c r="M1466" s="87">
        <v>512</v>
      </c>
      <c r="N1466" s="69">
        <v>133750000</v>
      </c>
      <c r="O1466" s="69">
        <v>1727144</v>
      </c>
      <c r="P1466" s="79">
        <f>IF(I1466=0,0,H1466/I1466)</f>
        <v>0</v>
      </c>
    </row>
    <row r="1467">
      <c r="A1467" s="66" t="str">
        <v>2026-02</v>
      </c>
      <c r="B1467" s="66" t="str">
        <v>비교 반영</v>
      </c>
      <c r="C1467" s="66" t="str">
        <v>수동면 운수리</v>
      </c>
      <c r="D1467" s="66" t="str">
        <v>다세대 매매</v>
      </c>
      <c r="E1467" s="68">
        <v>2</v>
      </c>
      <c r="F1467" s="68">
        <v>2</v>
      </c>
      <c r="G1467" s="68">
        <v>0</v>
      </c>
      <c r="H1467" s="68">
        <v>0</v>
      </c>
      <c r="I1467" s="68">
        <f>G1467+H1467</f>
        <v>0</v>
      </c>
      <c r="J1467" s="68">
        <f>SUM(F1467:H1467)</f>
        <v>2</v>
      </c>
      <c r="K1467" s="68">
        <f>E1467-J1467</f>
        <v>0</v>
      </c>
      <c r="L1467" s="69">
        <v>188000000</v>
      </c>
      <c r="M1467" s="87">
        <v>179.72</v>
      </c>
      <c r="N1467" s="69">
        <v>94000000</v>
      </c>
      <c r="O1467" s="69">
        <v>3458088</v>
      </c>
      <c r="P1467" s="79">
        <f>IF(I1467=0,0,H1467/I1467)</f>
        <v>0</v>
      </c>
    </row>
    <row r="1468">
      <c r="A1468" s="66" t="str">
        <v>2026-02</v>
      </c>
      <c r="B1468" s="66" t="str">
        <v>비교 반영</v>
      </c>
      <c r="C1468" s="66" t="str">
        <v>수동면 운수리</v>
      </c>
      <c r="D1468" s="66" t="str">
        <v>다세대 전월세</v>
      </c>
      <c r="E1468" s="68">
        <v>1</v>
      </c>
      <c r="F1468" s="68">
        <v>0</v>
      </c>
      <c r="G1468" s="68">
        <v>0</v>
      </c>
      <c r="H1468" s="68">
        <v>1</v>
      </c>
      <c r="I1468" s="68">
        <f>G1468+H1468</f>
        <v>1</v>
      </c>
      <c r="J1468" s="68">
        <f>SUM(F1468:H1468)</f>
        <v>1</v>
      </c>
      <c r="K1468" s="68">
        <f>E1468-J1468</f>
        <v>0</v>
      </c>
      <c r="L1468" s="69">
        <v>5000000</v>
      </c>
      <c r="M1468" s="87">
        <v>41.73</v>
      </c>
      <c r="N1468" s="69">
        <v>5000000</v>
      </c>
      <c r="O1468" s="69">
        <v>396092</v>
      </c>
      <c r="P1468" s="79">
        <f>IF(I1468=0,0,H1468/I1468)</f>
        <v>1</v>
      </c>
    </row>
    <row r="1469">
      <c r="A1469" s="66" t="str">
        <v>2026-02</v>
      </c>
      <c r="B1469" s="66" t="str">
        <v>비교 반영</v>
      </c>
      <c r="C1469" s="66" t="str">
        <v>수동면 입석리</v>
      </c>
      <c r="D1469" s="66" t="str">
        <v>다가구 매매</v>
      </c>
      <c r="E1469" s="68">
        <v>1</v>
      </c>
      <c r="F1469" s="68">
        <v>1</v>
      </c>
      <c r="G1469" s="68">
        <v>0</v>
      </c>
      <c r="H1469" s="68">
        <v>0</v>
      </c>
      <c r="I1469" s="68">
        <f>G1469+H1469</f>
        <v>0</v>
      </c>
      <c r="J1469" s="68">
        <f>SUM(F1469:H1469)</f>
        <v>1</v>
      </c>
      <c r="K1469" s="68">
        <f>E1469-J1469</f>
        <v>0</v>
      </c>
      <c r="L1469" s="69">
        <v>574500000</v>
      </c>
      <c r="M1469" s="87">
        <v>188.4</v>
      </c>
      <c r="N1469" s="69">
        <v>574500000</v>
      </c>
      <c r="O1469" s="69">
        <v>10080539</v>
      </c>
      <c r="P1469" s="79">
        <f>IF(I1469=0,0,H1469/I1469)</f>
        <v>0</v>
      </c>
    </row>
    <row r="1470">
      <c r="A1470" s="66" t="str">
        <v>2026-02</v>
      </c>
      <c r="B1470" s="66" t="str">
        <v>비교 반영</v>
      </c>
      <c r="C1470" s="66" t="str">
        <v>수동면 입석리</v>
      </c>
      <c r="D1470" s="66" t="str">
        <v>다가구 전월세</v>
      </c>
      <c r="E1470" s="68">
        <v>2</v>
      </c>
      <c r="F1470" s="68">
        <v>0</v>
      </c>
      <c r="G1470" s="68">
        <v>0</v>
      </c>
      <c r="H1470" s="68">
        <v>2</v>
      </c>
      <c r="I1470" s="68">
        <f>G1470+H1470</f>
        <v>2</v>
      </c>
      <c r="J1470" s="68">
        <f>SUM(F1470:H1470)</f>
        <v>2</v>
      </c>
      <c r="K1470" s="68">
        <f>E1470-J1470</f>
        <v>0</v>
      </c>
      <c r="L1470" s="69">
        <v>25000000</v>
      </c>
      <c r="M1470" s="87">
        <v>164.97</v>
      </c>
      <c r="N1470" s="69">
        <v>12500000</v>
      </c>
      <c r="O1470" s="69">
        <v>500968</v>
      </c>
      <c r="P1470" s="79">
        <f>IF(I1470=0,0,H1470/I1470)</f>
        <v>1</v>
      </c>
    </row>
    <row r="1471">
      <c r="A1471" s="66" t="str">
        <v>2026-02</v>
      </c>
      <c r="B1471" s="66" t="str">
        <v>비교 반영</v>
      </c>
      <c r="C1471" s="66" t="str">
        <v>수동면 입석리</v>
      </c>
      <c r="D1471" s="66" t="str">
        <v>상가</v>
      </c>
      <c r="E1471" s="68">
        <v>1</v>
      </c>
      <c r="F1471" s="68">
        <v>1</v>
      </c>
      <c r="G1471" s="68">
        <v>0</v>
      </c>
      <c r="H1471" s="68">
        <v>0</v>
      </c>
      <c r="I1471" s="68">
        <f>G1471+H1471</f>
        <v>0</v>
      </c>
      <c r="J1471" s="68">
        <f>SUM(F1471:H1471)</f>
        <v>1</v>
      </c>
      <c r="K1471" s="68">
        <f>E1471-J1471</f>
        <v>0</v>
      </c>
      <c r="L1471" s="69">
        <v>950000000</v>
      </c>
      <c r="M1471" s="87">
        <v>198</v>
      </c>
      <c r="N1471" s="69">
        <v>950000000</v>
      </c>
      <c r="O1471" s="69">
        <v>15861090</v>
      </c>
      <c r="P1471" s="79">
        <f>IF(I1471=0,0,H1471/I1471)</f>
        <v>0</v>
      </c>
    </row>
    <row r="1472">
      <c r="A1472" s="66" t="str">
        <v>2026-02</v>
      </c>
      <c r="B1472" s="66" t="str">
        <v>비교 반영</v>
      </c>
      <c r="C1472" s="66" t="str">
        <v>수동면 입석리</v>
      </c>
      <c r="D1472" s="66" t="str">
        <v>토지</v>
      </c>
      <c r="E1472" s="68">
        <v>10</v>
      </c>
      <c r="F1472" s="68">
        <v>10</v>
      </c>
      <c r="G1472" s="68">
        <v>0</v>
      </c>
      <c r="H1472" s="68">
        <v>0</v>
      </c>
      <c r="I1472" s="68">
        <f>G1472+H1472</f>
        <v>0</v>
      </c>
      <c r="J1472" s="68">
        <f>SUM(F1472:H1472)</f>
        <v>10</v>
      </c>
      <c r="K1472" s="68">
        <f>E1472-J1472</f>
        <v>0</v>
      </c>
      <c r="L1472" s="69">
        <v>120580000</v>
      </c>
      <c r="M1472" s="87">
        <v>431.73</v>
      </c>
      <c r="N1472" s="69">
        <v>12058000</v>
      </c>
      <c r="O1472" s="69">
        <v>923289</v>
      </c>
      <c r="P1472" s="79">
        <f>IF(I1472=0,0,H1472/I1472)</f>
        <v>0</v>
      </c>
    </row>
    <row r="1473">
      <c r="A1473" s="66" t="str">
        <v>2026-02</v>
      </c>
      <c r="B1473" s="66" t="str">
        <v>비교 반영</v>
      </c>
      <c r="C1473" s="66" t="str">
        <v>수동면 지둔리</v>
      </c>
      <c r="D1473" s="66" t="str">
        <v>다가구 매매</v>
      </c>
      <c r="E1473" s="68">
        <v>1</v>
      </c>
      <c r="F1473" s="68">
        <v>1</v>
      </c>
      <c r="G1473" s="68">
        <v>0</v>
      </c>
      <c r="H1473" s="68">
        <v>0</v>
      </c>
      <c r="I1473" s="68">
        <f>G1473+H1473</f>
        <v>0</v>
      </c>
      <c r="J1473" s="68">
        <f>SUM(F1473:H1473)</f>
        <v>1</v>
      </c>
      <c r="K1473" s="68">
        <f>E1473-J1473</f>
        <v>0</v>
      </c>
      <c r="L1473" s="69">
        <v>408000000</v>
      </c>
      <c r="M1473" s="87">
        <v>192.42</v>
      </c>
      <c r="N1473" s="69">
        <v>408000000</v>
      </c>
      <c r="O1473" s="69">
        <v>7009460</v>
      </c>
      <c r="P1473" s="79">
        <f>IF(I1473=0,0,H1473/I1473)</f>
        <v>0</v>
      </c>
    </row>
    <row r="1474">
      <c r="A1474" s="66" t="str">
        <v>2026-02</v>
      </c>
      <c r="B1474" s="66" t="str">
        <v>비교 반영</v>
      </c>
      <c r="C1474" s="66" t="str">
        <v>수동면 지둔리</v>
      </c>
      <c r="D1474" s="66" t="str">
        <v>토지</v>
      </c>
      <c r="E1474" s="68">
        <v>6</v>
      </c>
      <c r="F1474" s="68">
        <v>6</v>
      </c>
      <c r="G1474" s="68">
        <v>0</v>
      </c>
      <c r="H1474" s="68">
        <v>0</v>
      </c>
      <c r="I1474" s="68">
        <f>G1474+H1474</f>
        <v>0</v>
      </c>
      <c r="J1474" s="68">
        <f>SUM(F1474:H1474)</f>
        <v>6</v>
      </c>
      <c r="K1474" s="68">
        <f>E1474-J1474</f>
        <v>0</v>
      </c>
      <c r="L1474" s="69">
        <v>24450000</v>
      </c>
      <c r="M1474" s="87">
        <v>116</v>
      </c>
      <c r="N1474" s="69">
        <v>4075000</v>
      </c>
      <c r="O1474" s="69">
        <v>696780</v>
      </c>
      <c r="P1474" s="79">
        <f>IF(I1474=0,0,H1474/I1474)</f>
        <v>0</v>
      </c>
    </row>
    <row r="1475">
      <c r="A1475" s="66" t="str">
        <v>2026-02</v>
      </c>
      <c r="B1475" s="66" t="str">
        <v>비교 반영</v>
      </c>
      <c r="C1475" s="66" t="str">
        <v>수석동</v>
      </c>
      <c r="D1475" s="66" t="str">
        <v>토지</v>
      </c>
      <c r="E1475" s="68">
        <v>1</v>
      </c>
      <c r="F1475" s="68">
        <v>1</v>
      </c>
      <c r="G1475" s="68">
        <v>0</v>
      </c>
      <c r="H1475" s="68">
        <v>0</v>
      </c>
      <c r="I1475" s="68">
        <f>G1475+H1475</f>
        <v>0</v>
      </c>
      <c r="J1475" s="68">
        <f>SUM(F1475:H1475)</f>
        <v>1</v>
      </c>
      <c r="K1475" s="68">
        <f>E1475-J1475</f>
        <v>0</v>
      </c>
      <c r="L1475" s="69">
        <v>200000000</v>
      </c>
      <c r="M1475" s="87">
        <v>1785</v>
      </c>
      <c r="N1475" s="69">
        <v>200000000</v>
      </c>
      <c r="O1475" s="69">
        <v>370396</v>
      </c>
      <c r="P1475" s="79">
        <f>IF(I1475=0,0,H1475/I1475)</f>
        <v>0</v>
      </c>
    </row>
    <row r="1476">
      <c r="A1476" s="66" t="str">
        <v>2026-02</v>
      </c>
      <c r="B1476" s="66" t="str">
        <v>비교 반영</v>
      </c>
      <c r="C1476" s="66" t="str">
        <v>오남읍 양지리</v>
      </c>
      <c r="D1476" s="66" t="str">
        <v>다가구 전월세</v>
      </c>
      <c r="E1476" s="68">
        <v>5</v>
      </c>
      <c r="F1476" s="68">
        <v>0</v>
      </c>
      <c r="G1476" s="68">
        <v>3</v>
      </c>
      <c r="H1476" s="68">
        <v>2</v>
      </c>
      <c r="I1476" s="68">
        <f>G1476+H1476</f>
        <v>5</v>
      </c>
      <c r="J1476" s="68">
        <f>SUM(F1476:H1476)</f>
        <v>5</v>
      </c>
      <c r="K1476" s="68">
        <f>E1476-J1476</f>
        <v>0</v>
      </c>
      <c r="L1476" s="69">
        <v>306500000</v>
      </c>
      <c r="M1476" s="87">
        <v>208.73</v>
      </c>
      <c r="N1476" s="69">
        <v>61300000</v>
      </c>
      <c r="O1476" s="69">
        <v>4854228</v>
      </c>
      <c r="P1476" s="79">
        <f>IF(I1476=0,0,H1476/I1476)</f>
        <v>0.4</v>
      </c>
    </row>
    <row r="1477">
      <c r="A1477" s="66" t="str">
        <v>2026-02</v>
      </c>
      <c r="B1477" s="66" t="str">
        <v>비교 반영</v>
      </c>
      <c r="C1477" s="66" t="str">
        <v>오남읍 양지리</v>
      </c>
      <c r="D1477" s="66" t="str">
        <v>다세대 매매</v>
      </c>
      <c r="E1477" s="68">
        <v>4</v>
      </c>
      <c r="F1477" s="68">
        <v>4</v>
      </c>
      <c r="G1477" s="68">
        <v>0</v>
      </c>
      <c r="H1477" s="68">
        <v>0</v>
      </c>
      <c r="I1477" s="68">
        <f>G1477+H1477</f>
        <v>0</v>
      </c>
      <c r="J1477" s="68">
        <f>SUM(F1477:H1477)</f>
        <v>4</v>
      </c>
      <c r="K1477" s="68">
        <f>E1477-J1477</f>
        <v>0</v>
      </c>
      <c r="L1477" s="69">
        <v>988000000</v>
      </c>
      <c r="M1477" s="87">
        <v>265.897</v>
      </c>
      <c r="N1477" s="69">
        <v>247000000</v>
      </c>
      <c r="O1477" s="69">
        <v>12283386</v>
      </c>
      <c r="P1477" s="79">
        <f>IF(I1477=0,0,H1477/I1477)</f>
        <v>0</v>
      </c>
    </row>
    <row r="1478">
      <c r="A1478" s="66" t="str">
        <v>2026-02</v>
      </c>
      <c r="B1478" s="66" t="str">
        <v>비교 반영</v>
      </c>
      <c r="C1478" s="66" t="str">
        <v>오남읍 양지리</v>
      </c>
      <c r="D1478" s="66" t="str">
        <v>다세대 전월세</v>
      </c>
      <c r="E1478" s="68">
        <v>19</v>
      </c>
      <c r="F1478" s="68">
        <v>0</v>
      </c>
      <c r="G1478" s="68">
        <v>14</v>
      </c>
      <c r="H1478" s="68">
        <v>5</v>
      </c>
      <c r="I1478" s="68">
        <f>G1478+H1478</f>
        <v>19</v>
      </c>
      <c r="J1478" s="68">
        <f>SUM(F1478:H1478)</f>
        <v>19</v>
      </c>
      <c r="K1478" s="68">
        <f>E1478-J1478</f>
        <v>0</v>
      </c>
      <c r="L1478" s="69">
        <v>2578600000</v>
      </c>
      <c r="M1478" s="87">
        <v>1042.78</v>
      </c>
      <c r="N1478" s="69">
        <v>135715789</v>
      </c>
      <c r="O1478" s="69">
        <v>8174588</v>
      </c>
      <c r="P1478" s="79">
        <f>IF(I1478=0,0,H1478/I1478)</f>
        <v>0.2631578947368421</v>
      </c>
    </row>
    <row r="1479">
      <c r="A1479" s="66" t="str">
        <v>2026-02</v>
      </c>
      <c r="B1479" s="66" t="str">
        <v>비교 반영</v>
      </c>
      <c r="C1479" s="66" t="str">
        <v>오남읍 양지리</v>
      </c>
      <c r="D1479" s="66" t="str">
        <v>아파트 매매</v>
      </c>
      <c r="E1479" s="68">
        <v>15</v>
      </c>
      <c r="F1479" s="68">
        <v>15</v>
      </c>
      <c r="G1479" s="68">
        <v>0</v>
      </c>
      <c r="H1479" s="68">
        <v>0</v>
      </c>
      <c r="I1479" s="68">
        <f>G1479+H1479</f>
        <v>0</v>
      </c>
      <c r="J1479" s="68">
        <f>SUM(F1479:H1479)</f>
        <v>15</v>
      </c>
      <c r="K1479" s="68">
        <f>E1479-J1479</f>
        <v>0</v>
      </c>
      <c r="L1479" s="69">
        <v>4603000000</v>
      </c>
      <c r="M1479" s="87">
        <v>1227.228</v>
      </c>
      <c r="N1479" s="69">
        <v>306866667</v>
      </c>
      <c r="O1479" s="69">
        <v>12399105</v>
      </c>
      <c r="P1479" s="79">
        <f>IF(I1479=0,0,H1479/I1479)</f>
        <v>0</v>
      </c>
    </row>
    <row r="1480">
      <c r="A1480" s="66" t="str">
        <v>2026-02</v>
      </c>
      <c r="B1480" s="66" t="str">
        <v>비교 반영</v>
      </c>
      <c r="C1480" s="66" t="str">
        <v>오남읍 양지리</v>
      </c>
      <c r="D1480" s="66" t="str">
        <v>아파트 전월세</v>
      </c>
      <c r="E1480" s="68">
        <v>25</v>
      </c>
      <c r="F1480" s="68">
        <v>0</v>
      </c>
      <c r="G1480" s="68">
        <v>15</v>
      </c>
      <c r="H1480" s="68">
        <v>10</v>
      </c>
      <c r="I1480" s="68">
        <f>G1480+H1480</f>
        <v>25</v>
      </c>
      <c r="J1480" s="68">
        <f>SUM(F1480:H1480)</f>
        <v>25</v>
      </c>
      <c r="K1480" s="68">
        <f>E1480-J1480</f>
        <v>0</v>
      </c>
      <c r="L1480" s="69">
        <v>3880500000</v>
      </c>
      <c r="M1480" s="87">
        <v>2108.45</v>
      </c>
      <c r="N1480" s="69">
        <v>155220000</v>
      </c>
      <c r="O1480" s="69">
        <v>6084137</v>
      </c>
      <c r="P1480" s="79">
        <f>IF(I1480=0,0,H1480/I1480)</f>
        <v>0.4</v>
      </c>
    </row>
    <row r="1481">
      <c r="A1481" s="66" t="str">
        <v>2026-02</v>
      </c>
      <c r="B1481" s="66" t="str">
        <v>비교 반영</v>
      </c>
      <c r="C1481" s="66" t="str">
        <v>오남읍 양지리</v>
      </c>
      <c r="D1481" s="66" t="str">
        <v>토지</v>
      </c>
      <c r="E1481" s="68">
        <v>6</v>
      </c>
      <c r="F1481" s="68">
        <v>6</v>
      </c>
      <c r="G1481" s="68">
        <v>0</v>
      </c>
      <c r="H1481" s="68">
        <v>0</v>
      </c>
      <c r="I1481" s="68">
        <f>G1481+H1481</f>
        <v>0</v>
      </c>
      <c r="J1481" s="68">
        <f>SUM(F1481:H1481)</f>
        <v>6</v>
      </c>
      <c r="K1481" s="68">
        <f>E1481-J1481</f>
        <v>0</v>
      </c>
      <c r="L1481" s="69">
        <v>8600000000</v>
      </c>
      <c r="M1481" s="87">
        <v>3511</v>
      </c>
      <c r="N1481" s="69">
        <v>1433333333</v>
      </c>
      <c r="O1481" s="69">
        <v>8097337</v>
      </c>
      <c r="P1481" s="79">
        <f>IF(I1481=0,0,H1481/I1481)</f>
        <v>0</v>
      </c>
    </row>
    <row r="1482">
      <c r="A1482" s="66" t="str">
        <v>2026-02</v>
      </c>
      <c r="B1482" s="66" t="str">
        <v>비교 반영</v>
      </c>
      <c r="C1482" s="66" t="str">
        <v>오남읍 오남리</v>
      </c>
      <c r="D1482" s="66" t="str">
        <v>다가구 전월세</v>
      </c>
      <c r="E1482" s="68">
        <v>12</v>
      </c>
      <c r="F1482" s="68">
        <v>0</v>
      </c>
      <c r="G1482" s="68">
        <v>0</v>
      </c>
      <c r="H1482" s="68">
        <v>12</v>
      </c>
      <c r="I1482" s="68">
        <f>G1482+H1482</f>
        <v>12</v>
      </c>
      <c r="J1482" s="68">
        <f>SUM(F1482:H1482)</f>
        <v>12</v>
      </c>
      <c r="K1482" s="68">
        <f>E1482-J1482</f>
        <v>0</v>
      </c>
      <c r="L1482" s="69">
        <v>105000000</v>
      </c>
      <c r="M1482" s="87">
        <v>384.03</v>
      </c>
      <c r="N1482" s="69">
        <v>8750000</v>
      </c>
      <c r="O1482" s="69">
        <v>903855</v>
      </c>
      <c r="P1482" s="79">
        <f>IF(I1482=0,0,H1482/I1482)</f>
        <v>1</v>
      </c>
    </row>
    <row r="1483">
      <c r="A1483" s="66" t="str">
        <v>2026-02</v>
      </c>
      <c r="B1483" s="66" t="str">
        <v>비교 반영</v>
      </c>
      <c r="C1483" s="66" t="str">
        <v>오남읍 오남리</v>
      </c>
      <c r="D1483" s="66" t="str">
        <v>다세대 매매</v>
      </c>
      <c r="E1483" s="68">
        <v>3</v>
      </c>
      <c r="F1483" s="68">
        <v>3</v>
      </c>
      <c r="G1483" s="68">
        <v>0</v>
      </c>
      <c r="H1483" s="68">
        <v>0</v>
      </c>
      <c r="I1483" s="68">
        <f>G1483+H1483</f>
        <v>0</v>
      </c>
      <c r="J1483" s="68">
        <f>SUM(F1483:H1483)</f>
        <v>3</v>
      </c>
      <c r="K1483" s="68">
        <f>E1483-J1483</f>
        <v>0</v>
      </c>
      <c r="L1483" s="69">
        <v>384000000</v>
      </c>
      <c r="M1483" s="87">
        <v>139.09</v>
      </c>
      <c r="N1483" s="69">
        <v>128000000</v>
      </c>
      <c r="O1483" s="69">
        <v>9126619</v>
      </c>
      <c r="P1483" s="79">
        <f>IF(I1483=0,0,H1483/I1483)</f>
        <v>0</v>
      </c>
    </row>
    <row r="1484">
      <c r="A1484" s="66" t="str">
        <v>2026-02</v>
      </c>
      <c r="B1484" s="66" t="str">
        <v>비교 반영</v>
      </c>
      <c r="C1484" s="66" t="str">
        <v>오남읍 오남리</v>
      </c>
      <c r="D1484" s="66" t="str">
        <v>다세대 전월세</v>
      </c>
      <c r="E1484" s="68">
        <v>4</v>
      </c>
      <c r="F1484" s="68">
        <v>0</v>
      </c>
      <c r="G1484" s="68">
        <v>2</v>
      </c>
      <c r="H1484" s="68">
        <v>2</v>
      </c>
      <c r="I1484" s="68">
        <f>G1484+H1484</f>
        <v>4</v>
      </c>
      <c r="J1484" s="68">
        <f>SUM(F1484:H1484)</f>
        <v>4</v>
      </c>
      <c r="K1484" s="68">
        <f>E1484-J1484</f>
        <v>0</v>
      </c>
      <c r="L1484" s="69">
        <v>333000000</v>
      </c>
      <c r="M1484" s="87">
        <v>232.61</v>
      </c>
      <c r="N1484" s="69">
        <v>83250000</v>
      </c>
      <c r="O1484" s="69">
        <v>4732498</v>
      </c>
      <c r="P1484" s="79">
        <f>IF(I1484=0,0,H1484/I1484)</f>
        <v>0.5</v>
      </c>
    </row>
    <row r="1485">
      <c r="A1485" s="66" t="str">
        <v>2026-02</v>
      </c>
      <c r="B1485" s="66" t="str">
        <v>비교 반영</v>
      </c>
      <c r="C1485" s="66" t="str">
        <v>오남읍 오남리</v>
      </c>
      <c r="D1485" s="66" t="str">
        <v>상가</v>
      </c>
      <c r="E1485" s="68">
        <v>1</v>
      </c>
      <c r="F1485" s="68">
        <v>1</v>
      </c>
      <c r="G1485" s="68">
        <v>0</v>
      </c>
      <c r="H1485" s="68">
        <v>0</v>
      </c>
      <c r="I1485" s="68">
        <f>G1485+H1485</f>
        <v>0</v>
      </c>
      <c r="J1485" s="68">
        <f>SUM(F1485:H1485)</f>
        <v>1</v>
      </c>
      <c r="K1485" s="68">
        <f>E1485-J1485</f>
        <v>0</v>
      </c>
      <c r="L1485" s="69">
        <v>1700000000</v>
      </c>
      <c r="M1485" s="87">
        <v>970.19</v>
      </c>
      <c r="N1485" s="69">
        <v>1700000000</v>
      </c>
      <c r="O1485" s="69">
        <v>5792509</v>
      </c>
      <c r="P1485" s="79">
        <f>IF(I1485=0,0,H1485/I1485)</f>
        <v>0</v>
      </c>
    </row>
    <row r="1486">
      <c r="A1486" s="66" t="str">
        <v>2026-02</v>
      </c>
      <c r="B1486" s="66" t="str">
        <v>비교 반영</v>
      </c>
      <c r="C1486" s="66" t="str">
        <v>오남읍 오남리</v>
      </c>
      <c r="D1486" s="66" t="str">
        <v>아파트 매매</v>
      </c>
      <c r="E1486" s="68">
        <v>19</v>
      </c>
      <c r="F1486" s="68">
        <v>19</v>
      </c>
      <c r="G1486" s="68">
        <v>0</v>
      </c>
      <c r="H1486" s="68">
        <v>0</v>
      </c>
      <c r="I1486" s="68">
        <f>G1486+H1486</f>
        <v>0</v>
      </c>
      <c r="J1486" s="68">
        <f>SUM(F1486:H1486)</f>
        <v>19</v>
      </c>
      <c r="K1486" s="68">
        <f>E1486-J1486</f>
        <v>0</v>
      </c>
      <c r="L1486" s="69">
        <v>3935000000</v>
      </c>
      <c r="M1486" s="87">
        <v>1250.941</v>
      </c>
      <c r="N1486" s="69">
        <v>207105263</v>
      </c>
      <c r="O1486" s="69">
        <v>10398780</v>
      </c>
      <c r="P1486" s="79">
        <f>IF(I1486=0,0,H1486/I1486)</f>
        <v>0</v>
      </c>
    </row>
    <row r="1487">
      <c r="A1487" s="66" t="str">
        <v>2026-02</v>
      </c>
      <c r="B1487" s="66" t="str">
        <v>비교 반영</v>
      </c>
      <c r="C1487" s="66" t="str">
        <v>오남읍 오남리</v>
      </c>
      <c r="D1487" s="66" t="str">
        <v>아파트 전월세</v>
      </c>
      <c r="E1487" s="68">
        <v>53</v>
      </c>
      <c r="F1487" s="68">
        <v>0</v>
      </c>
      <c r="G1487" s="68">
        <v>24</v>
      </c>
      <c r="H1487" s="68">
        <v>29</v>
      </c>
      <c r="I1487" s="68">
        <f>G1487+H1487</f>
        <v>53</v>
      </c>
      <c r="J1487" s="68">
        <f>SUM(F1487:H1487)</f>
        <v>53</v>
      </c>
      <c r="K1487" s="68">
        <f>E1487-J1487</f>
        <v>0</v>
      </c>
      <c r="L1487" s="69">
        <v>5150100000</v>
      </c>
      <c r="M1487" s="87">
        <v>3515.185</v>
      </c>
      <c r="N1487" s="69">
        <v>97171698</v>
      </c>
      <c r="O1487" s="69">
        <v>4843309</v>
      </c>
      <c r="P1487" s="79">
        <f>IF(I1487=0,0,H1487/I1487)</f>
        <v>0.5471698113207547</v>
      </c>
    </row>
    <row r="1488">
      <c r="A1488" s="66" t="str">
        <v>2026-02</v>
      </c>
      <c r="B1488" s="66" t="str">
        <v>비교 반영</v>
      </c>
      <c r="C1488" s="66" t="str">
        <v>오남읍 오남리</v>
      </c>
      <c r="D1488" s="66" t="str">
        <v>오피스텔 전월세</v>
      </c>
      <c r="E1488" s="68">
        <v>4</v>
      </c>
      <c r="F1488" s="68">
        <v>0</v>
      </c>
      <c r="G1488" s="68">
        <v>0</v>
      </c>
      <c r="H1488" s="68">
        <v>4</v>
      </c>
      <c r="I1488" s="68">
        <f>G1488+H1488</f>
        <v>4</v>
      </c>
      <c r="J1488" s="68">
        <f>SUM(F1488:H1488)</f>
        <v>4</v>
      </c>
      <c r="K1488" s="68">
        <f>E1488-J1488</f>
        <v>0</v>
      </c>
      <c r="L1488" s="69">
        <v>20000000</v>
      </c>
      <c r="M1488" s="87">
        <v>103.36</v>
      </c>
      <c r="N1488" s="69">
        <v>5000000</v>
      </c>
      <c r="O1488" s="69">
        <v>639664</v>
      </c>
      <c r="P1488" s="79">
        <f>IF(I1488=0,0,H1488/I1488)</f>
        <v>1</v>
      </c>
    </row>
    <row r="1489">
      <c r="A1489" s="66" t="str">
        <v>2026-02</v>
      </c>
      <c r="B1489" s="66" t="str">
        <v>비교 반영</v>
      </c>
      <c r="C1489" s="66" t="str">
        <v>오남읍 오남리</v>
      </c>
      <c r="D1489" s="66" t="str">
        <v>토지</v>
      </c>
      <c r="E1489" s="68">
        <v>7</v>
      </c>
      <c r="F1489" s="68">
        <v>7</v>
      </c>
      <c r="G1489" s="68">
        <v>0</v>
      </c>
      <c r="H1489" s="68">
        <v>0</v>
      </c>
      <c r="I1489" s="68">
        <f>G1489+H1489</f>
        <v>0</v>
      </c>
      <c r="J1489" s="68">
        <f>SUM(F1489:H1489)</f>
        <v>7</v>
      </c>
      <c r="K1489" s="68">
        <f>E1489-J1489</f>
        <v>0</v>
      </c>
      <c r="L1489" s="69">
        <v>1941040000</v>
      </c>
      <c r="M1489" s="87">
        <v>1762</v>
      </c>
      <c r="N1489" s="69">
        <v>277291429</v>
      </c>
      <c r="O1489" s="69">
        <v>3641692</v>
      </c>
      <c r="P1489" s="79">
        <f>IF(I1489=0,0,H1489/I1489)</f>
        <v>0</v>
      </c>
    </row>
    <row r="1490">
      <c r="A1490" s="66" t="str">
        <v>2026-02</v>
      </c>
      <c r="B1490" s="66" t="str">
        <v>비교 반영</v>
      </c>
      <c r="C1490" s="66" t="str">
        <v>오남읍 팔현리</v>
      </c>
      <c r="D1490" s="66" t="str">
        <v>토지</v>
      </c>
      <c r="E1490" s="68">
        <v>3</v>
      </c>
      <c r="F1490" s="68">
        <v>3</v>
      </c>
      <c r="G1490" s="68">
        <v>0</v>
      </c>
      <c r="H1490" s="68">
        <v>0</v>
      </c>
      <c r="I1490" s="68">
        <f>G1490+H1490</f>
        <v>0</v>
      </c>
      <c r="J1490" s="68">
        <f>SUM(F1490:H1490)</f>
        <v>3</v>
      </c>
      <c r="K1490" s="68">
        <f>E1490-J1490</f>
        <v>0</v>
      </c>
      <c r="L1490" s="69">
        <v>205000000</v>
      </c>
      <c r="M1490" s="87">
        <v>1810.2</v>
      </c>
      <c r="N1490" s="69">
        <v>68333333</v>
      </c>
      <c r="O1490" s="69">
        <v>374371</v>
      </c>
      <c r="P1490" s="79">
        <f>IF(I1490=0,0,H1490/I1490)</f>
        <v>0</v>
      </c>
    </row>
    <row r="1491">
      <c r="A1491" s="66" t="str">
        <v>2026-02</v>
      </c>
      <c r="B1491" s="66" t="str">
        <v>비교 반영</v>
      </c>
      <c r="C1491" s="66" t="str">
        <v>와부읍 덕소리</v>
      </c>
      <c r="D1491" s="66" t="str">
        <v>공장창고</v>
      </c>
      <c r="E1491" s="68">
        <v>1</v>
      </c>
      <c r="F1491" s="68">
        <v>1</v>
      </c>
      <c r="G1491" s="68">
        <v>0</v>
      </c>
      <c r="H1491" s="68">
        <v>0</v>
      </c>
      <c r="I1491" s="68">
        <f>G1491+H1491</f>
        <v>0</v>
      </c>
      <c r="J1491" s="68">
        <f>SUM(F1491:H1491)</f>
        <v>1</v>
      </c>
      <c r="K1491" s="68">
        <f>E1491-J1491</f>
        <v>0</v>
      </c>
      <c r="L1491" s="69">
        <v>540000000</v>
      </c>
      <c r="M1491" s="87">
        <v>500</v>
      </c>
      <c r="N1491" s="69">
        <v>540000000</v>
      </c>
      <c r="O1491" s="69">
        <v>3570248</v>
      </c>
      <c r="P1491" s="79">
        <f>IF(I1491=0,0,H1491/I1491)</f>
        <v>0</v>
      </c>
    </row>
    <row r="1492">
      <c r="A1492" s="66" t="str">
        <v>2026-02</v>
      </c>
      <c r="B1492" s="66" t="str">
        <v>비교 반영</v>
      </c>
      <c r="C1492" s="66" t="str">
        <v>와부읍 덕소리</v>
      </c>
      <c r="D1492" s="66" t="str">
        <v>다가구 매매</v>
      </c>
      <c r="E1492" s="68">
        <v>1</v>
      </c>
      <c r="F1492" s="68">
        <v>1</v>
      </c>
      <c r="G1492" s="68">
        <v>0</v>
      </c>
      <c r="H1492" s="68">
        <v>0</v>
      </c>
      <c r="I1492" s="68">
        <f>G1492+H1492</f>
        <v>0</v>
      </c>
      <c r="J1492" s="68">
        <f>SUM(F1492:H1492)</f>
        <v>1</v>
      </c>
      <c r="K1492" s="68">
        <f>E1492-J1492</f>
        <v>0</v>
      </c>
      <c r="L1492" s="69">
        <v>285340000</v>
      </c>
      <c r="M1492" s="87">
        <v>125.73</v>
      </c>
      <c r="N1492" s="69">
        <v>285340000</v>
      </c>
      <c r="O1492" s="69">
        <v>7502368</v>
      </c>
      <c r="P1492" s="79">
        <f>IF(I1492=0,0,H1492/I1492)</f>
        <v>0</v>
      </c>
    </row>
    <row r="1493">
      <c r="A1493" s="66" t="str">
        <v>2026-02</v>
      </c>
      <c r="B1493" s="66" t="str">
        <v>비교 반영</v>
      </c>
      <c r="C1493" s="66" t="str">
        <v>와부읍 덕소리</v>
      </c>
      <c r="D1493" s="66" t="str">
        <v>다가구 전월세</v>
      </c>
      <c r="E1493" s="68">
        <v>1</v>
      </c>
      <c r="F1493" s="68">
        <v>0</v>
      </c>
      <c r="G1493" s="68">
        <v>0</v>
      </c>
      <c r="H1493" s="68">
        <v>1</v>
      </c>
      <c r="I1493" s="68">
        <f>G1493+H1493</f>
        <v>1</v>
      </c>
      <c r="J1493" s="68">
        <f>SUM(F1493:H1493)</f>
        <v>1</v>
      </c>
      <c r="K1493" s="68">
        <f>E1493-J1493</f>
        <v>0</v>
      </c>
      <c r="L1493" s="69">
        <v>2000000</v>
      </c>
      <c r="M1493" s="87">
        <v>20</v>
      </c>
      <c r="N1493" s="69">
        <v>2000000</v>
      </c>
      <c r="O1493" s="69">
        <v>330579</v>
      </c>
      <c r="P1493" s="79">
        <f>IF(I1493=0,0,H1493/I1493)</f>
        <v>1</v>
      </c>
    </row>
    <row r="1494">
      <c r="A1494" s="66" t="str">
        <v>2026-02</v>
      </c>
      <c r="B1494" s="66" t="str">
        <v>비교 반영</v>
      </c>
      <c r="C1494" s="66" t="str">
        <v>와부읍 덕소리</v>
      </c>
      <c r="D1494" s="66" t="str">
        <v>다세대 매매</v>
      </c>
      <c r="E1494" s="68">
        <v>4</v>
      </c>
      <c r="F1494" s="68">
        <v>4</v>
      </c>
      <c r="G1494" s="68">
        <v>0</v>
      </c>
      <c r="H1494" s="68">
        <v>0</v>
      </c>
      <c r="I1494" s="68">
        <f>G1494+H1494</f>
        <v>0</v>
      </c>
      <c r="J1494" s="68">
        <f>SUM(F1494:H1494)</f>
        <v>4</v>
      </c>
      <c r="K1494" s="68">
        <f>E1494-J1494</f>
        <v>0</v>
      </c>
      <c r="L1494" s="69">
        <v>1171000000</v>
      </c>
      <c r="M1494" s="87">
        <v>203.15</v>
      </c>
      <c r="N1494" s="69">
        <v>292750000</v>
      </c>
      <c r="O1494" s="69">
        <v>19055251</v>
      </c>
      <c r="P1494" s="79">
        <f>IF(I1494=0,0,H1494/I1494)</f>
        <v>0</v>
      </c>
    </row>
    <row r="1495">
      <c r="A1495" s="66" t="str">
        <v>2026-02</v>
      </c>
      <c r="B1495" s="66" t="str">
        <v>비교 반영</v>
      </c>
      <c r="C1495" s="66" t="str">
        <v>와부읍 덕소리</v>
      </c>
      <c r="D1495" s="66" t="str">
        <v>다세대 전월세</v>
      </c>
      <c r="E1495" s="68">
        <v>6</v>
      </c>
      <c r="F1495" s="68">
        <v>0</v>
      </c>
      <c r="G1495" s="68">
        <v>3</v>
      </c>
      <c r="H1495" s="68">
        <v>3</v>
      </c>
      <c r="I1495" s="68">
        <f>G1495+H1495</f>
        <v>6</v>
      </c>
      <c r="J1495" s="68">
        <f>SUM(F1495:H1495)</f>
        <v>6</v>
      </c>
      <c r="K1495" s="68">
        <f>E1495-J1495</f>
        <v>0</v>
      </c>
      <c r="L1495" s="69">
        <v>320000000</v>
      </c>
      <c r="M1495" s="87">
        <v>285.15</v>
      </c>
      <c r="N1495" s="69">
        <v>53333333</v>
      </c>
      <c r="O1495" s="69">
        <v>3709806</v>
      </c>
      <c r="P1495" s="79">
        <f>IF(I1495=0,0,H1495/I1495)</f>
        <v>0.5</v>
      </c>
    </row>
    <row r="1496">
      <c r="A1496" s="66" t="str">
        <v>2026-02</v>
      </c>
      <c r="B1496" s="66" t="str">
        <v>비교 반영</v>
      </c>
      <c r="C1496" s="66" t="str">
        <v>와부읍 덕소리</v>
      </c>
      <c r="D1496" s="66" t="str">
        <v>분양권</v>
      </c>
      <c r="E1496" s="68">
        <v>3</v>
      </c>
      <c r="F1496" s="68">
        <v>3</v>
      </c>
      <c r="G1496" s="68">
        <v>0</v>
      </c>
      <c r="H1496" s="68">
        <v>0</v>
      </c>
      <c r="I1496" s="68">
        <f>G1496+H1496</f>
        <v>0</v>
      </c>
      <c r="J1496" s="68">
        <f>SUM(F1496:H1496)</f>
        <v>3</v>
      </c>
      <c r="K1496" s="68">
        <f>E1496-J1496</f>
        <v>0</v>
      </c>
      <c r="L1496" s="69">
        <v>1606670000</v>
      </c>
      <c r="M1496" s="87">
        <v>179.644</v>
      </c>
      <c r="N1496" s="69">
        <v>535556667</v>
      </c>
      <c r="O1496" s="69">
        <v>29565728</v>
      </c>
      <c r="P1496" s="79">
        <f>IF(I1496=0,0,H1496/I1496)</f>
        <v>0</v>
      </c>
    </row>
    <row r="1497">
      <c r="A1497" s="66" t="str">
        <v>2026-02</v>
      </c>
      <c r="B1497" s="66" t="str">
        <v>비교 반영</v>
      </c>
      <c r="C1497" s="66" t="str">
        <v>와부읍 덕소리</v>
      </c>
      <c r="D1497" s="66" t="str">
        <v>상가</v>
      </c>
      <c r="E1497" s="68">
        <v>7</v>
      </c>
      <c r="F1497" s="68">
        <v>7</v>
      </c>
      <c r="G1497" s="68">
        <v>0</v>
      </c>
      <c r="H1497" s="68">
        <v>0</v>
      </c>
      <c r="I1497" s="68">
        <f>G1497+H1497</f>
        <v>0</v>
      </c>
      <c r="J1497" s="68">
        <f>SUM(F1497:H1497)</f>
        <v>7</v>
      </c>
      <c r="K1497" s="68">
        <f>E1497-J1497</f>
        <v>0</v>
      </c>
      <c r="L1497" s="69">
        <v>1426680000</v>
      </c>
      <c r="M1497" s="87">
        <v>665.72</v>
      </c>
      <c r="N1497" s="69">
        <v>203811429</v>
      </c>
      <c r="O1497" s="69">
        <v>7084506</v>
      </c>
      <c r="P1497" s="79">
        <f>IF(I1497=0,0,H1497/I1497)</f>
        <v>0</v>
      </c>
    </row>
    <row r="1498">
      <c r="A1498" s="66" t="str">
        <v>2026-02</v>
      </c>
      <c r="B1498" s="66" t="str">
        <v>비교 반영</v>
      </c>
      <c r="C1498" s="66" t="str">
        <v>와부읍 덕소리</v>
      </c>
      <c r="D1498" s="66" t="str">
        <v>아파트 매매</v>
      </c>
      <c r="E1498" s="68">
        <v>55</v>
      </c>
      <c r="F1498" s="68">
        <v>55</v>
      </c>
      <c r="G1498" s="68">
        <v>0</v>
      </c>
      <c r="H1498" s="68">
        <v>0</v>
      </c>
      <c r="I1498" s="68">
        <f>G1498+H1498</f>
        <v>0</v>
      </c>
      <c r="J1498" s="68">
        <f>SUM(F1498:H1498)</f>
        <v>55</v>
      </c>
      <c r="K1498" s="68">
        <f>E1498-J1498</f>
        <v>0</v>
      </c>
      <c r="L1498" s="69">
        <v>28862500000</v>
      </c>
      <c r="M1498" s="87">
        <v>4678.532</v>
      </c>
      <c r="N1498" s="69">
        <v>524772727</v>
      </c>
      <c r="O1498" s="69">
        <v>20393838</v>
      </c>
      <c r="P1498" s="79">
        <f>IF(I1498=0,0,H1498/I1498)</f>
        <v>0</v>
      </c>
    </row>
    <row r="1499">
      <c r="A1499" s="66" t="str">
        <v>2026-02</v>
      </c>
      <c r="B1499" s="66" t="str">
        <v>비교 반영</v>
      </c>
      <c r="C1499" s="66" t="str">
        <v>와부읍 덕소리</v>
      </c>
      <c r="D1499" s="66" t="str">
        <v>아파트 전월세</v>
      </c>
      <c r="E1499" s="68">
        <v>94</v>
      </c>
      <c r="F1499" s="68">
        <v>0</v>
      </c>
      <c r="G1499" s="68">
        <v>68</v>
      </c>
      <c r="H1499" s="68">
        <v>26</v>
      </c>
      <c r="I1499" s="68">
        <f>G1499+H1499</f>
        <v>94</v>
      </c>
      <c r="J1499" s="68">
        <f>SUM(F1499:H1499)</f>
        <v>94</v>
      </c>
      <c r="K1499" s="68">
        <f>E1499-J1499</f>
        <v>0</v>
      </c>
      <c r="L1499" s="69">
        <v>25951420000</v>
      </c>
      <c r="M1499" s="87">
        <v>6987.486</v>
      </c>
      <c r="N1499" s="69">
        <v>276078936</v>
      </c>
      <c r="O1499" s="69">
        <v>12277636</v>
      </c>
      <c r="P1499" s="79">
        <f>IF(I1499=0,0,H1499/I1499)</f>
        <v>0.2765957446808511</v>
      </c>
    </row>
    <row r="1500">
      <c r="A1500" s="66" t="str">
        <v>2026-02</v>
      </c>
      <c r="B1500" s="66" t="str">
        <v>비교 반영</v>
      </c>
      <c r="C1500" s="66" t="str">
        <v>와부읍 덕소리</v>
      </c>
      <c r="D1500" s="66" t="str">
        <v>오피스텔 매매</v>
      </c>
      <c r="E1500" s="68">
        <v>1</v>
      </c>
      <c r="F1500" s="68">
        <v>1</v>
      </c>
      <c r="G1500" s="68">
        <v>0</v>
      </c>
      <c r="H1500" s="68">
        <v>0</v>
      </c>
      <c r="I1500" s="68">
        <f>G1500+H1500</f>
        <v>0</v>
      </c>
      <c r="J1500" s="68">
        <f>SUM(F1500:H1500)</f>
        <v>1</v>
      </c>
      <c r="K1500" s="68">
        <f>E1500-J1500</f>
        <v>0</v>
      </c>
      <c r="L1500" s="69">
        <v>238000000</v>
      </c>
      <c r="M1500" s="87">
        <v>52.295</v>
      </c>
      <c r="N1500" s="69">
        <v>238000000</v>
      </c>
      <c r="O1500" s="69">
        <v>15044972</v>
      </c>
      <c r="P1500" s="79">
        <f>IF(I1500=0,0,H1500/I1500)</f>
        <v>0</v>
      </c>
    </row>
    <row r="1501">
      <c r="A1501" s="66" t="str">
        <v>2026-02</v>
      </c>
      <c r="B1501" s="66" t="str">
        <v>비교 반영</v>
      </c>
      <c r="C1501" s="66" t="str">
        <v>와부읍 덕소리</v>
      </c>
      <c r="D1501" s="66" t="str">
        <v>오피스텔 전월세</v>
      </c>
      <c r="E1501" s="68">
        <v>6</v>
      </c>
      <c r="F1501" s="68">
        <v>0</v>
      </c>
      <c r="G1501" s="68">
        <v>4</v>
      </c>
      <c r="H1501" s="68">
        <v>2</v>
      </c>
      <c r="I1501" s="68">
        <f>G1501+H1501</f>
        <v>6</v>
      </c>
      <c r="J1501" s="68">
        <f>SUM(F1501:H1501)</f>
        <v>6</v>
      </c>
      <c r="K1501" s="68">
        <f>E1501-J1501</f>
        <v>0</v>
      </c>
      <c r="L1501" s="69">
        <v>889000000</v>
      </c>
      <c r="M1501" s="87">
        <v>387.45</v>
      </c>
      <c r="N1501" s="69">
        <v>148166667</v>
      </c>
      <c r="O1501" s="69">
        <v>7585089</v>
      </c>
      <c r="P1501" s="79">
        <f>IF(I1501=0,0,H1501/I1501)</f>
        <v>0.3333333333333333</v>
      </c>
    </row>
    <row r="1502">
      <c r="A1502" s="66" t="str">
        <v>2026-02</v>
      </c>
      <c r="B1502" s="66" t="str">
        <v>비교 반영</v>
      </c>
      <c r="C1502" s="66" t="str">
        <v>와부읍 덕소리</v>
      </c>
      <c r="D1502" s="66" t="str">
        <v>토지</v>
      </c>
      <c r="E1502" s="68">
        <v>6</v>
      </c>
      <c r="F1502" s="68">
        <v>6</v>
      </c>
      <c r="G1502" s="68">
        <v>0</v>
      </c>
      <c r="H1502" s="68">
        <v>0</v>
      </c>
      <c r="I1502" s="68">
        <f>G1502+H1502</f>
        <v>0</v>
      </c>
      <c r="J1502" s="68">
        <f>SUM(F1502:H1502)</f>
        <v>6</v>
      </c>
      <c r="K1502" s="68">
        <f>E1502-J1502</f>
        <v>0</v>
      </c>
      <c r="L1502" s="69">
        <v>1314340000</v>
      </c>
      <c r="M1502" s="87">
        <v>1247.5</v>
      </c>
      <c r="N1502" s="69">
        <v>219056667</v>
      </c>
      <c r="O1502" s="69">
        <v>3482906</v>
      </c>
      <c r="P1502" s="79">
        <f>IF(I1502=0,0,H1502/I1502)</f>
        <v>0</v>
      </c>
    </row>
    <row r="1503">
      <c r="A1503" s="66" t="str">
        <v>2026-02</v>
      </c>
      <c r="B1503" s="66" t="str">
        <v>비교 반영</v>
      </c>
      <c r="C1503" s="66" t="str">
        <v>와부읍 도곡리</v>
      </c>
      <c r="D1503" s="66" t="str">
        <v>다가구 전월세</v>
      </c>
      <c r="E1503" s="68">
        <v>2</v>
      </c>
      <c r="F1503" s="68">
        <v>0</v>
      </c>
      <c r="G1503" s="68">
        <v>1</v>
      </c>
      <c r="H1503" s="68">
        <v>1</v>
      </c>
      <c r="I1503" s="68">
        <f>G1503+H1503</f>
        <v>2</v>
      </c>
      <c r="J1503" s="68">
        <f>SUM(F1503:H1503)</f>
        <v>2</v>
      </c>
      <c r="K1503" s="68">
        <f>E1503-J1503</f>
        <v>0</v>
      </c>
      <c r="L1503" s="69">
        <v>551000000</v>
      </c>
      <c r="M1503" s="87">
        <v>176.15</v>
      </c>
      <c r="N1503" s="69">
        <v>275500000</v>
      </c>
      <c r="O1503" s="69">
        <v>10340548</v>
      </c>
      <c r="P1503" s="79">
        <f>IF(I1503=0,0,H1503/I1503)</f>
        <v>0.5</v>
      </c>
    </row>
    <row r="1504">
      <c r="A1504" s="66" t="str">
        <v>2026-02</v>
      </c>
      <c r="B1504" s="66" t="str">
        <v>비교 반영</v>
      </c>
      <c r="C1504" s="66" t="str">
        <v>와부읍 도곡리</v>
      </c>
      <c r="D1504" s="66" t="str">
        <v>다세대 매매</v>
      </c>
      <c r="E1504" s="68">
        <v>1</v>
      </c>
      <c r="F1504" s="68">
        <v>1</v>
      </c>
      <c r="G1504" s="68">
        <v>0</v>
      </c>
      <c r="H1504" s="68">
        <v>0</v>
      </c>
      <c r="I1504" s="68">
        <f>G1504+H1504</f>
        <v>0</v>
      </c>
      <c r="J1504" s="68">
        <f>SUM(F1504:H1504)</f>
        <v>1</v>
      </c>
      <c r="K1504" s="68">
        <f>E1504-J1504</f>
        <v>0</v>
      </c>
      <c r="L1504" s="69">
        <v>200000000</v>
      </c>
      <c r="M1504" s="87">
        <v>46.2</v>
      </c>
      <c r="N1504" s="69">
        <v>200000000</v>
      </c>
      <c r="O1504" s="69">
        <v>14310758</v>
      </c>
      <c r="P1504" s="79">
        <f>IF(I1504=0,0,H1504/I1504)</f>
        <v>0</v>
      </c>
    </row>
    <row r="1505">
      <c r="A1505" s="66" t="str">
        <v>2026-02</v>
      </c>
      <c r="B1505" s="66" t="str">
        <v>비교 반영</v>
      </c>
      <c r="C1505" s="66" t="str">
        <v>와부읍 도곡리</v>
      </c>
      <c r="D1505" s="66" t="str">
        <v>다세대 전월세</v>
      </c>
      <c r="E1505" s="68">
        <v>3</v>
      </c>
      <c r="F1505" s="68">
        <v>0</v>
      </c>
      <c r="G1505" s="68">
        <v>3</v>
      </c>
      <c r="H1505" s="68">
        <v>0</v>
      </c>
      <c r="I1505" s="68">
        <f>G1505+H1505</f>
        <v>3</v>
      </c>
      <c r="J1505" s="68">
        <f>SUM(F1505:H1505)</f>
        <v>3</v>
      </c>
      <c r="K1505" s="68">
        <f>E1505-J1505</f>
        <v>0</v>
      </c>
      <c r="L1505" s="69">
        <v>682000000</v>
      </c>
      <c r="M1505" s="87">
        <v>184.72</v>
      </c>
      <c r="N1505" s="69">
        <v>227333333</v>
      </c>
      <c r="O1505" s="69">
        <v>12205204</v>
      </c>
      <c r="P1505" s="79">
        <f>IF(I1505=0,0,H1505/I1505)</f>
        <v>0</v>
      </c>
    </row>
    <row r="1506">
      <c r="A1506" s="66" t="str">
        <v>2026-02</v>
      </c>
      <c r="B1506" s="66" t="str">
        <v>비교 반영</v>
      </c>
      <c r="C1506" s="66" t="str">
        <v>와부읍 도곡리</v>
      </c>
      <c r="D1506" s="66" t="str">
        <v>아파트 매매</v>
      </c>
      <c r="E1506" s="68">
        <v>25</v>
      </c>
      <c r="F1506" s="68">
        <v>25</v>
      </c>
      <c r="G1506" s="68">
        <v>0</v>
      </c>
      <c r="H1506" s="68">
        <v>0</v>
      </c>
      <c r="I1506" s="68">
        <f>G1506+H1506</f>
        <v>0</v>
      </c>
      <c r="J1506" s="68">
        <f>SUM(F1506:H1506)</f>
        <v>25</v>
      </c>
      <c r="K1506" s="68">
        <f>E1506-J1506</f>
        <v>0</v>
      </c>
      <c r="L1506" s="69">
        <v>13042970000</v>
      </c>
      <c r="M1506" s="87">
        <v>2478.869</v>
      </c>
      <c r="N1506" s="69">
        <v>521718800</v>
      </c>
      <c r="O1506" s="69">
        <v>17393922</v>
      </c>
      <c r="P1506" s="79">
        <f>IF(I1506=0,0,H1506/I1506)</f>
        <v>0</v>
      </c>
    </row>
    <row r="1507">
      <c r="A1507" s="66" t="str">
        <v>2026-02</v>
      </c>
      <c r="B1507" s="66" t="str">
        <v>비교 반영</v>
      </c>
      <c r="C1507" s="66" t="str">
        <v>와부읍 도곡리</v>
      </c>
      <c r="D1507" s="66" t="str">
        <v>아파트 전월세</v>
      </c>
      <c r="E1507" s="68">
        <v>33</v>
      </c>
      <c r="F1507" s="68">
        <v>0</v>
      </c>
      <c r="G1507" s="68">
        <v>21</v>
      </c>
      <c r="H1507" s="68">
        <v>12</v>
      </c>
      <c r="I1507" s="68">
        <f>G1507+H1507</f>
        <v>33</v>
      </c>
      <c r="J1507" s="68">
        <f>SUM(F1507:H1507)</f>
        <v>33</v>
      </c>
      <c r="K1507" s="68">
        <f>E1507-J1507</f>
        <v>0</v>
      </c>
      <c r="L1507" s="69">
        <v>9724380000</v>
      </c>
      <c r="M1507" s="87">
        <v>2868.825</v>
      </c>
      <c r="N1507" s="69">
        <v>294678182</v>
      </c>
      <c r="O1507" s="69">
        <v>11205532</v>
      </c>
      <c r="P1507" s="79">
        <f>IF(I1507=0,0,H1507/I1507)</f>
        <v>0.36363636363636365</v>
      </c>
    </row>
    <row r="1508">
      <c r="A1508" s="66" t="str">
        <v>2026-02</v>
      </c>
      <c r="B1508" s="66" t="str">
        <v>비교 반영</v>
      </c>
      <c r="C1508" s="66" t="str">
        <v>와부읍 도곡리</v>
      </c>
      <c r="D1508" s="66" t="str">
        <v>오피스텔 전월세</v>
      </c>
      <c r="E1508" s="68">
        <v>2</v>
      </c>
      <c r="F1508" s="68">
        <v>0</v>
      </c>
      <c r="G1508" s="68">
        <v>2</v>
      </c>
      <c r="H1508" s="68">
        <v>0</v>
      </c>
      <c r="I1508" s="68">
        <f>G1508+H1508</f>
        <v>2</v>
      </c>
      <c r="J1508" s="68">
        <f>SUM(F1508:H1508)</f>
        <v>2</v>
      </c>
      <c r="K1508" s="68">
        <f>E1508-J1508</f>
        <v>0</v>
      </c>
      <c r="L1508" s="69">
        <v>405000000</v>
      </c>
      <c r="M1508" s="87">
        <v>129.73</v>
      </c>
      <c r="N1508" s="69">
        <v>202500000</v>
      </c>
      <c r="O1508" s="69">
        <v>10320226</v>
      </c>
      <c r="P1508" s="79">
        <f>IF(I1508=0,0,H1508/I1508)</f>
        <v>0</v>
      </c>
    </row>
    <row r="1509">
      <c r="A1509" s="66" t="str">
        <v>2026-02</v>
      </c>
      <c r="B1509" s="66" t="str">
        <v>비교 반영</v>
      </c>
      <c r="C1509" s="66" t="str">
        <v>와부읍 도곡리</v>
      </c>
      <c r="D1509" s="66" t="str">
        <v>토지</v>
      </c>
      <c r="E1509" s="68">
        <v>22</v>
      </c>
      <c r="F1509" s="68">
        <v>22</v>
      </c>
      <c r="G1509" s="68">
        <v>0</v>
      </c>
      <c r="H1509" s="68">
        <v>0</v>
      </c>
      <c r="I1509" s="68">
        <f>G1509+H1509</f>
        <v>0</v>
      </c>
      <c r="J1509" s="68">
        <f>SUM(F1509:H1509)</f>
        <v>22</v>
      </c>
      <c r="K1509" s="68">
        <f>E1509-J1509</f>
        <v>0</v>
      </c>
      <c r="L1509" s="69">
        <v>1111960000</v>
      </c>
      <c r="M1509" s="87">
        <v>2561.59</v>
      </c>
      <c r="N1509" s="69">
        <v>50543636</v>
      </c>
      <c r="O1509" s="69">
        <v>1435007</v>
      </c>
      <c r="P1509" s="79">
        <f>IF(I1509=0,0,H1509/I1509)</f>
        <v>0</v>
      </c>
    </row>
    <row r="1510">
      <c r="A1510" s="66" t="str">
        <v>2026-02</v>
      </c>
      <c r="B1510" s="66" t="str">
        <v>비교 반영</v>
      </c>
      <c r="C1510" s="66" t="str">
        <v>와부읍 월문리</v>
      </c>
      <c r="D1510" s="66" t="str">
        <v>다가구 전월세</v>
      </c>
      <c r="E1510" s="68">
        <v>1</v>
      </c>
      <c r="F1510" s="68">
        <v>0</v>
      </c>
      <c r="G1510" s="68">
        <v>1</v>
      </c>
      <c r="H1510" s="68">
        <v>0</v>
      </c>
      <c r="I1510" s="68">
        <f>G1510+H1510</f>
        <v>1</v>
      </c>
      <c r="J1510" s="68">
        <f>SUM(F1510:H1510)</f>
        <v>1</v>
      </c>
      <c r="K1510" s="68">
        <f>E1510-J1510</f>
        <v>0</v>
      </c>
      <c r="L1510" s="69">
        <v>130000000</v>
      </c>
      <c r="M1510" s="87">
        <v>73.37</v>
      </c>
      <c r="N1510" s="69">
        <v>130000000</v>
      </c>
      <c r="O1510" s="69">
        <v>5857327</v>
      </c>
      <c r="P1510" s="79">
        <f>IF(I1510=0,0,H1510/I1510)</f>
        <v>0</v>
      </c>
    </row>
    <row r="1511">
      <c r="A1511" s="66" t="str">
        <v>2026-02</v>
      </c>
      <c r="B1511" s="66" t="str">
        <v>비교 반영</v>
      </c>
      <c r="C1511" s="66" t="str">
        <v>와부읍 월문리</v>
      </c>
      <c r="D1511" s="66" t="str">
        <v>토지</v>
      </c>
      <c r="E1511" s="68">
        <v>2</v>
      </c>
      <c r="F1511" s="68">
        <v>2</v>
      </c>
      <c r="G1511" s="68">
        <v>0</v>
      </c>
      <c r="H1511" s="68">
        <v>0</v>
      </c>
      <c r="I1511" s="68">
        <f>G1511+H1511</f>
        <v>0</v>
      </c>
      <c r="J1511" s="68">
        <f>SUM(F1511:H1511)</f>
        <v>2</v>
      </c>
      <c r="K1511" s="68">
        <f>E1511-J1511</f>
        <v>0</v>
      </c>
      <c r="L1511" s="69">
        <v>100000000</v>
      </c>
      <c r="M1511" s="87">
        <v>118</v>
      </c>
      <c r="N1511" s="69">
        <v>50000000</v>
      </c>
      <c r="O1511" s="69">
        <v>2801513</v>
      </c>
      <c r="P1511" s="79">
        <f>IF(I1511=0,0,H1511/I1511)</f>
        <v>0</v>
      </c>
    </row>
    <row r="1512">
      <c r="A1512" s="66" t="str">
        <v>2026-02</v>
      </c>
      <c r="B1512" s="66" t="str">
        <v>비교 반영</v>
      </c>
      <c r="C1512" s="66" t="str">
        <v>와부읍 율석리</v>
      </c>
      <c r="D1512" s="66" t="str">
        <v>다가구 전월세</v>
      </c>
      <c r="E1512" s="68">
        <v>5</v>
      </c>
      <c r="F1512" s="68">
        <v>0</v>
      </c>
      <c r="G1512" s="68">
        <v>4</v>
      </c>
      <c r="H1512" s="68">
        <v>1</v>
      </c>
      <c r="I1512" s="68">
        <f>G1512+H1512</f>
        <v>5</v>
      </c>
      <c r="J1512" s="68">
        <f>SUM(F1512:H1512)</f>
        <v>5</v>
      </c>
      <c r="K1512" s="68">
        <f>E1512-J1512</f>
        <v>0</v>
      </c>
      <c r="L1512" s="69">
        <v>475000000</v>
      </c>
      <c r="M1512" s="87">
        <v>265.995</v>
      </c>
      <c r="N1512" s="69">
        <v>95000000</v>
      </c>
      <c r="O1512" s="69">
        <v>5903298</v>
      </c>
      <c r="P1512" s="79">
        <f>IF(I1512=0,0,H1512/I1512)</f>
        <v>0.2</v>
      </c>
    </row>
    <row r="1513">
      <c r="A1513" s="66" t="str">
        <v>2026-02</v>
      </c>
      <c r="B1513" s="66" t="str">
        <v>비교 반영</v>
      </c>
      <c r="C1513" s="66" t="str">
        <v>와부읍 율석리</v>
      </c>
      <c r="D1513" s="66" t="str">
        <v>토지</v>
      </c>
      <c r="E1513" s="68">
        <v>1</v>
      </c>
      <c r="F1513" s="68">
        <v>1</v>
      </c>
      <c r="G1513" s="68">
        <v>0</v>
      </c>
      <c r="H1513" s="68">
        <v>0</v>
      </c>
      <c r="I1513" s="68">
        <f>G1513+H1513</f>
        <v>0</v>
      </c>
      <c r="J1513" s="68">
        <f>SUM(F1513:H1513)</f>
        <v>1</v>
      </c>
      <c r="K1513" s="68">
        <f>E1513-J1513</f>
        <v>0</v>
      </c>
      <c r="L1513" s="69">
        <v>165000000</v>
      </c>
      <c r="M1513" s="87">
        <v>330</v>
      </c>
      <c r="N1513" s="69">
        <v>165000000</v>
      </c>
      <c r="O1513" s="69">
        <v>1652893</v>
      </c>
      <c r="P1513" s="79">
        <f>IF(I1513=0,0,H1513/I1513)</f>
        <v>0</v>
      </c>
    </row>
    <row r="1514">
      <c r="A1514" s="66" t="str">
        <v>2026-02</v>
      </c>
      <c r="B1514" s="66" t="str">
        <v>비교 반영</v>
      </c>
      <c r="C1514" s="66" t="str">
        <v>와부읍 팔당리</v>
      </c>
      <c r="D1514" s="66" t="str">
        <v>다가구 전월세</v>
      </c>
      <c r="E1514" s="68">
        <v>1</v>
      </c>
      <c r="F1514" s="68">
        <v>0</v>
      </c>
      <c r="G1514" s="68">
        <v>0</v>
      </c>
      <c r="H1514" s="68">
        <v>1</v>
      </c>
      <c r="I1514" s="68">
        <f>G1514+H1514</f>
        <v>1</v>
      </c>
      <c r="J1514" s="68">
        <f>SUM(F1514:H1514)</f>
        <v>1</v>
      </c>
      <c r="K1514" s="68">
        <f>E1514-J1514</f>
        <v>0</v>
      </c>
      <c r="L1514" s="69">
        <v>10000000</v>
      </c>
      <c r="M1514" s="87">
        <v>27</v>
      </c>
      <c r="N1514" s="69">
        <v>10000000</v>
      </c>
      <c r="O1514" s="69">
        <v>1224365</v>
      </c>
      <c r="P1514" s="79">
        <f>IF(I1514=0,0,H1514/I1514)</f>
        <v>1</v>
      </c>
    </row>
    <row r="1515">
      <c r="A1515" s="66" t="str">
        <v>2026-02</v>
      </c>
      <c r="B1515" s="66" t="str">
        <v>비교 반영</v>
      </c>
      <c r="C1515" s="66" t="str">
        <v>이패동</v>
      </c>
      <c r="D1515" s="66" t="str">
        <v>토지</v>
      </c>
      <c r="E1515" s="68">
        <v>3</v>
      </c>
      <c r="F1515" s="68">
        <v>3</v>
      </c>
      <c r="G1515" s="68">
        <v>0</v>
      </c>
      <c r="H1515" s="68">
        <v>0</v>
      </c>
      <c r="I1515" s="68">
        <f>G1515+H1515</f>
        <v>0</v>
      </c>
      <c r="J1515" s="68">
        <f>SUM(F1515:H1515)</f>
        <v>3</v>
      </c>
      <c r="K1515" s="68">
        <f>E1515-J1515</f>
        <v>0</v>
      </c>
      <c r="L1515" s="69">
        <v>50860000</v>
      </c>
      <c r="M1515" s="87">
        <v>113.2</v>
      </c>
      <c r="N1515" s="69">
        <v>16953333</v>
      </c>
      <c r="O1515" s="69">
        <v>1485267</v>
      </c>
      <c r="P1515" s="79">
        <f>IF(I1515=0,0,H1515/I1515)</f>
        <v>0</v>
      </c>
    </row>
    <row r="1516">
      <c r="A1516" s="66" t="str">
        <v>2026-02</v>
      </c>
      <c r="B1516" s="66" t="str">
        <v>비교 반영</v>
      </c>
      <c r="C1516" s="66" t="str">
        <v>일패동</v>
      </c>
      <c r="D1516" s="66" t="str">
        <v>다가구 전월세</v>
      </c>
      <c r="E1516" s="68">
        <v>1</v>
      </c>
      <c r="F1516" s="68">
        <v>0</v>
      </c>
      <c r="G1516" s="68">
        <v>0</v>
      </c>
      <c r="H1516" s="68">
        <v>1</v>
      </c>
      <c r="I1516" s="68">
        <f>G1516+H1516</f>
        <v>1</v>
      </c>
      <c r="J1516" s="68">
        <f>SUM(F1516:H1516)</f>
        <v>1</v>
      </c>
      <c r="K1516" s="68">
        <f>E1516-J1516</f>
        <v>0</v>
      </c>
      <c r="L1516" s="69">
        <v>150000000</v>
      </c>
      <c r="M1516" s="87">
        <v>97.53</v>
      </c>
      <c r="N1516" s="69">
        <v>150000000</v>
      </c>
      <c r="O1516" s="69">
        <v>5084259</v>
      </c>
      <c r="P1516" s="79">
        <f>IF(I1516=0,0,H1516/I1516)</f>
        <v>1</v>
      </c>
    </row>
    <row r="1517">
      <c r="A1517" s="66" t="str">
        <v>2026-02</v>
      </c>
      <c r="B1517" s="66" t="str">
        <v>비교 반영</v>
      </c>
      <c r="C1517" s="66" t="str">
        <v>일패동</v>
      </c>
      <c r="D1517" s="66" t="str">
        <v>토지</v>
      </c>
      <c r="E1517" s="68">
        <v>13</v>
      </c>
      <c r="F1517" s="68">
        <v>13</v>
      </c>
      <c r="G1517" s="68">
        <v>0</v>
      </c>
      <c r="H1517" s="68">
        <v>0</v>
      </c>
      <c r="I1517" s="68">
        <f>G1517+H1517</f>
        <v>0</v>
      </c>
      <c r="J1517" s="68">
        <f>SUM(F1517:H1517)</f>
        <v>13</v>
      </c>
      <c r="K1517" s="68">
        <f>E1517-J1517</f>
        <v>0</v>
      </c>
      <c r="L1517" s="69">
        <v>1300920000</v>
      </c>
      <c r="M1517" s="87">
        <v>4637</v>
      </c>
      <c r="N1517" s="69">
        <v>100070769</v>
      </c>
      <c r="O1517" s="69">
        <v>927445</v>
      </c>
      <c r="P1517" s="79">
        <f>IF(I1517=0,0,H1517/I1517)</f>
        <v>0</v>
      </c>
    </row>
    <row r="1518">
      <c r="A1518" s="66" t="str">
        <v>2026-02</v>
      </c>
      <c r="B1518" s="66" t="str">
        <v>비교 반영</v>
      </c>
      <c r="C1518" s="66" t="str">
        <v>조안면 삼봉리</v>
      </c>
      <c r="D1518" s="66" t="str">
        <v>다가구 전월세</v>
      </c>
      <c r="E1518" s="68">
        <v>1</v>
      </c>
      <c r="F1518" s="68">
        <v>0</v>
      </c>
      <c r="G1518" s="68">
        <v>1</v>
      </c>
      <c r="H1518" s="68">
        <v>0</v>
      </c>
      <c r="I1518" s="68">
        <f>G1518+H1518</f>
        <v>1</v>
      </c>
      <c r="J1518" s="68">
        <f>SUM(F1518:H1518)</f>
        <v>1</v>
      </c>
      <c r="K1518" s="68">
        <f>E1518-J1518</f>
        <v>0</v>
      </c>
      <c r="L1518" s="69">
        <v>250000000</v>
      </c>
      <c r="M1518" s="87">
        <v>137.74</v>
      </c>
      <c r="N1518" s="69">
        <v>250000000</v>
      </c>
      <c r="O1518" s="69">
        <v>6000045</v>
      </c>
      <c r="P1518" s="79">
        <f>IF(I1518=0,0,H1518/I1518)</f>
        <v>0</v>
      </c>
    </row>
    <row r="1519">
      <c r="A1519" s="66" t="str">
        <v>2026-02</v>
      </c>
      <c r="B1519" s="66" t="str">
        <v>비교 반영</v>
      </c>
      <c r="C1519" s="66" t="str">
        <v>조안면 삼봉리</v>
      </c>
      <c r="D1519" s="66" t="str">
        <v>다세대 전월세</v>
      </c>
      <c r="E1519" s="68">
        <v>1</v>
      </c>
      <c r="F1519" s="68">
        <v>0</v>
      </c>
      <c r="G1519" s="68">
        <v>0</v>
      </c>
      <c r="H1519" s="68">
        <v>1</v>
      </c>
      <c r="I1519" s="68">
        <f>G1519+H1519</f>
        <v>1</v>
      </c>
      <c r="J1519" s="68">
        <f>SUM(F1519:H1519)</f>
        <v>1</v>
      </c>
      <c r="K1519" s="68">
        <f>E1519-J1519</f>
        <v>0</v>
      </c>
      <c r="L1519" s="69">
        <v>5000000</v>
      </c>
      <c r="M1519" s="87">
        <v>29.19</v>
      </c>
      <c r="N1519" s="69">
        <v>5000000</v>
      </c>
      <c r="O1519" s="69">
        <v>566253</v>
      </c>
      <c r="P1519" s="79">
        <f>IF(I1519=0,0,H1519/I1519)</f>
        <v>1</v>
      </c>
    </row>
    <row r="1520">
      <c r="A1520" s="66" t="str">
        <v>2026-02</v>
      </c>
      <c r="B1520" s="66" t="str">
        <v>비교 반영</v>
      </c>
      <c r="C1520" s="66" t="str">
        <v>조안면 삼봉리</v>
      </c>
      <c r="D1520" s="66" t="str">
        <v>토지</v>
      </c>
      <c r="E1520" s="68">
        <v>1</v>
      </c>
      <c r="F1520" s="68">
        <v>1</v>
      </c>
      <c r="G1520" s="68">
        <v>0</v>
      </c>
      <c r="H1520" s="68">
        <v>0</v>
      </c>
      <c r="I1520" s="68">
        <f>G1520+H1520</f>
        <v>0</v>
      </c>
      <c r="J1520" s="68">
        <f>SUM(F1520:H1520)</f>
        <v>1</v>
      </c>
      <c r="K1520" s="68">
        <f>E1520-J1520</f>
        <v>0</v>
      </c>
      <c r="L1520" s="69">
        <v>115000000</v>
      </c>
      <c r="M1520" s="87">
        <v>2102.94</v>
      </c>
      <c r="N1520" s="69">
        <v>115000000</v>
      </c>
      <c r="O1520" s="69">
        <v>180778</v>
      </c>
      <c r="P1520" s="79">
        <f>IF(I1520=0,0,H1520/I1520)</f>
        <v>0</v>
      </c>
    </row>
    <row r="1521">
      <c r="A1521" s="66" t="str">
        <v>2026-02</v>
      </c>
      <c r="B1521" s="66" t="str">
        <v>비교 반영</v>
      </c>
      <c r="C1521" s="66" t="str">
        <v>조안면 송촌리</v>
      </c>
      <c r="D1521" s="66" t="str">
        <v>토지</v>
      </c>
      <c r="E1521" s="68">
        <v>1</v>
      </c>
      <c r="F1521" s="68">
        <v>1</v>
      </c>
      <c r="G1521" s="68">
        <v>0</v>
      </c>
      <c r="H1521" s="68">
        <v>0</v>
      </c>
      <c r="I1521" s="68">
        <f>G1521+H1521</f>
        <v>0</v>
      </c>
      <c r="J1521" s="68">
        <f>SUM(F1521:H1521)</f>
        <v>1</v>
      </c>
      <c r="K1521" s="68">
        <f>E1521-J1521</f>
        <v>0</v>
      </c>
      <c r="L1521" s="69">
        <v>400000000</v>
      </c>
      <c r="M1521" s="87">
        <v>610</v>
      </c>
      <c r="N1521" s="69">
        <v>400000000</v>
      </c>
      <c r="O1521" s="69">
        <v>2167728</v>
      </c>
      <c r="P1521" s="79">
        <f>IF(I1521=0,0,H1521/I1521)</f>
        <v>0</v>
      </c>
    </row>
    <row r="1522">
      <c r="A1522" s="66" t="str">
        <v>2026-02</v>
      </c>
      <c r="B1522" s="66" t="str">
        <v>비교 반영</v>
      </c>
      <c r="C1522" s="66" t="str">
        <v>조안면 시우리</v>
      </c>
      <c r="D1522" s="66" t="str">
        <v>토지</v>
      </c>
      <c r="E1522" s="68">
        <v>3</v>
      </c>
      <c r="F1522" s="68">
        <v>3</v>
      </c>
      <c r="G1522" s="68">
        <v>0</v>
      </c>
      <c r="H1522" s="68">
        <v>0</v>
      </c>
      <c r="I1522" s="68">
        <f>G1522+H1522</f>
        <v>0</v>
      </c>
      <c r="J1522" s="68">
        <f>SUM(F1522:H1522)</f>
        <v>3</v>
      </c>
      <c r="K1522" s="68">
        <f>E1522-J1522</f>
        <v>0</v>
      </c>
      <c r="L1522" s="69">
        <v>238000000</v>
      </c>
      <c r="M1522" s="87">
        <v>1182</v>
      </c>
      <c r="N1522" s="69">
        <v>79333333</v>
      </c>
      <c r="O1522" s="69">
        <v>665632</v>
      </c>
      <c r="P1522" s="79">
        <f>IF(I1522=0,0,H1522/I1522)</f>
        <v>0</v>
      </c>
    </row>
    <row r="1523">
      <c r="A1523" s="66" t="str">
        <v>2026-02</v>
      </c>
      <c r="B1523" s="66" t="str">
        <v>비교 반영</v>
      </c>
      <c r="C1523" s="66" t="str">
        <v>조안면 진중리</v>
      </c>
      <c r="D1523" s="66" t="str">
        <v>토지</v>
      </c>
      <c r="E1523" s="68">
        <v>1</v>
      </c>
      <c r="F1523" s="68">
        <v>1</v>
      </c>
      <c r="G1523" s="68">
        <v>0</v>
      </c>
      <c r="H1523" s="68">
        <v>0</v>
      </c>
      <c r="I1523" s="68">
        <f>G1523+H1523</f>
        <v>0</v>
      </c>
      <c r="J1523" s="68">
        <f>SUM(F1523:H1523)</f>
        <v>1</v>
      </c>
      <c r="K1523" s="68">
        <f>E1523-J1523</f>
        <v>0</v>
      </c>
      <c r="L1523" s="69">
        <v>150000000</v>
      </c>
      <c r="M1523" s="87">
        <v>330.58</v>
      </c>
      <c r="N1523" s="69">
        <v>150000000</v>
      </c>
      <c r="O1523" s="69">
        <v>1499993</v>
      </c>
      <c r="P1523" s="79">
        <f>IF(I1523=0,0,H1523/I1523)</f>
        <v>0</v>
      </c>
    </row>
    <row r="1524">
      <c r="A1524" s="66" t="str">
        <v>2026-02</v>
      </c>
      <c r="B1524" s="66" t="str">
        <v>비교 반영</v>
      </c>
      <c r="C1524" s="66" t="str">
        <v>지금동</v>
      </c>
      <c r="D1524" s="66" t="str">
        <v>토지</v>
      </c>
      <c r="E1524" s="68">
        <v>1</v>
      </c>
      <c r="F1524" s="68">
        <v>1</v>
      </c>
      <c r="G1524" s="68">
        <v>0</v>
      </c>
      <c r="H1524" s="68">
        <v>0</v>
      </c>
      <c r="I1524" s="68">
        <f>G1524+H1524</f>
        <v>0</v>
      </c>
      <c r="J1524" s="68">
        <f>SUM(F1524:H1524)</f>
        <v>1</v>
      </c>
      <c r="K1524" s="68">
        <f>E1524-J1524</f>
        <v>0</v>
      </c>
      <c r="L1524" s="69">
        <v>30490000</v>
      </c>
      <c r="M1524" s="87">
        <v>40</v>
      </c>
      <c r="N1524" s="69">
        <v>30490000</v>
      </c>
      <c r="O1524" s="69">
        <v>2519835</v>
      </c>
      <c r="P1524" s="79">
        <f>IF(I1524=0,0,H1524/I1524)</f>
        <v>0</v>
      </c>
    </row>
    <row r="1525">
      <c r="A1525" s="66" t="str">
        <v>2026-02</v>
      </c>
      <c r="B1525" s="66" t="str">
        <v>비교 반영</v>
      </c>
      <c r="C1525" s="66" t="str">
        <v>진건읍 배양리</v>
      </c>
      <c r="D1525" s="66" t="str">
        <v>토지</v>
      </c>
      <c r="E1525" s="68">
        <v>1</v>
      </c>
      <c r="F1525" s="68">
        <v>1</v>
      </c>
      <c r="G1525" s="68">
        <v>0</v>
      </c>
      <c r="H1525" s="68">
        <v>0</v>
      </c>
      <c r="I1525" s="68">
        <f>G1525+H1525</f>
        <v>0</v>
      </c>
      <c r="J1525" s="68">
        <f>SUM(F1525:H1525)</f>
        <v>1</v>
      </c>
      <c r="K1525" s="68">
        <f>E1525-J1525</f>
        <v>0</v>
      </c>
      <c r="L1525" s="69">
        <v>520000000</v>
      </c>
      <c r="M1525" s="87">
        <v>2338</v>
      </c>
      <c r="N1525" s="69">
        <v>520000000</v>
      </c>
      <c r="O1525" s="69">
        <v>735247</v>
      </c>
      <c r="P1525" s="79">
        <f>IF(I1525=0,0,H1525/I1525)</f>
        <v>0</v>
      </c>
    </row>
    <row r="1526">
      <c r="A1526" s="66" t="str">
        <v>2026-02</v>
      </c>
      <c r="B1526" s="66" t="str">
        <v>비교 반영</v>
      </c>
      <c r="C1526" s="66" t="str">
        <v>진건읍 사능리</v>
      </c>
      <c r="D1526" s="66" t="str">
        <v>공장창고</v>
      </c>
      <c r="E1526" s="68">
        <v>1</v>
      </c>
      <c r="F1526" s="68">
        <v>1</v>
      </c>
      <c r="G1526" s="68">
        <v>0</v>
      </c>
      <c r="H1526" s="68">
        <v>0</v>
      </c>
      <c r="I1526" s="68">
        <f>G1526+H1526</f>
        <v>0</v>
      </c>
      <c r="J1526" s="68">
        <f>SUM(F1526:H1526)</f>
        <v>1</v>
      </c>
      <c r="K1526" s="68">
        <f>E1526-J1526</f>
        <v>0</v>
      </c>
      <c r="L1526" s="69">
        <v>1124580000</v>
      </c>
      <c r="M1526" s="87">
        <v>249.6</v>
      </c>
      <c r="N1526" s="69">
        <v>1124580000</v>
      </c>
      <c r="O1526" s="69">
        <v>14894310</v>
      </c>
      <c r="P1526" s="79">
        <f>IF(I1526=0,0,H1526/I1526)</f>
        <v>0</v>
      </c>
    </row>
    <row r="1527">
      <c r="A1527" s="66" t="str">
        <v>2026-02</v>
      </c>
      <c r="B1527" s="66" t="str">
        <v>비교 반영</v>
      </c>
      <c r="C1527" s="66" t="str">
        <v>진건읍 사능리</v>
      </c>
      <c r="D1527" s="66" t="str">
        <v>다세대 매매</v>
      </c>
      <c r="E1527" s="68">
        <v>3</v>
      </c>
      <c r="F1527" s="68">
        <v>3</v>
      </c>
      <c r="G1527" s="68">
        <v>0</v>
      </c>
      <c r="H1527" s="68">
        <v>0</v>
      </c>
      <c r="I1527" s="68">
        <f>G1527+H1527</f>
        <v>0</v>
      </c>
      <c r="J1527" s="68">
        <f>SUM(F1527:H1527)</f>
        <v>3</v>
      </c>
      <c r="K1527" s="68">
        <f>E1527-J1527</f>
        <v>0</v>
      </c>
      <c r="L1527" s="69">
        <v>392000000</v>
      </c>
      <c r="M1527" s="87">
        <v>137.3</v>
      </c>
      <c r="N1527" s="69">
        <v>130666667</v>
      </c>
      <c r="O1527" s="69">
        <v>9438221</v>
      </c>
      <c r="P1527" s="79">
        <f>IF(I1527=0,0,H1527/I1527)</f>
        <v>0</v>
      </c>
    </row>
    <row r="1528">
      <c r="A1528" s="66" t="str">
        <v>2026-02</v>
      </c>
      <c r="B1528" s="66" t="str">
        <v>비교 반영</v>
      </c>
      <c r="C1528" s="66" t="str">
        <v>진건읍 사능리</v>
      </c>
      <c r="D1528" s="66" t="str">
        <v>다세대 전월세</v>
      </c>
      <c r="E1528" s="68">
        <v>2</v>
      </c>
      <c r="F1528" s="68">
        <v>0</v>
      </c>
      <c r="G1528" s="68">
        <v>0</v>
      </c>
      <c r="H1528" s="68">
        <v>2</v>
      </c>
      <c r="I1528" s="68">
        <f>G1528+H1528</f>
        <v>2</v>
      </c>
      <c r="J1528" s="68">
        <f>SUM(F1528:H1528)</f>
        <v>2</v>
      </c>
      <c r="K1528" s="68">
        <f>E1528-J1528</f>
        <v>0</v>
      </c>
      <c r="L1528" s="69">
        <v>10000000</v>
      </c>
      <c r="M1528" s="87">
        <v>62.9</v>
      </c>
      <c r="N1528" s="69">
        <v>5000000</v>
      </c>
      <c r="O1528" s="69">
        <v>525562</v>
      </c>
      <c r="P1528" s="79">
        <f>IF(I1528=0,0,H1528/I1528)</f>
        <v>1</v>
      </c>
    </row>
    <row r="1529">
      <c r="A1529" s="66" t="str">
        <v>2026-02</v>
      </c>
      <c r="B1529" s="66" t="str">
        <v>비교 반영</v>
      </c>
      <c r="C1529" s="66" t="str">
        <v>진건읍 사능리</v>
      </c>
      <c r="D1529" s="66" t="str">
        <v>아파트 전월세</v>
      </c>
      <c r="E1529" s="68">
        <v>1</v>
      </c>
      <c r="F1529" s="68">
        <v>0</v>
      </c>
      <c r="G1529" s="68">
        <v>0</v>
      </c>
      <c r="H1529" s="68">
        <v>1</v>
      </c>
      <c r="I1529" s="68">
        <f>G1529+H1529</f>
        <v>1</v>
      </c>
      <c r="J1529" s="68">
        <f>SUM(F1529:H1529)</f>
        <v>1</v>
      </c>
      <c r="K1529" s="68">
        <f>E1529-J1529</f>
        <v>0</v>
      </c>
      <c r="L1529" s="69">
        <v>10000000</v>
      </c>
      <c r="M1529" s="87">
        <v>48.48</v>
      </c>
      <c r="N1529" s="69">
        <v>10000000</v>
      </c>
      <c r="O1529" s="69">
        <v>681886</v>
      </c>
      <c r="P1529" s="79">
        <f>IF(I1529=0,0,H1529/I1529)</f>
        <v>1</v>
      </c>
    </row>
    <row r="1530">
      <c r="A1530" s="66" t="str">
        <v>2026-02</v>
      </c>
      <c r="B1530" s="66" t="str">
        <v>비교 반영</v>
      </c>
      <c r="C1530" s="66" t="str">
        <v>진건읍 사능리</v>
      </c>
      <c r="D1530" s="66" t="str">
        <v>토지</v>
      </c>
      <c r="E1530" s="68">
        <v>22</v>
      </c>
      <c r="F1530" s="68">
        <v>22</v>
      </c>
      <c r="G1530" s="68">
        <v>0</v>
      </c>
      <c r="H1530" s="68">
        <v>0</v>
      </c>
      <c r="I1530" s="68">
        <f>G1530+H1530</f>
        <v>0</v>
      </c>
      <c r="J1530" s="68">
        <f>SUM(F1530:H1530)</f>
        <v>22</v>
      </c>
      <c r="K1530" s="68">
        <f>E1530-J1530</f>
        <v>0</v>
      </c>
      <c r="L1530" s="69">
        <v>4154920000</v>
      </c>
      <c r="M1530" s="87">
        <v>1708</v>
      </c>
      <c r="N1530" s="69">
        <v>188860000</v>
      </c>
      <c r="O1530" s="69">
        <v>8041728</v>
      </c>
      <c r="P1530" s="79">
        <f>IF(I1530=0,0,H1530/I1530)</f>
        <v>0</v>
      </c>
    </row>
    <row r="1531">
      <c r="A1531" s="66" t="str">
        <v>2026-02</v>
      </c>
      <c r="B1531" s="66" t="str">
        <v>비교 반영</v>
      </c>
      <c r="C1531" s="66" t="str">
        <v>진건읍 송능리</v>
      </c>
      <c r="D1531" s="66" t="str">
        <v>다세대 매매</v>
      </c>
      <c r="E1531" s="68">
        <v>1</v>
      </c>
      <c r="F1531" s="68">
        <v>1</v>
      </c>
      <c r="G1531" s="68">
        <v>0</v>
      </c>
      <c r="H1531" s="68">
        <v>0</v>
      </c>
      <c r="I1531" s="68">
        <f>G1531+H1531</f>
        <v>0</v>
      </c>
      <c r="J1531" s="68">
        <f>SUM(F1531:H1531)</f>
        <v>1</v>
      </c>
      <c r="K1531" s="68">
        <f>E1531-J1531</f>
        <v>0</v>
      </c>
      <c r="L1531" s="69">
        <v>81000000</v>
      </c>
      <c r="M1531" s="87">
        <v>59.94</v>
      </c>
      <c r="N1531" s="69">
        <v>81000000</v>
      </c>
      <c r="O1531" s="69">
        <v>4467277</v>
      </c>
      <c r="P1531" s="79">
        <f>IF(I1531=0,0,H1531/I1531)</f>
        <v>0</v>
      </c>
    </row>
    <row r="1532">
      <c r="A1532" s="66" t="str">
        <v>2026-02</v>
      </c>
      <c r="B1532" s="66" t="str">
        <v>비교 반영</v>
      </c>
      <c r="C1532" s="66" t="str">
        <v>진건읍 송능리</v>
      </c>
      <c r="D1532" s="66" t="str">
        <v>다세대 전월세</v>
      </c>
      <c r="E1532" s="68">
        <v>1</v>
      </c>
      <c r="F1532" s="68">
        <v>0</v>
      </c>
      <c r="G1532" s="68">
        <v>0</v>
      </c>
      <c r="H1532" s="68">
        <v>1</v>
      </c>
      <c r="I1532" s="68">
        <f>G1532+H1532</f>
        <v>1</v>
      </c>
      <c r="J1532" s="68">
        <f>SUM(F1532:H1532)</f>
        <v>1</v>
      </c>
      <c r="K1532" s="68">
        <f>E1532-J1532</f>
        <v>0</v>
      </c>
      <c r="L1532" s="69">
        <v>10000000</v>
      </c>
      <c r="M1532" s="87">
        <v>56.52</v>
      </c>
      <c r="N1532" s="69">
        <v>10000000</v>
      </c>
      <c r="O1532" s="69">
        <v>584888</v>
      </c>
      <c r="P1532" s="79">
        <f>IF(I1532=0,0,H1532/I1532)</f>
        <v>1</v>
      </c>
    </row>
    <row r="1533">
      <c r="A1533" s="66" t="str">
        <v>2026-02</v>
      </c>
      <c r="B1533" s="66" t="str">
        <v>비교 반영</v>
      </c>
      <c r="C1533" s="66" t="str">
        <v>진건읍 신월리</v>
      </c>
      <c r="D1533" s="66" t="str">
        <v>아파트 매매</v>
      </c>
      <c r="E1533" s="68">
        <v>1</v>
      </c>
      <c r="F1533" s="68">
        <v>1</v>
      </c>
      <c r="G1533" s="68">
        <v>0</v>
      </c>
      <c r="H1533" s="68">
        <v>0</v>
      </c>
      <c r="I1533" s="68">
        <f>G1533+H1533</f>
        <v>0</v>
      </c>
      <c r="J1533" s="68">
        <f>SUM(F1533:H1533)</f>
        <v>1</v>
      </c>
      <c r="K1533" s="68">
        <f>E1533-J1533</f>
        <v>0</v>
      </c>
      <c r="L1533" s="69">
        <v>328000000</v>
      </c>
      <c r="M1533" s="87">
        <v>84.97</v>
      </c>
      <c r="N1533" s="69">
        <v>328000000</v>
      </c>
      <c r="O1533" s="69">
        <v>12760945</v>
      </c>
      <c r="P1533" s="79">
        <f>IF(I1533=0,0,H1533/I1533)</f>
        <v>0</v>
      </c>
    </row>
    <row r="1534">
      <c r="A1534" s="66" t="str">
        <v>2026-02</v>
      </c>
      <c r="B1534" s="66" t="str">
        <v>비교 반영</v>
      </c>
      <c r="C1534" s="66" t="str">
        <v>진건읍 용정리</v>
      </c>
      <c r="D1534" s="66" t="str">
        <v>다가구 전월세</v>
      </c>
      <c r="E1534" s="68">
        <v>10</v>
      </c>
      <c r="F1534" s="68">
        <v>0</v>
      </c>
      <c r="G1534" s="68">
        <v>3</v>
      </c>
      <c r="H1534" s="68">
        <v>7</v>
      </c>
      <c r="I1534" s="68">
        <f>G1534+H1534</f>
        <v>10</v>
      </c>
      <c r="J1534" s="68">
        <f>SUM(F1534:H1534)</f>
        <v>10</v>
      </c>
      <c r="K1534" s="68">
        <f>E1534-J1534</f>
        <v>0</v>
      </c>
      <c r="L1534" s="69">
        <v>270000000</v>
      </c>
      <c r="M1534" s="87">
        <v>422.63</v>
      </c>
      <c r="N1534" s="69">
        <v>27000000</v>
      </c>
      <c r="O1534" s="69">
        <v>2111923</v>
      </c>
      <c r="P1534" s="79">
        <f>IF(I1534=0,0,H1534/I1534)</f>
        <v>0.7</v>
      </c>
    </row>
    <row r="1535">
      <c r="A1535" s="66" t="str">
        <v>2026-02</v>
      </c>
      <c r="B1535" s="66" t="str">
        <v>비교 반영</v>
      </c>
      <c r="C1535" s="66" t="str">
        <v>진건읍 용정리</v>
      </c>
      <c r="D1535" s="66" t="str">
        <v>다세대 매매</v>
      </c>
      <c r="E1535" s="68">
        <v>3</v>
      </c>
      <c r="F1535" s="68">
        <v>3</v>
      </c>
      <c r="G1535" s="68">
        <v>0</v>
      </c>
      <c r="H1535" s="68">
        <v>0</v>
      </c>
      <c r="I1535" s="68">
        <f>G1535+H1535</f>
        <v>0</v>
      </c>
      <c r="J1535" s="68">
        <f>SUM(F1535:H1535)</f>
        <v>3</v>
      </c>
      <c r="K1535" s="68">
        <f>E1535-J1535</f>
        <v>0</v>
      </c>
      <c r="L1535" s="69">
        <v>361000000</v>
      </c>
      <c r="M1535" s="87">
        <v>151.44</v>
      </c>
      <c r="N1535" s="69">
        <v>120333333</v>
      </c>
      <c r="O1535" s="69">
        <v>7880272</v>
      </c>
      <c r="P1535" s="79">
        <f>IF(I1535=0,0,H1535/I1535)</f>
        <v>0</v>
      </c>
    </row>
    <row r="1536">
      <c r="A1536" s="66" t="str">
        <v>2026-02</v>
      </c>
      <c r="B1536" s="66" t="str">
        <v>비교 반영</v>
      </c>
      <c r="C1536" s="66" t="str">
        <v>진건읍 용정리</v>
      </c>
      <c r="D1536" s="66" t="str">
        <v>다세대 전월세</v>
      </c>
      <c r="E1536" s="68">
        <v>5</v>
      </c>
      <c r="F1536" s="68">
        <v>0</v>
      </c>
      <c r="G1536" s="68">
        <v>1</v>
      </c>
      <c r="H1536" s="68">
        <v>4</v>
      </c>
      <c r="I1536" s="68">
        <f>G1536+H1536</f>
        <v>5</v>
      </c>
      <c r="J1536" s="68">
        <f>SUM(F1536:H1536)</f>
        <v>5</v>
      </c>
      <c r="K1536" s="68">
        <f>E1536-J1536</f>
        <v>0</v>
      </c>
      <c r="L1536" s="69">
        <v>128000000</v>
      </c>
      <c r="M1536" s="87">
        <v>240.46</v>
      </c>
      <c r="N1536" s="69">
        <v>25600000</v>
      </c>
      <c r="O1536" s="69">
        <v>1759713</v>
      </c>
      <c r="P1536" s="79">
        <f>IF(I1536=0,0,H1536/I1536)</f>
        <v>0.8</v>
      </c>
    </row>
    <row r="1537">
      <c r="A1537" s="66" t="str">
        <v>2026-02</v>
      </c>
      <c r="B1537" s="66" t="str">
        <v>비교 반영</v>
      </c>
      <c r="C1537" s="66" t="str">
        <v>진건읍 용정리</v>
      </c>
      <c r="D1537" s="66" t="str">
        <v>상가</v>
      </c>
      <c r="E1537" s="68">
        <v>1</v>
      </c>
      <c r="F1537" s="68">
        <v>1</v>
      </c>
      <c r="G1537" s="68">
        <v>0</v>
      </c>
      <c r="H1537" s="68">
        <v>0</v>
      </c>
      <c r="I1537" s="68">
        <f>G1537+H1537</f>
        <v>0</v>
      </c>
      <c r="J1537" s="68">
        <f>SUM(F1537:H1537)</f>
        <v>1</v>
      </c>
      <c r="K1537" s="68">
        <f>E1537-J1537</f>
        <v>0</v>
      </c>
      <c r="L1537" s="69">
        <v>445000000</v>
      </c>
      <c r="M1537" s="87">
        <v>29.16</v>
      </c>
      <c r="N1537" s="69">
        <v>445000000</v>
      </c>
      <c r="O1537" s="69">
        <v>50448365</v>
      </c>
      <c r="P1537" s="79">
        <f>IF(I1537=0,0,H1537/I1537)</f>
        <v>0</v>
      </c>
    </row>
    <row r="1538">
      <c r="A1538" s="66" t="str">
        <v>2026-02</v>
      </c>
      <c r="B1538" s="66" t="str">
        <v>비교 반영</v>
      </c>
      <c r="C1538" s="66" t="str">
        <v>진건읍 용정리</v>
      </c>
      <c r="D1538" s="66" t="str">
        <v>아파트 매매</v>
      </c>
      <c r="E1538" s="68">
        <v>12</v>
      </c>
      <c r="F1538" s="68">
        <v>12</v>
      </c>
      <c r="G1538" s="68">
        <v>0</v>
      </c>
      <c r="H1538" s="68">
        <v>0</v>
      </c>
      <c r="I1538" s="68">
        <f>G1538+H1538</f>
        <v>0</v>
      </c>
      <c r="J1538" s="68">
        <f>SUM(F1538:H1538)</f>
        <v>12</v>
      </c>
      <c r="K1538" s="68">
        <f>E1538-J1538</f>
        <v>0</v>
      </c>
      <c r="L1538" s="69">
        <v>2344000000</v>
      </c>
      <c r="M1538" s="87">
        <v>738.96</v>
      </c>
      <c r="N1538" s="69">
        <v>195333333</v>
      </c>
      <c r="O1538" s="69">
        <v>10486034</v>
      </c>
      <c r="P1538" s="79">
        <f>IF(I1538=0,0,H1538/I1538)</f>
        <v>0</v>
      </c>
    </row>
    <row r="1539">
      <c r="A1539" s="66" t="str">
        <v>2026-02</v>
      </c>
      <c r="B1539" s="66" t="str">
        <v>비교 반영</v>
      </c>
      <c r="C1539" s="66" t="str">
        <v>진건읍 용정리</v>
      </c>
      <c r="D1539" s="66" t="str">
        <v>아파트 전월세</v>
      </c>
      <c r="E1539" s="68">
        <v>15</v>
      </c>
      <c r="F1539" s="68">
        <v>0</v>
      </c>
      <c r="G1539" s="68">
        <v>8</v>
      </c>
      <c r="H1539" s="68">
        <v>7</v>
      </c>
      <c r="I1539" s="68">
        <f>G1539+H1539</f>
        <v>15</v>
      </c>
      <c r="J1539" s="68">
        <f>SUM(F1539:H1539)</f>
        <v>15</v>
      </c>
      <c r="K1539" s="68">
        <f>E1539-J1539</f>
        <v>0</v>
      </c>
      <c r="L1539" s="69">
        <v>1741000000</v>
      </c>
      <c r="M1539" s="87">
        <v>1054.27</v>
      </c>
      <c r="N1539" s="69">
        <v>116066667</v>
      </c>
      <c r="O1539" s="69">
        <v>5459106</v>
      </c>
      <c r="P1539" s="79">
        <f>IF(I1539=0,0,H1539/I1539)</f>
        <v>0.4666666666666667</v>
      </c>
    </row>
    <row r="1540">
      <c r="A1540" s="66" t="str">
        <v>2026-02</v>
      </c>
      <c r="B1540" s="66" t="str">
        <v>비교 반영</v>
      </c>
      <c r="C1540" s="66" t="str">
        <v>진건읍 용정리</v>
      </c>
      <c r="D1540" s="66" t="str">
        <v>오피스텔 전월세</v>
      </c>
      <c r="E1540" s="68">
        <v>1</v>
      </c>
      <c r="F1540" s="68">
        <v>0</v>
      </c>
      <c r="G1540" s="68">
        <v>0</v>
      </c>
      <c r="H1540" s="68">
        <v>1</v>
      </c>
      <c r="I1540" s="68">
        <f>G1540+H1540</f>
        <v>1</v>
      </c>
      <c r="J1540" s="68">
        <f>SUM(F1540:H1540)</f>
        <v>1</v>
      </c>
      <c r="K1540" s="68">
        <f>E1540-J1540</f>
        <v>0</v>
      </c>
      <c r="L1540" s="69">
        <v>5000000</v>
      </c>
      <c r="M1540" s="87">
        <v>25.89</v>
      </c>
      <c r="N1540" s="69">
        <v>5000000</v>
      </c>
      <c r="O1540" s="69">
        <v>638429</v>
      </c>
      <c r="P1540" s="79">
        <f>IF(I1540=0,0,H1540/I1540)</f>
        <v>1</v>
      </c>
    </row>
    <row r="1541">
      <c r="A1541" s="66" t="str">
        <v>2026-02</v>
      </c>
      <c r="B1541" s="66" t="str">
        <v>비교 반영</v>
      </c>
      <c r="C1541" s="66" t="str">
        <v>진건읍 진관리</v>
      </c>
      <c r="D1541" s="66" t="str">
        <v>다세대 전월세</v>
      </c>
      <c r="E1541" s="68">
        <v>3</v>
      </c>
      <c r="F1541" s="68">
        <v>0</v>
      </c>
      <c r="G1541" s="68">
        <v>1</v>
      </c>
      <c r="H1541" s="68">
        <v>2</v>
      </c>
      <c r="I1541" s="68">
        <f>G1541+H1541</f>
        <v>3</v>
      </c>
      <c r="J1541" s="68">
        <f>SUM(F1541:H1541)</f>
        <v>3</v>
      </c>
      <c r="K1541" s="68">
        <f>E1541-J1541</f>
        <v>0</v>
      </c>
      <c r="L1541" s="69">
        <v>65000000</v>
      </c>
      <c r="M1541" s="87">
        <v>105.93</v>
      </c>
      <c r="N1541" s="69">
        <v>21666667</v>
      </c>
      <c r="O1541" s="69">
        <v>2028472</v>
      </c>
      <c r="P1541" s="79">
        <f>IF(I1541=0,0,H1541/I1541)</f>
        <v>0.6666666666666666</v>
      </c>
    </row>
    <row r="1542">
      <c r="A1542" s="66" t="str">
        <v>2026-02</v>
      </c>
      <c r="B1542" s="66" t="str">
        <v>비교 반영</v>
      </c>
      <c r="C1542" s="66" t="str">
        <v>진건읍 진관리</v>
      </c>
      <c r="D1542" s="66" t="str">
        <v>아파트 매매</v>
      </c>
      <c r="E1542" s="68">
        <v>1</v>
      </c>
      <c r="F1542" s="68">
        <v>1</v>
      </c>
      <c r="G1542" s="68">
        <v>0</v>
      </c>
      <c r="H1542" s="68">
        <v>0</v>
      </c>
      <c r="I1542" s="68">
        <f>G1542+H1542</f>
        <v>0</v>
      </c>
      <c r="J1542" s="68">
        <f>SUM(F1542:H1542)</f>
        <v>1</v>
      </c>
      <c r="K1542" s="68">
        <f>E1542-J1542</f>
        <v>0</v>
      </c>
      <c r="L1542" s="69">
        <v>315000000</v>
      </c>
      <c r="M1542" s="87">
        <v>60</v>
      </c>
      <c r="N1542" s="69">
        <v>315000000</v>
      </c>
      <c r="O1542" s="69">
        <v>17355371</v>
      </c>
      <c r="P1542" s="79">
        <f>IF(I1542=0,0,H1542/I1542)</f>
        <v>0</v>
      </c>
    </row>
    <row r="1543">
      <c r="A1543" s="66" t="str">
        <v>2026-02</v>
      </c>
      <c r="B1543" s="66" t="str">
        <v>비교 반영</v>
      </c>
      <c r="C1543" s="66" t="str">
        <v>진건읍 진관리</v>
      </c>
      <c r="D1543" s="66" t="str">
        <v>아파트 전월세</v>
      </c>
      <c r="E1543" s="68">
        <v>1</v>
      </c>
      <c r="F1543" s="68">
        <v>0</v>
      </c>
      <c r="G1543" s="68">
        <v>0</v>
      </c>
      <c r="H1543" s="68">
        <v>1</v>
      </c>
      <c r="I1543" s="68">
        <f>G1543+H1543</f>
        <v>1</v>
      </c>
      <c r="J1543" s="68">
        <f>SUM(F1543:H1543)</f>
        <v>1</v>
      </c>
      <c r="K1543" s="68">
        <f>E1543-J1543</f>
        <v>0</v>
      </c>
      <c r="L1543" s="69">
        <v>150000000</v>
      </c>
      <c r="M1543" s="87">
        <v>84.776</v>
      </c>
      <c r="N1543" s="69">
        <v>150000000</v>
      </c>
      <c r="O1543" s="69">
        <v>5849152</v>
      </c>
      <c r="P1543" s="79">
        <f>IF(I1543=0,0,H1543/I1543)</f>
        <v>1</v>
      </c>
    </row>
    <row r="1544">
      <c r="A1544" s="66" t="str">
        <v>2026-02</v>
      </c>
      <c r="B1544" s="66" t="str">
        <v>비교 반영</v>
      </c>
      <c r="C1544" s="66" t="str">
        <v>진접읍 금곡리</v>
      </c>
      <c r="D1544" s="66" t="str">
        <v>다가구 매매</v>
      </c>
      <c r="E1544" s="68">
        <v>1</v>
      </c>
      <c r="F1544" s="68">
        <v>1</v>
      </c>
      <c r="G1544" s="68">
        <v>0</v>
      </c>
      <c r="H1544" s="68">
        <v>0</v>
      </c>
      <c r="I1544" s="68">
        <f>G1544+H1544</f>
        <v>0</v>
      </c>
      <c r="J1544" s="68">
        <f>SUM(F1544:H1544)</f>
        <v>1</v>
      </c>
      <c r="K1544" s="68">
        <f>E1544-J1544</f>
        <v>0</v>
      </c>
      <c r="L1544" s="69">
        <v>675000000</v>
      </c>
      <c r="M1544" s="87">
        <v>206.12</v>
      </c>
      <c r="N1544" s="69">
        <v>675000000</v>
      </c>
      <c r="O1544" s="69">
        <v>10825756</v>
      </c>
      <c r="P1544" s="79">
        <f>IF(I1544=0,0,H1544/I1544)</f>
        <v>0</v>
      </c>
    </row>
    <row r="1545">
      <c r="A1545" s="66" t="str">
        <v>2026-02</v>
      </c>
      <c r="B1545" s="66" t="str">
        <v>비교 반영</v>
      </c>
      <c r="C1545" s="66" t="str">
        <v>진접읍 금곡리</v>
      </c>
      <c r="D1545" s="66" t="str">
        <v>다가구 전월세</v>
      </c>
      <c r="E1545" s="68">
        <v>30</v>
      </c>
      <c r="F1545" s="68">
        <v>0</v>
      </c>
      <c r="G1545" s="68">
        <v>4</v>
      </c>
      <c r="H1545" s="68">
        <v>26</v>
      </c>
      <c r="I1545" s="68">
        <f>G1545+H1545</f>
        <v>30</v>
      </c>
      <c r="J1545" s="68">
        <f>SUM(F1545:H1545)</f>
        <v>30</v>
      </c>
      <c r="K1545" s="68">
        <f>E1545-J1545</f>
        <v>0</v>
      </c>
      <c r="L1545" s="69">
        <v>798000000</v>
      </c>
      <c r="M1545" s="87">
        <v>1313.77</v>
      </c>
      <c r="N1545" s="69">
        <v>26600000</v>
      </c>
      <c r="O1545" s="69">
        <v>2007974</v>
      </c>
      <c r="P1545" s="79">
        <f>IF(I1545=0,0,H1545/I1545)</f>
        <v>0.8666666666666667</v>
      </c>
    </row>
    <row r="1546">
      <c r="A1546" s="66" t="str">
        <v>2026-02</v>
      </c>
      <c r="B1546" s="66" t="str">
        <v>비교 반영</v>
      </c>
      <c r="C1546" s="66" t="str">
        <v>진접읍 금곡리</v>
      </c>
      <c r="D1546" s="66" t="str">
        <v>다세대 전월세</v>
      </c>
      <c r="E1546" s="68">
        <v>5</v>
      </c>
      <c r="F1546" s="68">
        <v>0</v>
      </c>
      <c r="G1546" s="68">
        <v>3</v>
      </c>
      <c r="H1546" s="68">
        <v>2</v>
      </c>
      <c r="I1546" s="68">
        <f>G1546+H1546</f>
        <v>5</v>
      </c>
      <c r="J1546" s="68">
        <f>SUM(F1546:H1546)</f>
        <v>5</v>
      </c>
      <c r="K1546" s="68">
        <f>E1546-J1546</f>
        <v>0</v>
      </c>
      <c r="L1546" s="69">
        <v>1327000000</v>
      </c>
      <c r="M1546" s="87">
        <v>411.072</v>
      </c>
      <c r="N1546" s="69">
        <v>265400000</v>
      </c>
      <c r="O1546" s="69">
        <v>10671553</v>
      </c>
      <c r="P1546" s="79">
        <f>IF(I1546=0,0,H1546/I1546)</f>
        <v>0.4</v>
      </c>
    </row>
    <row r="1547">
      <c r="A1547" s="66" t="str">
        <v>2026-02</v>
      </c>
      <c r="B1547" s="66" t="str">
        <v>비교 반영</v>
      </c>
      <c r="C1547" s="66" t="str">
        <v>진접읍 금곡리</v>
      </c>
      <c r="D1547" s="66" t="str">
        <v>상가</v>
      </c>
      <c r="E1547" s="68">
        <v>2</v>
      </c>
      <c r="F1547" s="68">
        <v>2</v>
      </c>
      <c r="G1547" s="68">
        <v>0</v>
      </c>
      <c r="H1547" s="68">
        <v>0</v>
      </c>
      <c r="I1547" s="68">
        <f>G1547+H1547</f>
        <v>0</v>
      </c>
      <c r="J1547" s="68">
        <f>SUM(F1547:H1547)</f>
        <v>2</v>
      </c>
      <c r="K1547" s="68">
        <f>E1547-J1547</f>
        <v>0</v>
      </c>
      <c r="L1547" s="69">
        <v>760000000</v>
      </c>
      <c r="M1547" s="87">
        <v>263.68</v>
      </c>
      <c r="N1547" s="69">
        <v>380000000</v>
      </c>
      <c r="O1547" s="69">
        <v>9528203</v>
      </c>
      <c r="P1547" s="79">
        <f>IF(I1547=0,0,H1547/I1547)</f>
        <v>0</v>
      </c>
    </row>
    <row r="1548">
      <c r="A1548" s="66" t="str">
        <v>2026-02</v>
      </c>
      <c r="B1548" s="66" t="str">
        <v>비교 반영</v>
      </c>
      <c r="C1548" s="66" t="str">
        <v>진접읍 금곡리</v>
      </c>
      <c r="D1548" s="66" t="str">
        <v>아파트 매매</v>
      </c>
      <c r="E1548" s="68">
        <v>31</v>
      </c>
      <c r="F1548" s="68">
        <v>31</v>
      </c>
      <c r="G1548" s="68">
        <v>0</v>
      </c>
      <c r="H1548" s="68">
        <v>0</v>
      </c>
      <c r="I1548" s="68">
        <f>G1548+H1548</f>
        <v>0</v>
      </c>
      <c r="J1548" s="68">
        <f>SUM(F1548:H1548)</f>
        <v>31</v>
      </c>
      <c r="K1548" s="68">
        <f>E1548-J1548</f>
        <v>0</v>
      </c>
      <c r="L1548" s="69">
        <v>14829500000</v>
      </c>
      <c r="M1548" s="87">
        <v>2903.799</v>
      </c>
      <c r="N1548" s="69">
        <v>478370968</v>
      </c>
      <c r="O1548" s="69">
        <v>16882414</v>
      </c>
      <c r="P1548" s="79">
        <f>IF(I1548=0,0,H1548/I1548)</f>
        <v>0</v>
      </c>
    </row>
    <row r="1549">
      <c r="A1549" s="66" t="str">
        <v>2026-02</v>
      </c>
      <c r="B1549" s="66" t="str">
        <v>비교 반영</v>
      </c>
      <c r="C1549" s="66" t="str">
        <v>진접읍 금곡리</v>
      </c>
      <c r="D1549" s="66" t="str">
        <v>아파트 전월세</v>
      </c>
      <c r="E1549" s="68">
        <v>56</v>
      </c>
      <c r="F1549" s="68">
        <v>0</v>
      </c>
      <c r="G1549" s="68">
        <v>37</v>
      </c>
      <c r="H1549" s="68">
        <v>19</v>
      </c>
      <c r="I1549" s="68">
        <f>G1549+H1549</f>
        <v>56</v>
      </c>
      <c r="J1549" s="68">
        <f>SUM(F1549:H1549)</f>
        <v>56</v>
      </c>
      <c r="K1549" s="68">
        <f>E1549-J1549</f>
        <v>0</v>
      </c>
      <c r="L1549" s="69">
        <v>13638230000</v>
      </c>
      <c r="M1549" s="87">
        <v>4741.108</v>
      </c>
      <c r="N1549" s="69">
        <v>243539821</v>
      </c>
      <c r="O1549" s="69">
        <v>9509392</v>
      </c>
      <c r="P1549" s="79">
        <f>IF(I1549=0,0,H1549/I1549)</f>
        <v>0.3392857142857143</v>
      </c>
    </row>
    <row r="1550">
      <c r="A1550" s="66" t="str">
        <v>2026-02</v>
      </c>
      <c r="B1550" s="66" t="str">
        <v>비교 반영</v>
      </c>
      <c r="C1550" s="66" t="str">
        <v>진접읍 금곡리</v>
      </c>
      <c r="D1550" s="66" t="str">
        <v>토지</v>
      </c>
      <c r="E1550" s="68">
        <v>2</v>
      </c>
      <c r="F1550" s="68">
        <v>2</v>
      </c>
      <c r="G1550" s="68">
        <v>0</v>
      </c>
      <c r="H1550" s="68">
        <v>0</v>
      </c>
      <c r="I1550" s="68">
        <f>G1550+H1550</f>
        <v>0</v>
      </c>
      <c r="J1550" s="68">
        <f>SUM(F1550:H1550)</f>
        <v>2</v>
      </c>
      <c r="K1550" s="68">
        <f>E1550-J1550</f>
        <v>0</v>
      </c>
      <c r="L1550" s="69">
        <v>1030000000</v>
      </c>
      <c r="M1550" s="87">
        <v>779</v>
      </c>
      <c r="N1550" s="69">
        <v>515000000</v>
      </c>
      <c r="O1550" s="69">
        <v>4370935</v>
      </c>
      <c r="P1550" s="79">
        <f>IF(I1550=0,0,H1550/I1550)</f>
        <v>0</v>
      </c>
    </row>
    <row r="1551">
      <c r="A1551" s="66" t="str">
        <v>2026-02</v>
      </c>
      <c r="B1551" s="66" t="str">
        <v>비교 반영</v>
      </c>
      <c r="C1551" s="66" t="str">
        <v>진접읍 내각리</v>
      </c>
      <c r="D1551" s="66" t="str">
        <v>다가구 전월세</v>
      </c>
      <c r="E1551" s="68">
        <v>9</v>
      </c>
      <c r="F1551" s="68">
        <v>0</v>
      </c>
      <c r="G1551" s="68">
        <v>1</v>
      </c>
      <c r="H1551" s="68">
        <v>8</v>
      </c>
      <c r="I1551" s="68">
        <f>G1551+H1551</f>
        <v>9</v>
      </c>
      <c r="J1551" s="68">
        <f>SUM(F1551:H1551)</f>
        <v>9</v>
      </c>
      <c r="K1551" s="68">
        <f>E1551-J1551</f>
        <v>0</v>
      </c>
      <c r="L1551" s="69">
        <v>338000000</v>
      </c>
      <c r="M1551" s="87">
        <v>429.48</v>
      </c>
      <c r="N1551" s="69">
        <v>37555556</v>
      </c>
      <c r="O1551" s="69">
        <v>2601647</v>
      </c>
      <c r="P1551" s="79">
        <f>IF(I1551=0,0,H1551/I1551)</f>
        <v>0.8888888888888888</v>
      </c>
    </row>
    <row r="1552">
      <c r="A1552" s="66" t="str">
        <v>2026-02</v>
      </c>
      <c r="B1552" s="66" t="str">
        <v>비교 반영</v>
      </c>
      <c r="C1552" s="66" t="str">
        <v>진접읍 내각리</v>
      </c>
      <c r="D1552" s="66" t="str">
        <v>다세대 매매</v>
      </c>
      <c r="E1552" s="68">
        <v>2</v>
      </c>
      <c r="F1552" s="68">
        <v>2</v>
      </c>
      <c r="G1552" s="68">
        <v>0</v>
      </c>
      <c r="H1552" s="68">
        <v>0</v>
      </c>
      <c r="I1552" s="68">
        <f>G1552+H1552</f>
        <v>0</v>
      </c>
      <c r="J1552" s="68">
        <f>SUM(F1552:H1552)</f>
        <v>2</v>
      </c>
      <c r="K1552" s="68">
        <f>E1552-J1552</f>
        <v>0</v>
      </c>
      <c r="L1552" s="69">
        <v>158000000</v>
      </c>
      <c r="M1552" s="87">
        <v>81.9</v>
      </c>
      <c r="N1552" s="69">
        <v>79000000</v>
      </c>
      <c r="O1552" s="69">
        <v>6377461</v>
      </c>
      <c r="P1552" s="79">
        <f>IF(I1552=0,0,H1552/I1552)</f>
        <v>0</v>
      </c>
    </row>
    <row r="1553">
      <c r="A1553" s="66" t="str">
        <v>2026-02</v>
      </c>
      <c r="B1553" s="66" t="str">
        <v>비교 반영</v>
      </c>
      <c r="C1553" s="66" t="str">
        <v>진접읍 내각리</v>
      </c>
      <c r="D1553" s="66" t="str">
        <v>다세대 전월세</v>
      </c>
      <c r="E1553" s="68">
        <v>5</v>
      </c>
      <c r="F1553" s="68">
        <v>0</v>
      </c>
      <c r="G1553" s="68">
        <v>3</v>
      </c>
      <c r="H1553" s="68">
        <v>2</v>
      </c>
      <c r="I1553" s="68">
        <f>G1553+H1553</f>
        <v>5</v>
      </c>
      <c r="J1553" s="68">
        <f>SUM(F1553:H1553)</f>
        <v>5</v>
      </c>
      <c r="K1553" s="68">
        <f>E1553-J1553</f>
        <v>0</v>
      </c>
      <c r="L1553" s="69">
        <v>285000000</v>
      </c>
      <c r="M1553" s="87">
        <v>250.69</v>
      </c>
      <c r="N1553" s="69">
        <v>57000000</v>
      </c>
      <c r="O1553" s="69">
        <v>3758222</v>
      </c>
      <c r="P1553" s="79">
        <f>IF(I1553=0,0,H1553/I1553)</f>
        <v>0.4</v>
      </c>
    </row>
    <row r="1554">
      <c r="A1554" s="66" t="str">
        <v>2026-02</v>
      </c>
      <c r="B1554" s="66" t="str">
        <v>비교 반영</v>
      </c>
      <c r="C1554" s="66" t="str">
        <v>진접읍 내각리</v>
      </c>
      <c r="D1554" s="66" t="str">
        <v>상가</v>
      </c>
      <c r="E1554" s="68">
        <v>1</v>
      </c>
      <c r="F1554" s="68">
        <v>1</v>
      </c>
      <c r="G1554" s="68">
        <v>0</v>
      </c>
      <c r="H1554" s="68">
        <v>0</v>
      </c>
      <c r="I1554" s="68">
        <f>G1554+H1554</f>
        <v>0</v>
      </c>
      <c r="J1554" s="68">
        <f>SUM(F1554:H1554)</f>
        <v>1</v>
      </c>
      <c r="K1554" s="68">
        <f>E1554-J1554</f>
        <v>0</v>
      </c>
      <c r="L1554" s="69">
        <v>580000000</v>
      </c>
      <c r="M1554" s="87">
        <v>201</v>
      </c>
      <c r="N1554" s="69">
        <v>580000000</v>
      </c>
      <c r="O1554" s="69">
        <v>9539081</v>
      </c>
      <c r="P1554" s="79">
        <f>IF(I1554=0,0,H1554/I1554)</f>
        <v>0</v>
      </c>
    </row>
    <row r="1555">
      <c r="A1555" s="66" t="str">
        <v>2026-02</v>
      </c>
      <c r="B1555" s="66" t="str">
        <v>비교 반영</v>
      </c>
      <c r="C1555" s="66" t="str">
        <v>진접읍 내각리</v>
      </c>
      <c r="D1555" s="66" t="str">
        <v>아파트 매매</v>
      </c>
      <c r="E1555" s="68">
        <v>1</v>
      </c>
      <c r="F1555" s="68">
        <v>1</v>
      </c>
      <c r="G1555" s="68">
        <v>0</v>
      </c>
      <c r="H1555" s="68">
        <v>0</v>
      </c>
      <c r="I1555" s="68">
        <f>G1555+H1555</f>
        <v>0</v>
      </c>
      <c r="J1555" s="68">
        <f>SUM(F1555:H1555)</f>
        <v>1</v>
      </c>
      <c r="K1555" s="68">
        <f>E1555-J1555</f>
        <v>0</v>
      </c>
      <c r="L1555" s="69">
        <v>230000000</v>
      </c>
      <c r="M1555" s="87">
        <v>59.8</v>
      </c>
      <c r="N1555" s="69">
        <v>230000000</v>
      </c>
      <c r="O1555" s="69">
        <v>12714558</v>
      </c>
      <c r="P1555" s="79">
        <f>IF(I1555=0,0,H1555/I1555)</f>
        <v>0</v>
      </c>
    </row>
    <row r="1556">
      <c r="A1556" s="66" t="str">
        <v>2026-02</v>
      </c>
      <c r="B1556" s="66" t="str">
        <v>비교 반영</v>
      </c>
      <c r="C1556" s="66" t="str">
        <v>진접읍 내각리</v>
      </c>
      <c r="D1556" s="66" t="str">
        <v>아파트 전월세</v>
      </c>
      <c r="E1556" s="68">
        <v>1</v>
      </c>
      <c r="F1556" s="68">
        <v>0</v>
      </c>
      <c r="G1556" s="68">
        <v>1</v>
      </c>
      <c r="H1556" s="68">
        <v>0</v>
      </c>
      <c r="I1556" s="68">
        <f>G1556+H1556</f>
        <v>1</v>
      </c>
      <c r="J1556" s="68">
        <f>SUM(F1556:H1556)</f>
        <v>1</v>
      </c>
      <c r="K1556" s="68">
        <f>E1556-J1556</f>
        <v>0</v>
      </c>
      <c r="L1556" s="69">
        <v>110000000</v>
      </c>
      <c r="M1556" s="87">
        <v>79.92</v>
      </c>
      <c r="N1556" s="69">
        <v>110000000</v>
      </c>
      <c r="O1556" s="69">
        <v>4550004</v>
      </c>
      <c r="P1556" s="79">
        <f>IF(I1556=0,0,H1556/I1556)</f>
        <v>0</v>
      </c>
    </row>
    <row r="1557">
      <c r="A1557" s="66" t="str">
        <v>2026-02</v>
      </c>
      <c r="B1557" s="66" t="str">
        <v>비교 반영</v>
      </c>
      <c r="C1557" s="66" t="str">
        <v>진접읍 내각리</v>
      </c>
      <c r="D1557" s="66" t="str">
        <v>토지</v>
      </c>
      <c r="E1557" s="68">
        <v>4</v>
      </c>
      <c r="F1557" s="68">
        <v>4</v>
      </c>
      <c r="G1557" s="68">
        <v>0</v>
      </c>
      <c r="H1557" s="68">
        <v>0</v>
      </c>
      <c r="I1557" s="68">
        <f>G1557+H1557</f>
        <v>0</v>
      </c>
      <c r="J1557" s="68">
        <f>SUM(F1557:H1557)</f>
        <v>4</v>
      </c>
      <c r="K1557" s="68">
        <f>E1557-J1557</f>
        <v>0</v>
      </c>
      <c r="L1557" s="69">
        <v>30000000</v>
      </c>
      <c r="M1557" s="87">
        <v>253</v>
      </c>
      <c r="N1557" s="69">
        <v>7500000</v>
      </c>
      <c r="O1557" s="69">
        <v>391990</v>
      </c>
      <c r="P1557" s="79">
        <f>IF(I1557=0,0,H1557/I1557)</f>
        <v>0</v>
      </c>
    </row>
    <row r="1558">
      <c r="A1558" s="66" t="str">
        <v>2026-02</v>
      </c>
      <c r="B1558" s="66" t="str">
        <v>비교 반영</v>
      </c>
      <c r="C1558" s="66" t="str">
        <v>진접읍 내곡리</v>
      </c>
      <c r="D1558" s="66" t="str">
        <v>다가구 매매</v>
      </c>
      <c r="E1558" s="68">
        <v>1</v>
      </c>
      <c r="F1558" s="68">
        <v>1</v>
      </c>
      <c r="G1558" s="68">
        <v>0</v>
      </c>
      <c r="H1558" s="68">
        <v>0</v>
      </c>
      <c r="I1558" s="68">
        <f>G1558+H1558</f>
        <v>0</v>
      </c>
      <c r="J1558" s="68">
        <f>SUM(F1558:H1558)</f>
        <v>1</v>
      </c>
      <c r="K1558" s="68">
        <f>E1558-J1558</f>
        <v>0</v>
      </c>
      <c r="L1558" s="69">
        <v>262700000</v>
      </c>
      <c r="M1558" s="87">
        <v>83.63</v>
      </c>
      <c r="N1558" s="69">
        <v>262700000</v>
      </c>
      <c r="O1558" s="69">
        <v>10384189</v>
      </c>
      <c r="P1558" s="79">
        <f>IF(I1558=0,0,H1558/I1558)</f>
        <v>0</v>
      </c>
    </row>
    <row r="1559">
      <c r="A1559" s="66" t="str">
        <v>2026-02</v>
      </c>
      <c r="B1559" s="66" t="str">
        <v>비교 반영</v>
      </c>
      <c r="C1559" s="66" t="str">
        <v>진접읍 내곡리</v>
      </c>
      <c r="D1559" s="66" t="str">
        <v>토지</v>
      </c>
      <c r="E1559" s="68">
        <v>1</v>
      </c>
      <c r="F1559" s="68">
        <v>1</v>
      </c>
      <c r="G1559" s="68">
        <v>0</v>
      </c>
      <c r="H1559" s="68">
        <v>0</v>
      </c>
      <c r="I1559" s="68">
        <f>G1559+H1559</f>
        <v>0</v>
      </c>
      <c r="J1559" s="68">
        <f>SUM(F1559:H1559)</f>
        <v>1</v>
      </c>
      <c r="K1559" s="68">
        <f>E1559-J1559</f>
        <v>0</v>
      </c>
      <c r="L1559" s="69">
        <v>2300000</v>
      </c>
      <c r="M1559" s="87">
        <v>10</v>
      </c>
      <c r="N1559" s="69">
        <v>2300000</v>
      </c>
      <c r="O1559" s="69">
        <v>760331</v>
      </c>
      <c r="P1559" s="79">
        <f>IF(I1559=0,0,H1559/I1559)</f>
        <v>0</v>
      </c>
    </row>
    <row r="1560">
      <c r="A1560" s="66" t="str">
        <v>2026-02</v>
      </c>
      <c r="B1560" s="66" t="str">
        <v>비교 반영</v>
      </c>
      <c r="C1560" s="66" t="str">
        <v>진접읍 부평리</v>
      </c>
      <c r="D1560" s="66" t="str">
        <v>다가구 전월세</v>
      </c>
      <c r="E1560" s="68">
        <v>4</v>
      </c>
      <c r="F1560" s="68">
        <v>0</v>
      </c>
      <c r="G1560" s="68">
        <v>0</v>
      </c>
      <c r="H1560" s="68">
        <v>4</v>
      </c>
      <c r="I1560" s="68">
        <f>G1560+H1560</f>
        <v>4</v>
      </c>
      <c r="J1560" s="68">
        <f>SUM(F1560:H1560)</f>
        <v>4</v>
      </c>
      <c r="K1560" s="68">
        <f>E1560-J1560</f>
        <v>0</v>
      </c>
      <c r="L1560" s="69">
        <v>35000000</v>
      </c>
      <c r="M1560" s="87">
        <v>150.86</v>
      </c>
      <c r="N1560" s="69">
        <v>8750000</v>
      </c>
      <c r="O1560" s="69">
        <v>766953</v>
      </c>
      <c r="P1560" s="79">
        <f>IF(I1560=0,0,H1560/I1560)</f>
        <v>1</v>
      </c>
    </row>
    <row r="1561">
      <c r="A1561" s="66" t="str">
        <v>2026-02</v>
      </c>
      <c r="B1561" s="66" t="str">
        <v>비교 반영</v>
      </c>
      <c r="C1561" s="66" t="str">
        <v>진접읍 부평리</v>
      </c>
      <c r="D1561" s="66" t="str">
        <v>다세대 전월세</v>
      </c>
      <c r="E1561" s="68">
        <v>6</v>
      </c>
      <c r="F1561" s="68">
        <v>0</v>
      </c>
      <c r="G1561" s="68">
        <v>0</v>
      </c>
      <c r="H1561" s="68">
        <v>6</v>
      </c>
      <c r="I1561" s="68">
        <f>G1561+H1561</f>
        <v>6</v>
      </c>
      <c r="J1561" s="68">
        <f>SUM(F1561:H1561)</f>
        <v>6</v>
      </c>
      <c r="K1561" s="68">
        <f>E1561-J1561</f>
        <v>0</v>
      </c>
      <c r="L1561" s="69">
        <v>75000000</v>
      </c>
      <c r="M1561" s="87">
        <v>296.4</v>
      </c>
      <c r="N1561" s="69">
        <v>12500000</v>
      </c>
      <c r="O1561" s="69">
        <v>836484</v>
      </c>
      <c r="P1561" s="79">
        <f>IF(I1561=0,0,H1561/I1561)</f>
        <v>1</v>
      </c>
    </row>
    <row r="1562">
      <c r="A1562" s="66" t="str">
        <v>2026-02</v>
      </c>
      <c r="B1562" s="66" t="str">
        <v>비교 반영</v>
      </c>
      <c r="C1562" s="66" t="str">
        <v>진접읍 부평리</v>
      </c>
      <c r="D1562" s="66" t="str">
        <v>아파트 매매</v>
      </c>
      <c r="E1562" s="68">
        <v>26</v>
      </c>
      <c r="F1562" s="68">
        <v>26</v>
      </c>
      <c r="G1562" s="68">
        <v>0</v>
      </c>
      <c r="H1562" s="68">
        <v>0</v>
      </c>
      <c r="I1562" s="68">
        <f>G1562+H1562</f>
        <v>0</v>
      </c>
      <c r="J1562" s="68">
        <f>SUM(F1562:H1562)</f>
        <v>26</v>
      </c>
      <c r="K1562" s="68">
        <f>E1562-J1562</f>
        <v>0</v>
      </c>
      <c r="L1562" s="69">
        <v>8931500000</v>
      </c>
      <c r="M1562" s="87">
        <v>2014.869</v>
      </c>
      <c r="N1562" s="69">
        <v>343519231</v>
      </c>
      <c r="O1562" s="69">
        <v>14653869</v>
      </c>
      <c r="P1562" s="79">
        <f>IF(I1562=0,0,H1562/I1562)</f>
        <v>0</v>
      </c>
    </row>
    <row r="1563">
      <c r="A1563" s="66" t="str">
        <v>2026-02</v>
      </c>
      <c r="B1563" s="66" t="str">
        <v>비교 반영</v>
      </c>
      <c r="C1563" s="66" t="str">
        <v>진접읍 부평리</v>
      </c>
      <c r="D1563" s="66" t="str">
        <v>아파트 전월세</v>
      </c>
      <c r="E1563" s="68">
        <v>43</v>
      </c>
      <c r="F1563" s="68">
        <v>0</v>
      </c>
      <c r="G1563" s="68">
        <v>39</v>
      </c>
      <c r="H1563" s="68">
        <v>4</v>
      </c>
      <c r="I1563" s="68">
        <f>G1563+H1563</f>
        <v>43</v>
      </c>
      <c r="J1563" s="68">
        <f>SUM(F1563:H1563)</f>
        <v>43</v>
      </c>
      <c r="K1563" s="68">
        <f>E1563-J1563</f>
        <v>0</v>
      </c>
      <c r="L1563" s="69">
        <v>12314500000</v>
      </c>
      <c r="M1563" s="87">
        <v>3445.39</v>
      </c>
      <c r="N1563" s="69">
        <v>286383721</v>
      </c>
      <c r="O1563" s="69">
        <v>11815523</v>
      </c>
      <c r="P1563" s="79">
        <f>IF(I1563=0,0,H1563/I1563)</f>
        <v>0.09302325581395349</v>
      </c>
    </row>
    <row r="1564">
      <c r="A1564" s="66" t="str">
        <v>2026-02</v>
      </c>
      <c r="B1564" s="66" t="str">
        <v>비교 반영</v>
      </c>
      <c r="C1564" s="66" t="str">
        <v>진접읍 연평리</v>
      </c>
      <c r="D1564" s="66" t="str">
        <v>다세대 전월세</v>
      </c>
      <c r="E1564" s="68">
        <v>5</v>
      </c>
      <c r="F1564" s="68">
        <v>0</v>
      </c>
      <c r="G1564" s="68">
        <v>2</v>
      </c>
      <c r="H1564" s="68">
        <v>3</v>
      </c>
      <c r="I1564" s="68">
        <f>G1564+H1564</f>
        <v>5</v>
      </c>
      <c r="J1564" s="68">
        <f>SUM(F1564:H1564)</f>
        <v>5</v>
      </c>
      <c r="K1564" s="68">
        <f>E1564-J1564</f>
        <v>0</v>
      </c>
      <c r="L1564" s="69">
        <v>245000000</v>
      </c>
      <c r="M1564" s="87">
        <v>237.44</v>
      </c>
      <c r="N1564" s="69">
        <v>49000000</v>
      </c>
      <c r="O1564" s="69">
        <v>3411040</v>
      </c>
      <c r="P1564" s="79">
        <f>IF(I1564=0,0,H1564/I1564)</f>
        <v>0.6</v>
      </c>
    </row>
    <row r="1565">
      <c r="A1565" s="66" t="str">
        <v>2026-02</v>
      </c>
      <c r="B1565" s="66" t="str">
        <v>비교 반영</v>
      </c>
      <c r="C1565" s="66" t="str">
        <v>진접읍 연평리</v>
      </c>
      <c r="D1565" s="66" t="str">
        <v>상가</v>
      </c>
      <c r="E1565" s="68">
        <v>1</v>
      </c>
      <c r="F1565" s="68">
        <v>1</v>
      </c>
      <c r="G1565" s="68">
        <v>0</v>
      </c>
      <c r="H1565" s="68">
        <v>0</v>
      </c>
      <c r="I1565" s="68">
        <f>G1565+H1565</f>
        <v>0</v>
      </c>
      <c r="J1565" s="68">
        <f>SUM(F1565:H1565)</f>
        <v>1</v>
      </c>
      <c r="K1565" s="68">
        <f>E1565-J1565</f>
        <v>0</v>
      </c>
      <c r="L1565" s="69">
        <v>3698000000</v>
      </c>
      <c r="M1565" s="87">
        <v>996.3</v>
      </c>
      <c r="N1565" s="69">
        <v>3698000000</v>
      </c>
      <c r="O1565" s="69">
        <v>12270193</v>
      </c>
      <c r="P1565" s="79">
        <f>IF(I1565=0,0,H1565/I1565)</f>
        <v>0</v>
      </c>
    </row>
    <row r="1566">
      <c r="A1566" s="66" t="str">
        <v>2026-02</v>
      </c>
      <c r="B1566" s="66" t="str">
        <v>비교 반영</v>
      </c>
      <c r="C1566" s="66" t="str">
        <v>진접읍 연평리</v>
      </c>
      <c r="D1566" s="66" t="str">
        <v>아파트 매매</v>
      </c>
      <c r="E1566" s="68">
        <v>1</v>
      </c>
      <c r="F1566" s="68">
        <v>1</v>
      </c>
      <c r="G1566" s="68">
        <v>0</v>
      </c>
      <c r="H1566" s="68">
        <v>0</v>
      </c>
      <c r="I1566" s="68">
        <f>G1566+H1566</f>
        <v>0</v>
      </c>
      <c r="J1566" s="68">
        <f>SUM(F1566:H1566)</f>
        <v>1</v>
      </c>
      <c r="K1566" s="68">
        <f>E1566-J1566</f>
        <v>0</v>
      </c>
      <c r="L1566" s="69">
        <v>350000000</v>
      </c>
      <c r="M1566" s="87">
        <v>88.921</v>
      </c>
      <c r="N1566" s="69">
        <v>350000000</v>
      </c>
      <c r="O1566" s="69">
        <v>13011828</v>
      </c>
      <c r="P1566" s="79">
        <f>IF(I1566=0,0,H1566/I1566)</f>
        <v>0</v>
      </c>
    </row>
    <row r="1567">
      <c r="A1567" s="66" t="str">
        <v>2026-02</v>
      </c>
      <c r="B1567" s="66" t="str">
        <v>비교 반영</v>
      </c>
      <c r="C1567" s="66" t="str">
        <v>진접읍 연평리</v>
      </c>
      <c r="D1567" s="66" t="str">
        <v>아파트 전월세</v>
      </c>
      <c r="E1567" s="68">
        <v>3</v>
      </c>
      <c r="F1567" s="68">
        <v>0</v>
      </c>
      <c r="G1567" s="68">
        <v>1</v>
      </c>
      <c r="H1567" s="68">
        <v>2</v>
      </c>
      <c r="I1567" s="68">
        <f>G1567+H1567</f>
        <v>3</v>
      </c>
      <c r="J1567" s="68">
        <f>SUM(F1567:H1567)</f>
        <v>3</v>
      </c>
      <c r="K1567" s="68">
        <f>E1567-J1567</f>
        <v>0</v>
      </c>
      <c r="L1567" s="69">
        <v>550000000</v>
      </c>
      <c r="M1567" s="87">
        <v>266.763</v>
      </c>
      <c r="N1567" s="69">
        <v>183333333</v>
      </c>
      <c r="O1567" s="69">
        <v>6815719</v>
      </c>
      <c r="P1567" s="79">
        <f>IF(I1567=0,0,H1567/I1567)</f>
        <v>0.6666666666666666</v>
      </c>
    </row>
    <row r="1568">
      <c r="A1568" s="66" t="str">
        <v>2026-02</v>
      </c>
      <c r="B1568" s="66" t="str">
        <v>비교 반영</v>
      </c>
      <c r="C1568" s="66" t="str">
        <v>진접읍 연평리</v>
      </c>
      <c r="D1568" s="66" t="str">
        <v>오피스텔 전월세</v>
      </c>
      <c r="E1568" s="68">
        <v>1</v>
      </c>
      <c r="F1568" s="68">
        <v>0</v>
      </c>
      <c r="G1568" s="68">
        <v>0</v>
      </c>
      <c r="H1568" s="68">
        <v>1</v>
      </c>
      <c r="I1568" s="68">
        <f>G1568+H1568</f>
        <v>1</v>
      </c>
      <c r="J1568" s="68">
        <f>SUM(F1568:H1568)</f>
        <v>1</v>
      </c>
      <c r="K1568" s="68">
        <f>E1568-J1568</f>
        <v>0</v>
      </c>
      <c r="L1568" s="69">
        <v>5000000</v>
      </c>
      <c r="M1568" s="87">
        <v>29.43</v>
      </c>
      <c r="N1568" s="69">
        <v>5000000</v>
      </c>
      <c r="O1568" s="69">
        <v>561635</v>
      </c>
      <c r="P1568" s="79">
        <f>IF(I1568=0,0,H1568/I1568)</f>
        <v>1</v>
      </c>
    </row>
    <row r="1569">
      <c r="A1569" s="66" t="str">
        <v>2026-02</v>
      </c>
      <c r="B1569" s="66" t="str">
        <v>비교 반영</v>
      </c>
      <c r="C1569" s="66" t="str">
        <v>진접읍 연평리</v>
      </c>
      <c r="D1569" s="66" t="str">
        <v>토지</v>
      </c>
      <c r="E1569" s="68">
        <v>1</v>
      </c>
      <c r="F1569" s="68">
        <v>1</v>
      </c>
      <c r="G1569" s="68">
        <v>0</v>
      </c>
      <c r="H1569" s="68">
        <v>0</v>
      </c>
      <c r="I1569" s="68">
        <f>G1569+H1569</f>
        <v>0</v>
      </c>
      <c r="J1569" s="68">
        <f>SUM(F1569:H1569)</f>
        <v>1</v>
      </c>
      <c r="K1569" s="68">
        <f>E1569-J1569</f>
        <v>0</v>
      </c>
      <c r="L1569" s="69">
        <v>172000000</v>
      </c>
      <c r="M1569" s="87">
        <v>50</v>
      </c>
      <c r="N1569" s="69">
        <v>172000000</v>
      </c>
      <c r="O1569" s="69">
        <v>11371900</v>
      </c>
      <c r="P1569" s="79">
        <f>IF(I1569=0,0,H1569/I1569)</f>
        <v>0</v>
      </c>
    </row>
    <row r="1570">
      <c r="A1570" s="66" t="str">
        <v>2026-02</v>
      </c>
      <c r="B1570" s="66" t="str">
        <v>비교 반영</v>
      </c>
      <c r="C1570" s="66" t="str">
        <v>진접읍 장현리</v>
      </c>
      <c r="D1570" s="66" t="str">
        <v>다가구 매매</v>
      </c>
      <c r="E1570" s="68">
        <v>1</v>
      </c>
      <c r="F1570" s="68">
        <v>1</v>
      </c>
      <c r="G1570" s="68">
        <v>0</v>
      </c>
      <c r="H1570" s="68">
        <v>0</v>
      </c>
      <c r="I1570" s="68">
        <f>G1570+H1570</f>
        <v>0</v>
      </c>
      <c r="J1570" s="68">
        <f>SUM(F1570:H1570)</f>
        <v>1</v>
      </c>
      <c r="K1570" s="68">
        <f>E1570-J1570</f>
        <v>0</v>
      </c>
      <c r="L1570" s="69">
        <v>2153800000</v>
      </c>
      <c r="M1570" s="87">
        <v>604.28</v>
      </c>
      <c r="N1570" s="69">
        <v>2153800000</v>
      </c>
      <c r="O1570" s="69">
        <v>11782617</v>
      </c>
      <c r="P1570" s="79">
        <f>IF(I1570=0,0,H1570/I1570)</f>
        <v>0</v>
      </c>
    </row>
    <row r="1571">
      <c r="A1571" s="66" t="str">
        <v>2026-02</v>
      </c>
      <c r="B1571" s="66" t="str">
        <v>비교 반영</v>
      </c>
      <c r="C1571" s="66" t="str">
        <v>진접읍 장현리</v>
      </c>
      <c r="D1571" s="66" t="str">
        <v>다가구 전월세</v>
      </c>
      <c r="E1571" s="68">
        <v>12</v>
      </c>
      <c r="F1571" s="68">
        <v>0</v>
      </c>
      <c r="G1571" s="68">
        <v>2</v>
      </c>
      <c r="H1571" s="68">
        <v>10</v>
      </c>
      <c r="I1571" s="68">
        <f>G1571+H1571</f>
        <v>12</v>
      </c>
      <c r="J1571" s="68">
        <f>SUM(F1571:H1571)</f>
        <v>12</v>
      </c>
      <c r="K1571" s="68">
        <f>E1571-J1571</f>
        <v>0</v>
      </c>
      <c r="L1571" s="69">
        <v>267000000</v>
      </c>
      <c r="M1571" s="87">
        <v>663.66</v>
      </c>
      <c r="N1571" s="69">
        <v>22250000</v>
      </c>
      <c r="O1571" s="69">
        <v>1329965</v>
      </c>
      <c r="P1571" s="79">
        <f>IF(I1571=0,0,H1571/I1571)</f>
        <v>0.8333333333333334</v>
      </c>
    </row>
    <row r="1572">
      <c r="A1572" s="66" t="str">
        <v>2026-02</v>
      </c>
      <c r="B1572" s="66" t="str">
        <v>비교 반영</v>
      </c>
      <c r="C1572" s="66" t="str">
        <v>진접읍 장현리</v>
      </c>
      <c r="D1572" s="66" t="str">
        <v>다세대 매매</v>
      </c>
      <c r="E1572" s="68">
        <v>2</v>
      </c>
      <c r="F1572" s="68">
        <v>2</v>
      </c>
      <c r="G1572" s="68">
        <v>0</v>
      </c>
      <c r="H1572" s="68">
        <v>0</v>
      </c>
      <c r="I1572" s="68">
        <f>G1572+H1572</f>
        <v>0</v>
      </c>
      <c r="J1572" s="68">
        <f>SUM(F1572:H1572)</f>
        <v>2</v>
      </c>
      <c r="K1572" s="68">
        <f>E1572-J1572</f>
        <v>0</v>
      </c>
      <c r="L1572" s="69">
        <v>203500000</v>
      </c>
      <c r="M1572" s="87">
        <v>103.17</v>
      </c>
      <c r="N1572" s="69">
        <v>101750000</v>
      </c>
      <c r="O1572" s="69">
        <v>6520570</v>
      </c>
      <c r="P1572" s="79">
        <f>IF(I1572=0,0,H1572/I1572)</f>
        <v>0</v>
      </c>
    </row>
    <row r="1573">
      <c r="A1573" s="66" t="str">
        <v>2026-02</v>
      </c>
      <c r="B1573" s="66" t="str">
        <v>비교 반영</v>
      </c>
      <c r="C1573" s="66" t="str">
        <v>진접읍 장현리</v>
      </c>
      <c r="D1573" s="66" t="str">
        <v>다세대 전월세</v>
      </c>
      <c r="E1573" s="68">
        <v>17</v>
      </c>
      <c r="F1573" s="68">
        <v>0</v>
      </c>
      <c r="G1573" s="68">
        <v>5</v>
      </c>
      <c r="H1573" s="68">
        <v>12</v>
      </c>
      <c r="I1573" s="68">
        <f>G1573+H1573</f>
        <v>17</v>
      </c>
      <c r="J1573" s="68">
        <f>SUM(F1573:H1573)</f>
        <v>17</v>
      </c>
      <c r="K1573" s="68">
        <f>E1573-J1573</f>
        <v>0</v>
      </c>
      <c r="L1573" s="69">
        <v>1120450000</v>
      </c>
      <c r="M1573" s="87">
        <v>827.4</v>
      </c>
      <c r="N1573" s="69">
        <v>65908824</v>
      </c>
      <c r="O1573" s="69">
        <v>4476634</v>
      </c>
      <c r="P1573" s="79">
        <f>IF(I1573=0,0,H1573/I1573)</f>
        <v>0.7058823529411765</v>
      </c>
    </row>
    <row r="1574">
      <c r="A1574" s="66" t="str">
        <v>2026-02</v>
      </c>
      <c r="B1574" s="66" t="str">
        <v>비교 반영</v>
      </c>
      <c r="C1574" s="66" t="str">
        <v>진접읍 장현리</v>
      </c>
      <c r="D1574" s="66" t="str">
        <v>상가</v>
      </c>
      <c r="E1574" s="68">
        <v>4</v>
      </c>
      <c r="F1574" s="68">
        <v>4</v>
      </c>
      <c r="G1574" s="68">
        <v>0</v>
      </c>
      <c r="H1574" s="68">
        <v>0</v>
      </c>
      <c r="I1574" s="68">
        <f>G1574+H1574</f>
        <v>0</v>
      </c>
      <c r="J1574" s="68">
        <f>SUM(F1574:H1574)</f>
        <v>4</v>
      </c>
      <c r="K1574" s="68">
        <f>E1574-J1574</f>
        <v>0</v>
      </c>
      <c r="L1574" s="69">
        <v>4427000000</v>
      </c>
      <c r="M1574" s="87">
        <v>2126.01</v>
      </c>
      <c r="N1574" s="69">
        <v>1106750000</v>
      </c>
      <c r="O1574" s="69">
        <v>6883651</v>
      </c>
      <c r="P1574" s="79">
        <f>IF(I1574=0,0,H1574/I1574)</f>
        <v>0</v>
      </c>
    </row>
    <row r="1575">
      <c r="A1575" s="66" t="str">
        <v>2026-02</v>
      </c>
      <c r="B1575" s="66" t="str">
        <v>비교 반영</v>
      </c>
      <c r="C1575" s="66" t="str">
        <v>진접읍 장현리</v>
      </c>
      <c r="D1575" s="66" t="str">
        <v>아파트 매매</v>
      </c>
      <c r="E1575" s="68">
        <v>17</v>
      </c>
      <c r="F1575" s="68">
        <v>17</v>
      </c>
      <c r="G1575" s="68">
        <v>0</v>
      </c>
      <c r="H1575" s="68">
        <v>0</v>
      </c>
      <c r="I1575" s="68">
        <f>G1575+H1575</f>
        <v>0</v>
      </c>
      <c r="J1575" s="68">
        <f>SUM(F1575:H1575)</f>
        <v>17</v>
      </c>
      <c r="K1575" s="68">
        <f>E1575-J1575</f>
        <v>0</v>
      </c>
      <c r="L1575" s="69">
        <v>3665000000</v>
      </c>
      <c r="M1575" s="87">
        <v>1198.043</v>
      </c>
      <c r="N1575" s="69">
        <v>215588235</v>
      </c>
      <c r="O1575" s="69">
        <v>10112911</v>
      </c>
      <c r="P1575" s="79">
        <f>IF(I1575=0,0,H1575/I1575)</f>
        <v>0</v>
      </c>
    </row>
    <row r="1576">
      <c r="A1576" s="66" t="str">
        <v>2026-02</v>
      </c>
      <c r="B1576" s="66" t="str">
        <v>비교 반영</v>
      </c>
      <c r="C1576" s="66" t="str">
        <v>진접읍 장현리</v>
      </c>
      <c r="D1576" s="66" t="str">
        <v>아파트 전월세</v>
      </c>
      <c r="E1576" s="68">
        <v>37</v>
      </c>
      <c r="F1576" s="68">
        <v>0</v>
      </c>
      <c r="G1576" s="68">
        <v>15</v>
      </c>
      <c r="H1576" s="68">
        <v>22</v>
      </c>
      <c r="I1576" s="68">
        <f>G1576+H1576</f>
        <v>37</v>
      </c>
      <c r="J1576" s="68">
        <f>SUM(F1576:H1576)</f>
        <v>37</v>
      </c>
      <c r="K1576" s="68">
        <f>E1576-J1576</f>
        <v>0</v>
      </c>
      <c r="L1576" s="69">
        <v>4005670000</v>
      </c>
      <c r="M1576" s="87">
        <v>2250.766</v>
      </c>
      <c r="N1576" s="69">
        <v>108261351</v>
      </c>
      <c r="O1576" s="69">
        <v>5883279</v>
      </c>
      <c r="P1576" s="79">
        <f>IF(I1576=0,0,H1576/I1576)</f>
        <v>0.5945945945945946</v>
      </c>
    </row>
    <row r="1577">
      <c r="A1577" s="66" t="str">
        <v>2026-02</v>
      </c>
      <c r="B1577" s="66" t="str">
        <v>비교 반영</v>
      </c>
      <c r="C1577" s="66" t="str">
        <v>진접읍 장현리</v>
      </c>
      <c r="D1577" s="66" t="str">
        <v>토지</v>
      </c>
      <c r="E1577" s="68">
        <v>3</v>
      </c>
      <c r="F1577" s="68">
        <v>3</v>
      </c>
      <c r="G1577" s="68">
        <v>0</v>
      </c>
      <c r="H1577" s="68">
        <v>0</v>
      </c>
      <c r="I1577" s="68">
        <f>G1577+H1577</f>
        <v>0</v>
      </c>
      <c r="J1577" s="68">
        <f>SUM(F1577:H1577)</f>
        <v>3</v>
      </c>
      <c r="K1577" s="68">
        <f>E1577-J1577</f>
        <v>0</v>
      </c>
      <c r="L1577" s="69">
        <v>1775000000</v>
      </c>
      <c r="M1577" s="87">
        <v>678.88</v>
      </c>
      <c r="N1577" s="69">
        <v>591666667</v>
      </c>
      <c r="O1577" s="69">
        <v>8643307</v>
      </c>
      <c r="P1577" s="79">
        <f>IF(I1577=0,0,H1577/I1577)</f>
        <v>0</v>
      </c>
    </row>
    <row r="1578">
      <c r="A1578" s="66" t="str">
        <v>2026-02</v>
      </c>
      <c r="B1578" s="66" t="str">
        <v>비교 반영</v>
      </c>
      <c r="C1578" s="66" t="str">
        <v>진접읍 진벌리</v>
      </c>
      <c r="D1578" s="66" t="str">
        <v>다가구 전월세</v>
      </c>
      <c r="E1578" s="68">
        <v>3</v>
      </c>
      <c r="F1578" s="68">
        <v>0</v>
      </c>
      <c r="G1578" s="68">
        <v>0</v>
      </c>
      <c r="H1578" s="68">
        <v>3</v>
      </c>
      <c r="I1578" s="68">
        <f>G1578+H1578</f>
        <v>3</v>
      </c>
      <c r="J1578" s="68">
        <f>SUM(F1578:H1578)</f>
        <v>3</v>
      </c>
      <c r="K1578" s="68">
        <f>E1578-J1578</f>
        <v>0</v>
      </c>
      <c r="L1578" s="69">
        <v>12000000</v>
      </c>
      <c r="M1578" s="87">
        <v>123</v>
      </c>
      <c r="N1578" s="69">
        <v>4000000</v>
      </c>
      <c r="O1578" s="69">
        <v>322516</v>
      </c>
      <c r="P1578" s="79">
        <f>IF(I1578=0,0,H1578/I1578)</f>
        <v>1</v>
      </c>
    </row>
    <row r="1579">
      <c r="A1579" s="66" t="str">
        <v>2026-02</v>
      </c>
      <c r="B1579" s="66" t="str">
        <v>비교 반영</v>
      </c>
      <c r="C1579" s="66" t="str">
        <v>진접읍 진벌리</v>
      </c>
      <c r="D1579" s="66" t="str">
        <v>아파트 매매</v>
      </c>
      <c r="E1579" s="68">
        <v>1</v>
      </c>
      <c r="F1579" s="68">
        <v>1</v>
      </c>
      <c r="G1579" s="68">
        <v>0</v>
      </c>
      <c r="H1579" s="68">
        <v>0</v>
      </c>
      <c r="I1579" s="68">
        <f>G1579+H1579</f>
        <v>0</v>
      </c>
      <c r="J1579" s="68">
        <f>SUM(F1579:H1579)</f>
        <v>1</v>
      </c>
      <c r="K1579" s="68">
        <f>E1579-J1579</f>
        <v>0</v>
      </c>
      <c r="L1579" s="69">
        <v>258000000</v>
      </c>
      <c r="M1579" s="87">
        <v>84.98</v>
      </c>
      <c r="N1579" s="69">
        <v>258000000</v>
      </c>
      <c r="O1579" s="69">
        <v>10036391</v>
      </c>
      <c r="P1579" s="79">
        <f>IF(I1579=0,0,H1579/I1579)</f>
        <v>0</v>
      </c>
    </row>
    <row r="1580">
      <c r="A1580" s="66" t="str">
        <v>2026-02</v>
      </c>
      <c r="B1580" s="66" t="str">
        <v>비교 반영</v>
      </c>
      <c r="C1580" s="66" t="str">
        <v>진접읍 진벌리</v>
      </c>
      <c r="D1580" s="66" t="str">
        <v>아파트 전월세</v>
      </c>
      <c r="E1580" s="68">
        <v>2</v>
      </c>
      <c r="F1580" s="68">
        <v>0</v>
      </c>
      <c r="G1580" s="68">
        <v>1</v>
      </c>
      <c r="H1580" s="68">
        <v>1</v>
      </c>
      <c r="I1580" s="68">
        <f>G1580+H1580</f>
        <v>2</v>
      </c>
      <c r="J1580" s="68">
        <f>SUM(F1580:H1580)</f>
        <v>2</v>
      </c>
      <c r="K1580" s="68">
        <f>E1580-J1580</f>
        <v>0</v>
      </c>
      <c r="L1580" s="69">
        <v>260000000</v>
      </c>
      <c r="M1580" s="87">
        <v>203.906</v>
      </c>
      <c r="N1580" s="69">
        <v>130000000</v>
      </c>
      <c r="O1580" s="69">
        <v>4215198</v>
      </c>
      <c r="P1580" s="79">
        <f>IF(I1580=0,0,H1580/I1580)</f>
        <v>0.5</v>
      </c>
    </row>
    <row r="1581">
      <c r="A1581" s="66" t="str">
        <v>2026-02</v>
      </c>
      <c r="B1581" s="66" t="str">
        <v>비교 반영</v>
      </c>
      <c r="C1581" s="66" t="str">
        <v>진접읍 팔야리</v>
      </c>
      <c r="D1581" s="66" t="str">
        <v>다가구 전월세</v>
      </c>
      <c r="E1581" s="68">
        <v>4</v>
      </c>
      <c r="F1581" s="68">
        <v>0</v>
      </c>
      <c r="G1581" s="68">
        <v>0</v>
      </c>
      <c r="H1581" s="68">
        <v>4</v>
      </c>
      <c r="I1581" s="68">
        <f>G1581+H1581</f>
        <v>4</v>
      </c>
      <c r="J1581" s="68">
        <f>SUM(F1581:H1581)</f>
        <v>4</v>
      </c>
      <c r="K1581" s="68">
        <f>E1581-J1581</f>
        <v>0</v>
      </c>
      <c r="L1581" s="69">
        <v>13000000</v>
      </c>
      <c r="M1581" s="87">
        <v>97.84</v>
      </c>
      <c r="N1581" s="69">
        <v>3250000</v>
      </c>
      <c r="O1581" s="69">
        <v>439240</v>
      </c>
      <c r="P1581" s="79">
        <f>IF(I1581=0,0,H1581/I1581)</f>
        <v>1</v>
      </c>
    </row>
    <row r="1582">
      <c r="A1582" s="66" t="str">
        <v>2026-02</v>
      </c>
      <c r="B1582" s="66" t="str">
        <v>비교 반영</v>
      </c>
      <c r="C1582" s="66" t="str">
        <v>진접읍 팔야리</v>
      </c>
      <c r="D1582" s="66" t="str">
        <v>다세대 매매</v>
      </c>
      <c r="E1582" s="68">
        <v>2</v>
      </c>
      <c r="F1582" s="68">
        <v>2</v>
      </c>
      <c r="G1582" s="68">
        <v>0</v>
      </c>
      <c r="H1582" s="68">
        <v>0</v>
      </c>
      <c r="I1582" s="68">
        <f>G1582+H1582</f>
        <v>0</v>
      </c>
      <c r="J1582" s="68">
        <f>SUM(F1582:H1582)</f>
        <v>2</v>
      </c>
      <c r="K1582" s="68">
        <f>E1582-J1582</f>
        <v>0</v>
      </c>
      <c r="L1582" s="69">
        <v>170000000</v>
      </c>
      <c r="M1582" s="87">
        <v>115.5</v>
      </c>
      <c r="N1582" s="69">
        <v>85000000</v>
      </c>
      <c r="O1582" s="69">
        <v>4865658</v>
      </c>
      <c r="P1582" s="79">
        <f>IF(I1582=0,0,H1582/I1582)</f>
        <v>0</v>
      </c>
    </row>
    <row r="1583">
      <c r="A1583" s="66" t="str">
        <v>2026-02</v>
      </c>
      <c r="B1583" s="66" t="str">
        <v>비교 반영</v>
      </c>
      <c r="C1583" s="66" t="str">
        <v>진접읍 팔야리</v>
      </c>
      <c r="D1583" s="66" t="str">
        <v>토지</v>
      </c>
      <c r="E1583" s="68">
        <v>2</v>
      </c>
      <c r="F1583" s="68">
        <v>2</v>
      </c>
      <c r="G1583" s="68">
        <v>0</v>
      </c>
      <c r="H1583" s="68">
        <v>0</v>
      </c>
      <c r="I1583" s="68">
        <f>G1583+H1583</f>
        <v>0</v>
      </c>
      <c r="J1583" s="68">
        <f>SUM(F1583:H1583)</f>
        <v>2</v>
      </c>
      <c r="K1583" s="68">
        <f>E1583-J1583</f>
        <v>0</v>
      </c>
      <c r="L1583" s="69">
        <v>26160000</v>
      </c>
      <c r="M1583" s="87">
        <v>90</v>
      </c>
      <c r="N1583" s="69">
        <v>13080000</v>
      </c>
      <c r="O1583" s="69">
        <v>960882</v>
      </c>
      <c r="P1583" s="79">
        <f>IF(I1583=0,0,H1583/I1583)</f>
        <v>0</v>
      </c>
    </row>
    <row r="1584">
      <c r="A1584" s="66" t="str">
        <v>2026-02</v>
      </c>
      <c r="B1584" s="66" t="str">
        <v>비교 반영</v>
      </c>
      <c r="C1584" s="66" t="str">
        <v>퇴계원읍 퇴계원리</v>
      </c>
      <c r="D1584" s="66" t="str">
        <v>다가구 전월세</v>
      </c>
      <c r="E1584" s="68">
        <v>2</v>
      </c>
      <c r="F1584" s="68">
        <v>0</v>
      </c>
      <c r="G1584" s="68">
        <v>1</v>
      </c>
      <c r="H1584" s="68">
        <v>1</v>
      </c>
      <c r="I1584" s="68">
        <f>G1584+H1584</f>
        <v>2</v>
      </c>
      <c r="J1584" s="68">
        <f>SUM(F1584:H1584)</f>
        <v>2</v>
      </c>
      <c r="K1584" s="68">
        <f>E1584-J1584</f>
        <v>0</v>
      </c>
      <c r="L1584" s="69">
        <v>50000000</v>
      </c>
      <c r="M1584" s="87">
        <v>58</v>
      </c>
      <c r="N1584" s="69">
        <v>25000000</v>
      </c>
      <c r="O1584" s="69">
        <v>2849815</v>
      </c>
      <c r="P1584" s="79">
        <f>IF(I1584=0,0,H1584/I1584)</f>
        <v>0.5</v>
      </c>
    </row>
    <row r="1585">
      <c r="A1585" s="66" t="str">
        <v>2026-02</v>
      </c>
      <c r="B1585" s="66" t="str">
        <v>비교 반영</v>
      </c>
      <c r="C1585" s="66" t="str">
        <v>퇴계원읍 퇴계원리</v>
      </c>
      <c r="D1585" s="66" t="str">
        <v>다세대 매매</v>
      </c>
      <c r="E1585" s="68">
        <v>6</v>
      </c>
      <c r="F1585" s="68">
        <v>6</v>
      </c>
      <c r="G1585" s="68">
        <v>0</v>
      </c>
      <c r="H1585" s="68">
        <v>0</v>
      </c>
      <c r="I1585" s="68">
        <f>G1585+H1585</f>
        <v>0</v>
      </c>
      <c r="J1585" s="68">
        <f>SUM(F1585:H1585)</f>
        <v>6</v>
      </c>
      <c r="K1585" s="68">
        <f>E1585-J1585</f>
        <v>0</v>
      </c>
      <c r="L1585" s="69">
        <v>851000000</v>
      </c>
      <c r="M1585" s="87">
        <v>309.12</v>
      </c>
      <c r="N1585" s="69">
        <v>141833333</v>
      </c>
      <c r="O1585" s="69">
        <v>9100747</v>
      </c>
      <c r="P1585" s="79">
        <f>IF(I1585=0,0,H1585/I1585)</f>
        <v>0</v>
      </c>
    </row>
    <row r="1586">
      <c r="A1586" s="66" t="str">
        <v>2026-02</v>
      </c>
      <c r="B1586" s="66" t="str">
        <v>비교 반영</v>
      </c>
      <c r="C1586" s="66" t="str">
        <v>퇴계원읍 퇴계원리</v>
      </c>
      <c r="D1586" s="66" t="str">
        <v>다세대 전월세</v>
      </c>
      <c r="E1586" s="68">
        <v>21</v>
      </c>
      <c r="F1586" s="68">
        <v>0</v>
      </c>
      <c r="G1586" s="68">
        <v>5</v>
      </c>
      <c r="H1586" s="68">
        <v>16</v>
      </c>
      <c r="I1586" s="68">
        <f>G1586+H1586</f>
        <v>21</v>
      </c>
      <c r="J1586" s="68">
        <f>SUM(F1586:H1586)</f>
        <v>21</v>
      </c>
      <c r="K1586" s="68">
        <f>E1586-J1586</f>
        <v>0</v>
      </c>
      <c r="L1586" s="69">
        <v>646000000</v>
      </c>
      <c r="M1586" s="87">
        <v>932.35</v>
      </c>
      <c r="N1586" s="69">
        <v>30761905</v>
      </c>
      <c r="O1586" s="69">
        <v>2290489</v>
      </c>
      <c r="P1586" s="79">
        <f>IF(I1586=0,0,H1586/I1586)</f>
        <v>0.7619047619047619</v>
      </c>
    </row>
    <row r="1587">
      <c r="A1587" s="66" t="str">
        <v>2026-02</v>
      </c>
      <c r="B1587" s="66" t="str">
        <v>비교 반영</v>
      </c>
      <c r="C1587" s="66" t="str">
        <v>퇴계원읍 퇴계원리</v>
      </c>
      <c r="D1587" s="66" t="str">
        <v>상가</v>
      </c>
      <c r="E1587" s="68">
        <v>1</v>
      </c>
      <c r="F1587" s="68">
        <v>1</v>
      </c>
      <c r="G1587" s="68">
        <v>0</v>
      </c>
      <c r="H1587" s="68">
        <v>0</v>
      </c>
      <c r="I1587" s="68">
        <f>G1587+H1587</f>
        <v>0</v>
      </c>
      <c r="J1587" s="68">
        <f>SUM(F1587:H1587)</f>
        <v>1</v>
      </c>
      <c r="K1587" s="68">
        <f>E1587-J1587</f>
        <v>0</v>
      </c>
      <c r="L1587" s="69">
        <v>185000000</v>
      </c>
      <c r="M1587" s="87">
        <v>59.45</v>
      </c>
      <c r="N1587" s="69">
        <v>185000000</v>
      </c>
      <c r="O1587" s="69">
        <v>10287136</v>
      </c>
      <c r="P1587" s="79">
        <f>IF(I1587=0,0,H1587/I1587)</f>
        <v>0</v>
      </c>
    </row>
    <row r="1588">
      <c r="A1588" s="66" t="str">
        <v>2026-02</v>
      </c>
      <c r="B1588" s="66" t="str">
        <v>비교 반영</v>
      </c>
      <c r="C1588" s="66" t="str">
        <v>퇴계원읍 퇴계원리</v>
      </c>
      <c r="D1588" s="66" t="str">
        <v>아파트 매매</v>
      </c>
      <c r="E1588" s="68">
        <v>23</v>
      </c>
      <c r="F1588" s="68">
        <v>23</v>
      </c>
      <c r="G1588" s="68">
        <v>0</v>
      </c>
      <c r="H1588" s="68">
        <v>0</v>
      </c>
      <c r="I1588" s="68">
        <f>G1588+H1588</f>
        <v>0</v>
      </c>
      <c r="J1588" s="68">
        <f>SUM(F1588:H1588)</f>
        <v>23</v>
      </c>
      <c r="K1588" s="68">
        <f>E1588-J1588</f>
        <v>0</v>
      </c>
      <c r="L1588" s="69">
        <v>10692500000</v>
      </c>
      <c r="M1588" s="87">
        <v>1941.658</v>
      </c>
      <c r="N1588" s="69">
        <v>464891304</v>
      </c>
      <c r="O1588" s="69">
        <v>18204596</v>
      </c>
      <c r="P1588" s="79">
        <f>IF(I1588=0,0,H1588/I1588)</f>
        <v>0</v>
      </c>
    </row>
    <row r="1589">
      <c r="A1589" s="66" t="str">
        <v>2026-02</v>
      </c>
      <c r="B1589" s="66" t="str">
        <v>비교 반영</v>
      </c>
      <c r="C1589" s="66" t="str">
        <v>퇴계원읍 퇴계원리</v>
      </c>
      <c r="D1589" s="66" t="str">
        <v>아파트 전월세</v>
      </c>
      <c r="E1589" s="68">
        <v>22</v>
      </c>
      <c r="F1589" s="68">
        <v>0</v>
      </c>
      <c r="G1589" s="68">
        <v>10</v>
      </c>
      <c r="H1589" s="68">
        <v>12</v>
      </c>
      <c r="I1589" s="68">
        <f>G1589+H1589</f>
        <v>22</v>
      </c>
      <c r="J1589" s="68">
        <f>SUM(F1589:H1589)</f>
        <v>22</v>
      </c>
      <c r="K1589" s="68">
        <f>E1589-J1589</f>
        <v>0</v>
      </c>
      <c r="L1589" s="69">
        <v>3692530000</v>
      </c>
      <c r="M1589" s="87">
        <v>1623.858</v>
      </c>
      <c r="N1589" s="69">
        <v>167842273</v>
      </c>
      <c r="O1589" s="69">
        <v>7517103</v>
      </c>
      <c r="P1589" s="79">
        <f>IF(I1589=0,0,H1589/I1589)</f>
        <v>0.5454545454545454</v>
      </c>
    </row>
    <row r="1590">
      <c r="A1590" s="66" t="str">
        <v>2026-02</v>
      </c>
      <c r="B1590" s="66" t="str">
        <v>비교 반영</v>
      </c>
      <c r="C1590" s="66" t="str">
        <v>퇴계원읍 퇴계원리</v>
      </c>
      <c r="D1590" s="66" t="str">
        <v>오피스텔 전월세</v>
      </c>
      <c r="E1590" s="68">
        <v>2</v>
      </c>
      <c r="F1590" s="68">
        <v>0</v>
      </c>
      <c r="G1590" s="68">
        <v>0</v>
      </c>
      <c r="H1590" s="68">
        <v>2</v>
      </c>
      <c r="I1590" s="68">
        <f>G1590+H1590</f>
        <v>2</v>
      </c>
      <c r="J1590" s="68">
        <f>SUM(F1590:H1590)</f>
        <v>2</v>
      </c>
      <c r="K1590" s="68">
        <f>E1590-J1590</f>
        <v>0</v>
      </c>
      <c r="L1590" s="69">
        <v>20000000</v>
      </c>
      <c r="M1590" s="87">
        <v>67.86</v>
      </c>
      <c r="N1590" s="69">
        <v>10000000</v>
      </c>
      <c r="O1590" s="69">
        <v>974296</v>
      </c>
      <c r="P1590" s="79">
        <f>IF(I1590=0,0,H1590/I1590)</f>
        <v>1</v>
      </c>
    </row>
    <row r="1591">
      <c r="A1591" s="66" t="str">
        <v>2026-02</v>
      </c>
      <c r="B1591" s="66" t="str">
        <v>비교 반영</v>
      </c>
      <c r="C1591" s="66" t="str">
        <v>퇴계원읍 퇴계원리</v>
      </c>
      <c r="D1591" s="66" t="str">
        <v>토지</v>
      </c>
      <c r="E1591" s="68">
        <v>11</v>
      </c>
      <c r="F1591" s="68">
        <v>11</v>
      </c>
      <c r="G1591" s="68">
        <v>0</v>
      </c>
      <c r="H1591" s="68">
        <v>0</v>
      </c>
      <c r="I1591" s="68">
        <f>G1591+H1591</f>
        <v>0</v>
      </c>
      <c r="J1591" s="68">
        <f>SUM(F1591:H1591)</f>
        <v>11</v>
      </c>
      <c r="K1591" s="68">
        <f>E1591-J1591</f>
        <v>0</v>
      </c>
      <c r="L1591" s="69">
        <v>2266500000</v>
      </c>
      <c r="M1591" s="87">
        <v>806</v>
      </c>
      <c r="N1591" s="69">
        <v>206045455</v>
      </c>
      <c r="O1591" s="69">
        <v>9295982</v>
      </c>
      <c r="P1591" s="79">
        <f>IF(I1591=0,0,H1591/I1591)</f>
        <v>0</v>
      </c>
    </row>
    <row r="1592">
      <c r="A1592" s="66" t="str">
        <v>2026-02</v>
      </c>
      <c r="B1592" s="66" t="str">
        <v>비교 반영</v>
      </c>
      <c r="C1592" s="66" t="str">
        <v>평내동</v>
      </c>
      <c r="D1592" s="66" t="str">
        <v>다가구 전월세</v>
      </c>
      <c r="E1592" s="68">
        <v>32</v>
      </c>
      <c r="F1592" s="68">
        <v>0</v>
      </c>
      <c r="G1592" s="68">
        <v>3</v>
      </c>
      <c r="H1592" s="68">
        <v>29</v>
      </c>
      <c r="I1592" s="68">
        <f>G1592+H1592</f>
        <v>32</v>
      </c>
      <c r="J1592" s="68">
        <f>SUM(F1592:H1592)</f>
        <v>32</v>
      </c>
      <c r="K1592" s="68">
        <f>E1592-J1592</f>
        <v>0</v>
      </c>
      <c r="L1592" s="69">
        <v>719000000</v>
      </c>
      <c r="M1592" s="87">
        <v>1116.79</v>
      </c>
      <c r="N1592" s="69">
        <v>22468750</v>
      </c>
      <c r="O1592" s="69">
        <v>2128296</v>
      </c>
      <c r="P1592" s="79">
        <f>IF(I1592=0,0,H1592/I1592)</f>
        <v>0.90625</v>
      </c>
    </row>
    <row r="1593">
      <c r="A1593" s="66" t="str">
        <v>2026-02</v>
      </c>
      <c r="B1593" s="66" t="str">
        <v>비교 반영</v>
      </c>
      <c r="C1593" s="66" t="str">
        <v>평내동</v>
      </c>
      <c r="D1593" s="66" t="str">
        <v>다세대 전월세</v>
      </c>
      <c r="E1593" s="68">
        <v>4</v>
      </c>
      <c r="F1593" s="68">
        <v>0</v>
      </c>
      <c r="G1593" s="68">
        <v>0</v>
      </c>
      <c r="H1593" s="68">
        <v>4</v>
      </c>
      <c r="I1593" s="68">
        <f>G1593+H1593</f>
        <v>4</v>
      </c>
      <c r="J1593" s="68">
        <f>SUM(F1593:H1593)</f>
        <v>4</v>
      </c>
      <c r="K1593" s="68">
        <f>E1593-J1593</f>
        <v>0</v>
      </c>
      <c r="L1593" s="69">
        <v>41000000</v>
      </c>
      <c r="M1593" s="87">
        <v>119.44</v>
      </c>
      <c r="N1593" s="69">
        <v>10250000</v>
      </c>
      <c r="O1593" s="69">
        <v>1134772</v>
      </c>
      <c r="P1593" s="79">
        <f>IF(I1593=0,0,H1593/I1593)</f>
        <v>1</v>
      </c>
    </row>
    <row r="1594">
      <c r="A1594" s="66" t="str">
        <v>2026-02</v>
      </c>
      <c r="B1594" s="66" t="str">
        <v>비교 반영</v>
      </c>
      <c r="C1594" s="66" t="str">
        <v>평내동</v>
      </c>
      <c r="D1594" s="66" t="str">
        <v>상가</v>
      </c>
      <c r="E1594" s="68">
        <v>2</v>
      </c>
      <c r="F1594" s="68">
        <v>2</v>
      </c>
      <c r="G1594" s="68">
        <v>0</v>
      </c>
      <c r="H1594" s="68">
        <v>0</v>
      </c>
      <c r="I1594" s="68">
        <f>G1594+H1594</f>
        <v>0</v>
      </c>
      <c r="J1594" s="68">
        <f>SUM(F1594:H1594)</f>
        <v>2</v>
      </c>
      <c r="K1594" s="68">
        <f>E1594-J1594</f>
        <v>0</v>
      </c>
      <c r="L1594" s="69">
        <v>2790000000</v>
      </c>
      <c r="M1594" s="87">
        <v>1048.05</v>
      </c>
      <c r="N1594" s="69">
        <v>1395000000</v>
      </c>
      <c r="O1594" s="69">
        <v>8800286</v>
      </c>
      <c r="P1594" s="79">
        <f>IF(I1594=0,0,H1594/I1594)</f>
        <v>0</v>
      </c>
    </row>
    <row r="1595">
      <c r="A1595" s="66" t="str">
        <v>2026-02</v>
      </c>
      <c r="B1595" s="66" t="str">
        <v>비교 반영</v>
      </c>
      <c r="C1595" s="66" t="str">
        <v>평내동</v>
      </c>
      <c r="D1595" s="66" t="str">
        <v>아파트 매매</v>
      </c>
      <c r="E1595" s="68">
        <v>50</v>
      </c>
      <c r="F1595" s="68">
        <v>50</v>
      </c>
      <c r="G1595" s="68">
        <v>0</v>
      </c>
      <c r="H1595" s="68">
        <v>0</v>
      </c>
      <c r="I1595" s="68">
        <f>G1595+H1595</f>
        <v>0</v>
      </c>
      <c r="J1595" s="68">
        <f>SUM(F1595:H1595)</f>
        <v>50</v>
      </c>
      <c r="K1595" s="68">
        <f>E1595-J1595</f>
        <v>0</v>
      </c>
      <c r="L1595" s="69">
        <v>20614000000</v>
      </c>
      <c r="M1595" s="87">
        <v>3760.759</v>
      </c>
      <c r="N1595" s="69">
        <v>412280000</v>
      </c>
      <c r="O1595" s="69">
        <v>18120132</v>
      </c>
      <c r="P1595" s="79">
        <f>IF(I1595=0,0,H1595/I1595)</f>
        <v>0</v>
      </c>
    </row>
    <row r="1596">
      <c r="A1596" s="66" t="str">
        <v>2026-02</v>
      </c>
      <c r="B1596" s="66" t="str">
        <v>비교 반영</v>
      </c>
      <c r="C1596" s="66" t="str">
        <v>평내동</v>
      </c>
      <c r="D1596" s="66" t="str">
        <v>아파트 전월세</v>
      </c>
      <c r="E1596" s="68">
        <v>44</v>
      </c>
      <c r="F1596" s="68">
        <v>0</v>
      </c>
      <c r="G1596" s="68">
        <v>27</v>
      </c>
      <c r="H1596" s="68">
        <v>17</v>
      </c>
      <c r="I1596" s="68">
        <f>G1596+H1596</f>
        <v>44</v>
      </c>
      <c r="J1596" s="68">
        <f>SUM(F1596:H1596)</f>
        <v>44</v>
      </c>
      <c r="K1596" s="68">
        <f>E1596-J1596</f>
        <v>0</v>
      </c>
      <c r="L1596" s="69">
        <v>10015980000</v>
      </c>
      <c r="M1596" s="87">
        <v>3411.518</v>
      </c>
      <c r="N1596" s="69">
        <v>227635909</v>
      </c>
      <c r="O1596" s="69">
        <v>9705556</v>
      </c>
      <c r="P1596" s="79">
        <f>IF(I1596=0,0,H1596/I1596)</f>
        <v>0.38636363636363635</v>
      </c>
    </row>
    <row r="1597">
      <c r="A1597" s="66" t="str">
        <v>2026-02</v>
      </c>
      <c r="B1597" s="66" t="str">
        <v>비교 반영</v>
      </c>
      <c r="C1597" s="66" t="str">
        <v>평내동</v>
      </c>
      <c r="D1597" s="66" t="str">
        <v>토지</v>
      </c>
      <c r="E1597" s="68">
        <v>1</v>
      </c>
      <c r="F1597" s="68">
        <v>1</v>
      </c>
      <c r="G1597" s="68">
        <v>0</v>
      </c>
      <c r="H1597" s="68">
        <v>0</v>
      </c>
      <c r="I1597" s="68">
        <f>G1597+H1597</f>
        <v>0</v>
      </c>
      <c r="J1597" s="68">
        <f>SUM(F1597:H1597)</f>
        <v>1</v>
      </c>
      <c r="K1597" s="68">
        <f>E1597-J1597</f>
        <v>0</v>
      </c>
      <c r="L1597" s="69">
        <v>69000000</v>
      </c>
      <c r="M1597" s="87">
        <v>330</v>
      </c>
      <c r="N1597" s="69">
        <v>69000000</v>
      </c>
      <c r="O1597" s="69">
        <v>691210</v>
      </c>
      <c r="P1597" s="79">
        <f>IF(I1597=0,0,H1597/I1597)</f>
        <v>0</v>
      </c>
    </row>
    <row r="1598">
      <c r="A1598" s="66" t="str">
        <v>2026-02</v>
      </c>
      <c r="B1598" s="66" t="str">
        <v>비교 반영</v>
      </c>
      <c r="C1598" s="66" t="str">
        <v>호평동</v>
      </c>
      <c r="D1598" s="66" t="str">
        <v>다가구 전월세</v>
      </c>
      <c r="E1598" s="68">
        <v>33</v>
      </c>
      <c r="F1598" s="68">
        <v>0</v>
      </c>
      <c r="G1598" s="68">
        <v>14</v>
      </c>
      <c r="H1598" s="68">
        <v>19</v>
      </c>
      <c r="I1598" s="68">
        <f>G1598+H1598</f>
        <v>33</v>
      </c>
      <c r="J1598" s="68">
        <f>SUM(F1598:H1598)</f>
        <v>33</v>
      </c>
      <c r="K1598" s="68">
        <f>E1598-J1598</f>
        <v>0</v>
      </c>
      <c r="L1598" s="69">
        <v>2196000000</v>
      </c>
      <c r="M1598" s="87">
        <v>1345.29</v>
      </c>
      <c r="N1598" s="69">
        <v>66545455</v>
      </c>
      <c r="O1598" s="69">
        <v>5396237</v>
      </c>
      <c r="P1598" s="79">
        <f>IF(I1598=0,0,H1598/I1598)</f>
        <v>0.5757575757575758</v>
      </c>
    </row>
    <row r="1599">
      <c r="A1599" s="66" t="str">
        <v>2026-02</v>
      </c>
      <c r="B1599" s="66" t="str">
        <v>비교 반영</v>
      </c>
      <c r="C1599" s="66" t="str">
        <v>호평동</v>
      </c>
      <c r="D1599" s="66" t="str">
        <v>다세대 매매</v>
      </c>
      <c r="E1599" s="68">
        <v>5</v>
      </c>
      <c r="F1599" s="68">
        <v>5</v>
      </c>
      <c r="G1599" s="68">
        <v>0</v>
      </c>
      <c r="H1599" s="68">
        <v>0</v>
      </c>
      <c r="I1599" s="68">
        <f>G1599+H1599</f>
        <v>0</v>
      </c>
      <c r="J1599" s="68">
        <f>SUM(F1599:H1599)</f>
        <v>5</v>
      </c>
      <c r="K1599" s="68">
        <f>E1599-J1599</f>
        <v>0</v>
      </c>
      <c r="L1599" s="69">
        <v>1085000000</v>
      </c>
      <c r="M1599" s="87">
        <v>317.93</v>
      </c>
      <c r="N1599" s="69">
        <v>217000000</v>
      </c>
      <c r="O1599" s="69">
        <v>11281655</v>
      </c>
      <c r="P1599" s="79">
        <f>IF(I1599=0,0,H1599/I1599)</f>
        <v>0</v>
      </c>
    </row>
    <row r="1600">
      <c r="A1600" s="66" t="str">
        <v>2026-02</v>
      </c>
      <c r="B1600" s="66" t="str">
        <v>비교 반영</v>
      </c>
      <c r="C1600" s="66" t="str">
        <v>호평동</v>
      </c>
      <c r="D1600" s="66" t="str">
        <v>다세대 전월세</v>
      </c>
      <c r="E1600" s="68">
        <v>6</v>
      </c>
      <c r="F1600" s="68">
        <v>0</v>
      </c>
      <c r="G1600" s="68">
        <v>2</v>
      </c>
      <c r="H1600" s="68">
        <v>4</v>
      </c>
      <c r="I1600" s="68">
        <f>G1600+H1600</f>
        <v>6</v>
      </c>
      <c r="J1600" s="68">
        <f>SUM(F1600:H1600)</f>
        <v>6</v>
      </c>
      <c r="K1600" s="68">
        <f>E1600-J1600</f>
        <v>0</v>
      </c>
      <c r="L1600" s="69">
        <v>331000000</v>
      </c>
      <c r="M1600" s="87">
        <v>239.22</v>
      </c>
      <c r="N1600" s="69">
        <v>55166667</v>
      </c>
      <c r="O1600" s="69">
        <v>4574094</v>
      </c>
      <c r="P1600" s="79">
        <f>IF(I1600=0,0,H1600/I1600)</f>
        <v>0.6666666666666666</v>
      </c>
    </row>
    <row r="1601">
      <c r="A1601" s="66" t="str">
        <v>2026-02</v>
      </c>
      <c r="B1601" s="66" t="str">
        <v>비교 반영</v>
      </c>
      <c r="C1601" s="66" t="str">
        <v>호평동</v>
      </c>
      <c r="D1601" s="66" t="str">
        <v>아파트 매매</v>
      </c>
      <c r="E1601" s="68">
        <v>34</v>
      </c>
      <c r="F1601" s="68">
        <v>34</v>
      </c>
      <c r="G1601" s="68">
        <v>0</v>
      </c>
      <c r="H1601" s="68">
        <v>0</v>
      </c>
      <c r="I1601" s="68">
        <f>G1601+H1601</f>
        <v>0</v>
      </c>
      <c r="J1601" s="68">
        <f>SUM(F1601:H1601)</f>
        <v>34</v>
      </c>
      <c r="K1601" s="68">
        <f>E1601-J1601</f>
        <v>0</v>
      </c>
      <c r="L1601" s="69">
        <v>14249000000</v>
      </c>
      <c r="M1601" s="87">
        <v>2700.521</v>
      </c>
      <c r="N1601" s="69">
        <v>419088235</v>
      </c>
      <c r="O1601" s="69">
        <v>17442611</v>
      </c>
      <c r="P1601" s="79">
        <f>IF(I1601=0,0,H1601/I1601)</f>
        <v>0</v>
      </c>
    </row>
    <row r="1602">
      <c r="A1602" s="66" t="str">
        <v>2026-02</v>
      </c>
      <c r="B1602" s="66" t="str">
        <v>비교 반영</v>
      </c>
      <c r="C1602" s="66" t="str">
        <v>호평동</v>
      </c>
      <c r="D1602" s="66" t="str">
        <v>아파트 전월세</v>
      </c>
      <c r="E1602" s="68">
        <v>131</v>
      </c>
      <c r="F1602" s="68">
        <v>0</v>
      </c>
      <c r="G1602" s="68">
        <v>63</v>
      </c>
      <c r="H1602" s="68">
        <v>68</v>
      </c>
      <c r="I1602" s="68">
        <f>G1602+H1602</f>
        <v>131</v>
      </c>
      <c r="J1602" s="68">
        <f>SUM(F1602:H1602)</f>
        <v>131</v>
      </c>
      <c r="K1602" s="68">
        <f>E1602-J1602</f>
        <v>0</v>
      </c>
      <c r="L1602" s="69">
        <v>26449530000</v>
      </c>
      <c r="M1602" s="87">
        <v>9451.834</v>
      </c>
      <c r="N1602" s="69">
        <v>201904809</v>
      </c>
      <c r="O1602" s="69">
        <v>9250740</v>
      </c>
      <c r="P1602" s="79">
        <f>IF(I1602=0,0,H1602/I1602)</f>
        <v>0.5190839694656488</v>
      </c>
    </row>
    <row r="1603">
      <c r="A1603" s="66" t="str">
        <v>2026-02</v>
      </c>
      <c r="B1603" s="66" t="str">
        <v>비교 반영</v>
      </c>
      <c r="C1603" s="66" t="str">
        <v>호평동</v>
      </c>
      <c r="D1603" s="66" t="str">
        <v>토지</v>
      </c>
      <c r="E1603" s="68">
        <v>9</v>
      </c>
      <c r="F1603" s="68">
        <v>9</v>
      </c>
      <c r="G1603" s="68">
        <v>0</v>
      </c>
      <c r="H1603" s="68">
        <v>0</v>
      </c>
      <c r="I1603" s="68">
        <f>G1603+H1603</f>
        <v>0</v>
      </c>
      <c r="J1603" s="68">
        <f>SUM(F1603:H1603)</f>
        <v>9</v>
      </c>
      <c r="K1603" s="68">
        <f>E1603-J1603</f>
        <v>0</v>
      </c>
      <c r="L1603" s="69">
        <v>1474990000</v>
      </c>
      <c r="M1603" s="87">
        <v>1916.2</v>
      </c>
      <c r="N1603" s="69">
        <v>163887778</v>
      </c>
      <c r="O1603" s="69">
        <v>2544619</v>
      </c>
      <c r="P1603" s="79">
        <f>IF(I1603=0,0,H1603/I1603)</f>
        <v>0</v>
      </c>
    </row>
    <row r="1604">
      <c r="A1604" s="66" t="str">
        <v>2026-02</v>
      </c>
      <c r="B1604" s="66" t="str">
        <v>비교 반영</v>
      </c>
      <c r="C1604" s="66" t="str">
        <v>화도읍 가곡리</v>
      </c>
      <c r="D1604" s="66" t="str">
        <v>다가구 매매</v>
      </c>
      <c r="E1604" s="68">
        <v>1</v>
      </c>
      <c r="F1604" s="68">
        <v>1</v>
      </c>
      <c r="G1604" s="68">
        <v>0</v>
      </c>
      <c r="H1604" s="68">
        <v>0</v>
      </c>
      <c r="I1604" s="68">
        <f>G1604+H1604</f>
        <v>0</v>
      </c>
      <c r="J1604" s="68">
        <f>SUM(F1604:H1604)</f>
        <v>1</v>
      </c>
      <c r="K1604" s="68">
        <f>E1604-J1604</f>
        <v>0</v>
      </c>
      <c r="L1604" s="69">
        <v>940630000</v>
      </c>
      <c r="M1604" s="87">
        <v>202.66</v>
      </c>
      <c r="N1604" s="69">
        <v>940630000</v>
      </c>
      <c r="O1604" s="69">
        <v>15343534</v>
      </c>
      <c r="P1604" s="79">
        <f>IF(I1604=0,0,H1604/I1604)</f>
        <v>0</v>
      </c>
    </row>
    <row r="1605">
      <c r="A1605" s="66" t="str">
        <v>2026-02</v>
      </c>
      <c r="B1605" s="66" t="str">
        <v>비교 반영</v>
      </c>
      <c r="C1605" s="66" t="str">
        <v>화도읍 가곡리</v>
      </c>
      <c r="D1605" s="66" t="str">
        <v>다가구 전월세</v>
      </c>
      <c r="E1605" s="68">
        <v>2</v>
      </c>
      <c r="F1605" s="68">
        <v>0</v>
      </c>
      <c r="G1605" s="68">
        <v>0</v>
      </c>
      <c r="H1605" s="68">
        <v>2</v>
      </c>
      <c r="I1605" s="68">
        <f>G1605+H1605</f>
        <v>2</v>
      </c>
      <c r="J1605" s="68">
        <f>SUM(F1605:H1605)</f>
        <v>2</v>
      </c>
      <c r="K1605" s="68">
        <f>E1605-J1605</f>
        <v>0</v>
      </c>
      <c r="L1605" s="69">
        <v>33000000</v>
      </c>
      <c r="M1605" s="87">
        <v>150.27</v>
      </c>
      <c r="N1605" s="69">
        <v>16500000</v>
      </c>
      <c r="O1605" s="69">
        <v>725966</v>
      </c>
      <c r="P1605" s="79">
        <f>IF(I1605=0,0,H1605/I1605)</f>
        <v>1</v>
      </c>
    </row>
    <row r="1606">
      <c r="A1606" s="66" t="str">
        <v>2026-02</v>
      </c>
      <c r="B1606" s="66" t="str">
        <v>비교 반영</v>
      </c>
      <c r="C1606" s="66" t="str">
        <v>화도읍 가곡리</v>
      </c>
      <c r="D1606" s="66" t="str">
        <v>다세대 매매</v>
      </c>
      <c r="E1606" s="68">
        <v>5</v>
      </c>
      <c r="F1606" s="68">
        <v>5</v>
      </c>
      <c r="G1606" s="68">
        <v>0</v>
      </c>
      <c r="H1606" s="68">
        <v>0</v>
      </c>
      <c r="I1606" s="68">
        <f>G1606+H1606</f>
        <v>0</v>
      </c>
      <c r="J1606" s="68">
        <f>SUM(F1606:H1606)</f>
        <v>5</v>
      </c>
      <c r="K1606" s="68">
        <f>E1606-J1606</f>
        <v>0</v>
      </c>
      <c r="L1606" s="69">
        <v>626000000</v>
      </c>
      <c r="M1606" s="87">
        <v>291.41</v>
      </c>
      <c r="N1606" s="69">
        <v>125200000</v>
      </c>
      <c r="O1606" s="69">
        <v>7101408</v>
      </c>
      <c r="P1606" s="79">
        <f>IF(I1606=0,0,H1606/I1606)</f>
        <v>0</v>
      </c>
    </row>
    <row r="1607">
      <c r="A1607" s="66" t="str">
        <v>2026-02</v>
      </c>
      <c r="B1607" s="66" t="str">
        <v>비교 반영</v>
      </c>
      <c r="C1607" s="66" t="str">
        <v>화도읍 가곡리</v>
      </c>
      <c r="D1607" s="66" t="str">
        <v>다세대 전월세</v>
      </c>
      <c r="E1607" s="68">
        <v>4</v>
      </c>
      <c r="F1607" s="68">
        <v>0</v>
      </c>
      <c r="G1607" s="68">
        <v>0</v>
      </c>
      <c r="H1607" s="68">
        <v>4</v>
      </c>
      <c r="I1607" s="68">
        <f>G1607+H1607</f>
        <v>4</v>
      </c>
      <c r="J1607" s="68">
        <f>SUM(F1607:H1607)</f>
        <v>4</v>
      </c>
      <c r="K1607" s="68">
        <f>E1607-J1607</f>
        <v>0</v>
      </c>
      <c r="L1607" s="69">
        <v>65000000</v>
      </c>
      <c r="M1607" s="87">
        <v>258.29</v>
      </c>
      <c r="N1607" s="69">
        <v>16250000</v>
      </c>
      <c r="O1607" s="69">
        <v>831918</v>
      </c>
      <c r="P1607" s="79">
        <f>IF(I1607=0,0,H1607/I1607)</f>
        <v>1</v>
      </c>
    </row>
    <row r="1608">
      <c r="A1608" s="66" t="str">
        <v>2026-02</v>
      </c>
      <c r="B1608" s="66" t="str">
        <v>비교 반영</v>
      </c>
      <c r="C1608" s="66" t="str">
        <v>화도읍 가곡리</v>
      </c>
      <c r="D1608" s="66" t="str">
        <v>아파트 매매</v>
      </c>
      <c r="E1608" s="68">
        <v>2</v>
      </c>
      <c r="F1608" s="68">
        <v>2</v>
      </c>
      <c r="G1608" s="68">
        <v>0</v>
      </c>
      <c r="H1608" s="68">
        <v>0</v>
      </c>
      <c r="I1608" s="68">
        <f>G1608+H1608</f>
        <v>0</v>
      </c>
      <c r="J1608" s="68">
        <f>SUM(F1608:H1608)</f>
        <v>2</v>
      </c>
      <c r="K1608" s="68">
        <f>E1608-J1608</f>
        <v>0</v>
      </c>
      <c r="L1608" s="69">
        <v>504000000</v>
      </c>
      <c r="M1608" s="87">
        <v>169.98</v>
      </c>
      <c r="N1608" s="69">
        <v>252000000</v>
      </c>
      <c r="O1608" s="69">
        <v>9801833</v>
      </c>
      <c r="P1608" s="79">
        <f>IF(I1608=0,0,H1608/I1608)</f>
        <v>0</v>
      </c>
    </row>
    <row r="1609">
      <c r="A1609" s="66" t="str">
        <v>2026-02</v>
      </c>
      <c r="B1609" s="66" t="str">
        <v>비교 반영</v>
      </c>
      <c r="C1609" s="66" t="str">
        <v>화도읍 가곡리</v>
      </c>
      <c r="D1609" s="66" t="str">
        <v>토지</v>
      </c>
      <c r="E1609" s="68">
        <v>3</v>
      </c>
      <c r="F1609" s="68">
        <v>3</v>
      </c>
      <c r="G1609" s="68">
        <v>0</v>
      </c>
      <c r="H1609" s="68">
        <v>0</v>
      </c>
      <c r="I1609" s="68">
        <f>G1609+H1609</f>
        <v>0</v>
      </c>
      <c r="J1609" s="68">
        <f>SUM(F1609:H1609)</f>
        <v>3</v>
      </c>
      <c r="K1609" s="68">
        <f>E1609-J1609</f>
        <v>0</v>
      </c>
      <c r="L1609" s="69">
        <v>59370000</v>
      </c>
      <c r="M1609" s="87">
        <v>268</v>
      </c>
      <c r="N1609" s="69">
        <v>19790000</v>
      </c>
      <c r="O1609" s="69">
        <v>732330</v>
      </c>
      <c r="P1609" s="79">
        <f>IF(I1609=0,0,H1609/I1609)</f>
        <v>0</v>
      </c>
    </row>
    <row r="1610">
      <c r="A1610" s="66" t="str">
        <v>2026-02</v>
      </c>
      <c r="B1610" s="66" t="str">
        <v>비교 반영</v>
      </c>
      <c r="C1610" s="66" t="str">
        <v>화도읍 구암리</v>
      </c>
      <c r="D1610" s="66" t="str">
        <v>토지</v>
      </c>
      <c r="E1610" s="68">
        <v>1</v>
      </c>
      <c r="F1610" s="68">
        <v>1</v>
      </c>
      <c r="G1610" s="68">
        <v>0</v>
      </c>
      <c r="H1610" s="68">
        <v>0</v>
      </c>
      <c r="I1610" s="68">
        <f>G1610+H1610</f>
        <v>0</v>
      </c>
      <c r="J1610" s="68">
        <f>SUM(F1610:H1610)</f>
        <v>1</v>
      </c>
      <c r="K1610" s="68">
        <f>E1610-J1610</f>
        <v>0</v>
      </c>
      <c r="L1610" s="69">
        <v>10000000</v>
      </c>
      <c r="M1610" s="87">
        <v>331</v>
      </c>
      <c r="N1610" s="69">
        <v>10000000</v>
      </c>
      <c r="O1610" s="69">
        <v>99873</v>
      </c>
      <c r="P1610" s="79">
        <f>IF(I1610=0,0,H1610/I1610)</f>
        <v>0</v>
      </c>
    </row>
    <row r="1611">
      <c r="A1611" s="66" t="str">
        <v>2026-02</v>
      </c>
      <c r="B1611" s="66" t="str">
        <v>비교 반영</v>
      </c>
      <c r="C1611" s="66" t="str">
        <v>화도읍 금남리</v>
      </c>
      <c r="D1611" s="66" t="str">
        <v>다세대 전월세</v>
      </c>
      <c r="E1611" s="68">
        <v>1</v>
      </c>
      <c r="F1611" s="68">
        <v>0</v>
      </c>
      <c r="G1611" s="68">
        <v>0</v>
      </c>
      <c r="H1611" s="68">
        <v>1</v>
      </c>
      <c r="I1611" s="68">
        <f>G1611+H1611</f>
        <v>1</v>
      </c>
      <c r="J1611" s="68">
        <f>SUM(F1611:H1611)</f>
        <v>1</v>
      </c>
      <c r="K1611" s="68">
        <f>E1611-J1611</f>
        <v>0</v>
      </c>
      <c r="L1611" s="69">
        <v>5000000</v>
      </c>
      <c r="M1611" s="87">
        <v>37.2</v>
      </c>
      <c r="N1611" s="69">
        <v>5000000</v>
      </c>
      <c r="O1611" s="69">
        <v>444326</v>
      </c>
      <c r="P1611" s="79">
        <f>IF(I1611=0,0,H1611/I1611)</f>
        <v>1</v>
      </c>
    </row>
    <row r="1612">
      <c r="A1612" s="66" t="str">
        <v>2026-02</v>
      </c>
      <c r="B1612" s="66" t="str">
        <v>비교 반영</v>
      </c>
      <c r="C1612" s="66" t="str">
        <v>화도읍 녹촌리</v>
      </c>
      <c r="D1612" s="66" t="str">
        <v>다가구 전월세</v>
      </c>
      <c r="E1612" s="68">
        <v>1</v>
      </c>
      <c r="F1612" s="68">
        <v>0</v>
      </c>
      <c r="G1612" s="68">
        <v>0</v>
      </c>
      <c r="H1612" s="68">
        <v>1</v>
      </c>
      <c r="I1612" s="68">
        <f>G1612+H1612</f>
        <v>1</v>
      </c>
      <c r="J1612" s="68">
        <f>SUM(F1612:H1612)</f>
        <v>1</v>
      </c>
      <c r="K1612" s="68">
        <f>E1612-J1612</f>
        <v>0</v>
      </c>
      <c r="L1612" s="69">
        <v>3000000</v>
      </c>
      <c r="M1612" s="87">
        <v>25</v>
      </c>
      <c r="N1612" s="69">
        <v>3000000</v>
      </c>
      <c r="O1612" s="69">
        <v>396694</v>
      </c>
      <c r="P1612" s="79">
        <f>IF(I1612=0,0,H1612/I1612)</f>
        <v>1</v>
      </c>
    </row>
    <row r="1613">
      <c r="A1613" s="66" t="str">
        <v>2026-02</v>
      </c>
      <c r="B1613" s="66" t="str">
        <v>비교 반영</v>
      </c>
      <c r="C1613" s="66" t="str">
        <v>화도읍 녹촌리</v>
      </c>
      <c r="D1613" s="66" t="str">
        <v>다세대 매매</v>
      </c>
      <c r="E1613" s="68">
        <v>1</v>
      </c>
      <c r="F1613" s="68">
        <v>1</v>
      </c>
      <c r="G1613" s="68">
        <v>0</v>
      </c>
      <c r="H1613" s="68">
        <v>0</v>
      </c>
      <c r="I1613" s="68">
        <f>G1613+H1613</f>
        <v>0</v>
      </c>
      <c r="J1613" s="68">
        <f>SUM(F1613:H1613)</f>
        <v>1</v>
      </c>
      <c r="K1613" s="68">
        <f>E1613-J1613</f>
        <v>0</v>
      </c>
      <c r="L1613" s="69">
        <v>75000000</v>
      </c>
      <c r="M1613" s="87">
        <v>47.7</v>
      </c>
      <c r="N1613" s="69">
        <v>75000000</v>
      </c>
      <c r="O1613" s="69">
        <v>5197775</v>
      </c>
      <c r="P1613" s="79">
        <f>IF(I1613=0,0,H1613/I1613)</f>
        <v>0</v>
      </c>
    </row>
    <row r="1614">
      <c r="A1614" s="66" t="str">
        <v>2026-02</v>
      </c>
      <c r="B1614" s="66" t="str">
        <v>비교 반영</v>
      </c>
      <c r="C1614" s="66" t="str">
        <v>화도읍 녹촌리</v>
      </c>
      <c r="D1614" s="66" t="str">
        <v>다세대 전월세</v>
      </c>
      <c r="E1614" s="68">
        <v>2</v>
      </c>
      <c r="F1614" s="68">
        <v>0</v>
      </c>
      <c r="G1614" s="68">
        <v>1</v>
      </c>
      <c r="H1614" s="68">
        <v>1</v>
      </c>
      <c r="I1614" s="68">
        <f>G1614+H1614</f>
        <v>2</v>
      </c>
      <c r="J1614" s="68">
        <f>SUM(F1614:H1614)</f>
        <v>2</v>
      </c>
      <c r="K1614" s="68">
        <f>E1614-J1614</f>
        <v>0</v>
      </c>
      <c r="L1614" s="69">
        <v>74000000</v>
      </c>
      <c r="M1614" s="87">
        <v>105.69</v>
      </c>
      <c r="N1614" s="69">
        <v>37000000</v>
      </c>
      <c r="O1614" s="69">
        <v>2314581</v>
      </c>
      <c r="P1614" s="79">
        <f>IF(I1614=0,0,H1614/I1614)</f>
        <v>0.5</v>
      </c>
    </row>
    <row r="1615">
      <c r="A1615" s="66" t="str">
        <v>2026-02</v>
      </c>
      <c r="B1615" s="66" t="str">
        <v>비교 반영</v>
      </c>
      <c r="C1615" s="66" t="str">
        <v>화도읍 녹촌리</v>
      </c>
      <c r="D1615" s="66" t="str">
        <v>아파트 매매</v>
      </c>
      <c r="E1615" s="68">
        <v>9</v>
      </c>
      <c r="F1615" s="68">
        <v>9</v>
      </c>
      <c r="G1615" s="68">
        <v>0</v>
      </c>
      <c r="H1615" s="68">
        <v>0</v>
      </c>
      <c r="I1615" s="68">
        <f>G1615+H1615</f>
        <v>0</v>
      </c>
      <c r="J1615" s="68">
        <f>SUM(F1615:H1615)</f>
        <v>9</v>
      </c>
      <c r="K1615" s="68">
        <f>E1615-J1615</f>
        <v>0</v>
      </c>
      <c r="L1615" s="69">
        <v>3575000000</v>
      </c>
      <c r="M1615" s="87">
        <v>622.135</v>
      </c>
      <c r="N1615" s="69">
        <v>397222222</v>
      </c>
      <c r="O1615" s="69">
        <v>18996166</v>
      </c>
      <c r="P1615" s="79">
        <f>IF(I1615=0,0,H1615/I1615)</f>
        <v>0</v>
      </c>
    </row>
    <row r="1616">
      <c r="A1616" s="66" t="str">
        <v>2026-02</v>
      </c>
      <c r="B1616" s="66" t="str">
        <v>비교 반영</v>
      </c>
      <c r="C1616" s="66" t="str">
        <v>화도읍 녹촌리</v>
      </c>
      <c r="D1616" s="66" t="str">
        <v>아파트 전월세</v>
      </c>
      <c r="E1616" s="68">
        <v>18</v>
      </c>
      <c r="F1616" s="68">
        <v>0</v>
      </c>
      <c r="G1616" s="68">
        <v>13</v>
      </c>
      <c r="H1616" s="68">
        <v>5</v>
      </c>
      <c r="I1616" s="68">
        <f>G1616+H1616</f>
        <v>18</v>
      </c>
      <c r="J1616" s="68">
        <f>SUM(F1616:H1616)</f>
        <v>18</v>
      </c>
      <c r="K1616" s="68">
        <f>E1616-J1616</f>
        <v>0</v>
      </c>
      <c r="L1616" s="69">
        <v>3117500000</v>
      </c>
      <c r="M1616" s="87">
        <v>1339.96</v>
      </c>
      <c r="N1616" s="69">
        <v>173194444</v>
      </c>
      <c r="O1616" s="69">
        <v>7691114</v>
      </c>
      <c r="P1616" s="79">
        <f>IF(I1616=0,0,H1616/I1616)</f>
        <v>0.2777777777777778</v>
      </c>
    </row>
    <row r="1617">
      <c r="A1617" s="66" t="str">
        <v>2026-02</v>
      </c>
      <c r="B1617" s="66" t="str">
        <v>비교 반영</v>
      </c>
      <c r="C1617" s="66" t="str">
        <v>화도읍 녹촌리</v>
      </c>
      <c r="D1617" s="66" t="str">
        <v>토지</v>
      </c>
      <c r="E1617" s="68">
        <v>12</v>
      </c>
      <c r="F1617" s="68">
        <v>12</v>
      </c>
      <c r="G1617" s="68">
        <v>0</v>
      </c>
      <c r="H1617" s="68">
        <v>0</v>
      </c>
      <c r="I1617" s="68">
        <f>G1617+H1617</f>
        <v>0</v>
      </c>
      <c r="J1617" s="68">
        <f>SUM(F1617:H1617)</f>
        <v>12</v>
      </c>
      <c r="K1617" s="68">
        <f>E1617-J1617</f>
        <v>0</v>
      </c>
      <c r="L1617" s="69">
        <v>10349990000</v>
      </c>
      <c r="M1617" s="87">
        <v>84304</v>
      </c>
      <c r="N1617" s="69">
        <v>862499167</v>
      </c>
      <c r="O1617" s="69">
        <v>405851</v>
      </c>
      <c r="P1617" s="79">
        <f>IF(I1617=0,0,H1617/I1617)</f>
        <v>0</v>
      </c>
    </row>
    <row r="1618">
      <c r="A1618" s="66" t="str">
        <v>2026-02</v>
      </c>
      <c r="B1618" s="66" t="str">
        <v>비교 반영</v>
      </c>
      <c r="C1618" s="66" t="str">
        <v>화도읍 답내리</v>
      </c>
      <c r="D1618" s="66" t="str">
        <v>다세대 전월세</v>
      </c>
      <c r="E1618" s="68">
        <v>1</v>
      </c>
      <c r="F1618" s="68">
        <v>0</v>
      </c>
      <c r="G1618" s="68">
        <v>0</v>
      </c>
      <c r="H1618" s="68">
        <v>1</v>
      </c>
      <c r="I1618" s="68">
        <f>G1618+H1618</f>
        <v>1</v>
      </c>
      <c r="J1618" s="68">
        <f>SUM(F1618:H1618)</f>
        <v>1</v>
      </c>
      <c r="K1618" s="68">
        <f>E1618-J1618</f>
        <v>0</v>
      </c>
      <c r="L1618" s="69">
        <v>30000000</v>
      </c>
      <c r="M1618" s="87">
        <v>68.61</v>
      </c>
      <c r="N1618" s="69">
        <v>30000000</v>
      </c>
      <c r="O1618" s="69">
        <v>1445468</v>
      </c>
      <c r="P1618" s="79">
        <f>IF(I1618=0,0,H1618/I1618)</f>
        <v>1</v>
      </c>
    </row>
    <row r="1619">
      <c r="A1619" s="66" t="str">
        <v>2026-02</v>
      </c>
      <c r="B1619" s="66" t="str">
        <v>비교 반영</v>
      </c>
      <c r="C1619" s="66" t="str">
        <v>화도읍 답내리</v>
      </c>
      <c r="D1619" s="66" t="str">
        <v>아파트 매매</v>
      </c>
      <c r="E1619" s="68">
        <v>1</v>
      </c>
      <c r="F1619" s="68">
        <v>1</v>
      </c>
      <c r="G1619" s="68">
        <v>0</v>
      </c>
      <c r="H1619" s="68">
        <v>0</v>
      </c>
      <c r="I1619" s="68">
        <f>G1619+H1619</f>
        <v>0</v>
      </c>
      <c r="J1619" s="68">
        <f>SUM(F1619:H1619)</f>
        <v>1</v>
      </c>
      <c r="K1619" s="68">
        <f>E1619-J1619</f>
        <v>0</v>
      </c>
      <c r="L1619" s="69">
        <v>395000000</v>
      </c>
      <c r="M1619" s="87">
        <v>148.004</v>
      </c>
      <c r="N1619" s="69">
        <v>395000000</v>
      </c>
      <c r="O1619" s="69">
        <v>8822622</v>
      </c>
      <c r="P1619" s="79">
        <f>IF(I1619=0,0,H1619/I1619)</f>
        <v>0</v>
      </c>
    </row>
    <row r="1620">
      <c r="A1620" s="66" t="str">
        <v>2026-02</v>
      </c>
      <c r="B1620" s="66" t="str">
        <v>비교 반영</v>
      </c>
      <c r="C1620" s="66" t="str">
        <v>화도읍 답내리</v>
      </c>
      <c r="D1620" s="66" t="str">
        <v>아파트 전월세</v>
      </c>
      <c r="E1620" s="68">
        <v>25</v>
      </c>
      <c r="F1620" s="68">
        <v>0</v>
      </c>
      <c r="G1620" s="68">
        <v>23</v>
      </c>
      <c r="H1620" s="68">
        <v>2</v>
      </c>
      <c r="I1620" s="68">
        <f>G1620+H1620</f>
        <v>25</v>
      </c>
      <c r="J1620" s="68">
        <f>SUM(F1620:H1620)</f>
        <v>25</v>
      </c>
      <c r="K1620" s="68">
        <f>E1620-J1620</f>
        <v>0</v>
      </c>
      <c r="L1620" s="69">
        <v>4069960000</v>
      </c>
      <c r="M1620" s="87">
        <v>1836.635</v>
      </c>
      <c r="N1620" s="69">
        <v>162798400</v>
      </c>
      <c r="O1620" s="69">
        <v>7325576</v>
      </c>
      <c r="P1620" s="79">
        <f>IF(I1620=0,0,H1620/I1620)</f>
        <v>0.08</v>
      </c>
    </row>
    <row r="1621">
      <c r="A1621" s="66" t="str">
        <v>2026-02</v>
      </c>
      <c r="B1621" s="66" t="str">
        <v>비교 반영</v>
      </c>
      <c r="C1621" s="66" t="str">
        <v>화도읍 답내리</v>
      </c>
      <c r="D1621" s="66" t="str">
        <v>토지</v>
      </c>
      <c r="E1621" s="68">
        <v>2</v>
      </c>
      <c r="F1621" s="68">
        <v>2</v>
      </c>
      <c r="G1621" s="68">
        <v>0</v>
      </c>
      <c r="H1621" s="68">
        <v>0</v>
      </c>
      <c r="I1621" s="68">
        <f>G1621+H1621</f>
        <v>0</v>
      </c>
      <c r="J1621" s="68">
        <f>SUM(F1621:H1621)</f>
        <v>2</v>
      </c>
      <c r="K1621" s="68">
        <f>E1621-J1621</f>
        <v>0</v>
      </c>
      <c r="L1621" s="69">
        <v>35000000</v>
      </c>
      <c r="M1621" s="87">
        <v>74.99</v>
      </c>
      <c r="N1621" s="69">
        <v>17500000</v>
      </c>
      <c r="O1621" s="69">
        <v>1542905</v>
      </c>
      <c r="P1621" s="79">
        <f>IF(I1621=0,0,H1621/I1621)</f>
        <v>0</v>
      </c>
    </row>
    <row r="1622">
      <c r="A1622" s="66" t="str">
        <v>2026-02</v>
      </c>
      <c r="B1622" s="66" t="str">
        <v>비교 반영</v>
      </c>
      <c r="C1622" s="66" t="str">
        <v>화도읍 마석우리</v>
      </c>
      <c r="D1622" s="66" t="str">
        <v>다가구 전월세</v>
      </c>
      <c r="E1622" s="68">
        <v>36</v>
      </c>
      <c r="F1622" s="68">
        <v>0</v>
      </c>
      <c r="G1622" s="68">
        <v>2</v>
      </c>
      <c r="H1622" s="68">
        <v>34</v>
      </c>
      <c r="I1622" s="68">
        <f>G1622+H1622</f>
        <v>36</v>
      </c>
      <c r="J1622" s="68">
        <f>SUM(F1622:H1622)</f>
        <v>36</v>
      </c>
      <c r="K1622" s="68">
        <f>E1622-J1622</f>
        <v>0</v>
      </c>
      <c r="L1622" s="69">
        <v>560000000</v>
      </c>
      <c r="M1622" s="87">
        <v>1028.13</v>
      </c>
      <c r="N1622" s="69">
        <v>15555556</v>
      </c>
      <c r="O1622" s="69">
        <v>1800589</v>
      </c>
      <c r="P1622" s="79">
        <f>IF(I1622=0,0,H1622/I1622)</f>
        <v>0.9444444444444444</v>
      </c>
    </row>
    <row r="1623">
      <c r="A1623" s="66" t="str">
        <v>2026-02</v>
      </c>
      <c r="B1623" s="66" t="str">
        <v>비교 반영</v>
      </c>
      <c r="C1623" s="66" t="str">
        <v>화도읍 마석우리</v>
      </c>
      <c r="D1623" s="66" t="str">
        <v>다세대 매매</v>
      </c>
      <c r="E1623" s="68">
        <v>8</v>
      </c>
      <c r="F1623" s="68">
        <v>8</v>
      </c>
      <c r="G1623" s="68">
        <v>0</v>
      </c>
      <c r="H1623" s="68">
        <v>0</v>
      </c>
      <c r="I1623" s="68">
        <f>G1623+H1623</f>
        <v>0</v>
      </c>
      <c r="J1623" s="68">
        <f>SUM(F1623:H1623)</f>
        <v>8</v>
      </c>
      <c r="K1623" s="68">
        <f>E1623-J1623</f>
        <v>0</v>
      </c>
      <c r="L1623" s="69">
        <v>1637000000</v>
      </c>
      <c r="M1623" s="87">
        <v>522.2</v>
      </c>
      <c r="N1623" s="69">
        <v>204625000</v>
      </c>
      <c r="O1623" s="69">
        <v>10363022</v>
      </c>
      <c r="P1623" s="79">
        <f>IF(I1623=0,0,H1623/I1623)</f>
        <v>0</v>
      </c>
    </row>
    <row r="1624">
      <c r="A1624" s="66" t="str">
        <v>2026-02</v>
      </c>
      <c r="B1624" s="66" t="str">
        <v>비교 반영</v>
      </c>
      <c r="C1624" s="66" t="str">
        <v>화도읍 마석우리</v>
      </c>
      <c r="D1624" s="66" t="str">
        <v>다세대 전월세</v>
      </c>
      <c r="E1624" s="68">
        <v>14</v>
      </c>
      <c r="F1624" s="68">
        <v>0</v>
      </c>
      <c r="G1624" s="68">
        <v>0</v>
      </c>
      <c r="H1624" s="68">
        <v>14</v>
      </c>
      <c r="I1624" s="68">
        <f>G1624+H1624</f>
        <v>14</v>
      </c>
      <c r="J1624" s="68">
        <f>SUM(F1624:H1624)</f>
        <v>14</v>
      </c>
      <c r="K1624" s="68">
        <f>E1624-J1624</f>
        <v>0</v>
      </c>
      <c r="L1624" s="69">
        <v>300000000</v>
      </c>
      <c r="M1624" s="87">
        <v>709.62</v>
      </c>
      <c r="N1624" s="69">
        <v>21428571</v>
      </c>
      <c r="O1624" s="69">
        <v>1397559</v>
      </c>
      <c r="P1624" s="79">
        <f>IF(I1624=0,0,H1624/I1624)</f>
        <v>1</v>
      </c>
    </row>
    <row r="1625">
      <c r="A1625" s="66" t="str">
        <v>2026-02</v>
      </c>
      <c r="B1625" s="66" t="str">
        <v>비교 반영</v>
      </c>
      <c r="C1625" s="66" t="str">
        <v>화도읍 마석우리</v>
      </c>
      <c r="D1625" s="66" t="str">
        <v>분양권</v>
      </c>
      <c r="E1625" s="68">
        <v>2</v>
      </c>
      <c r="F1625" s="68">
        <v>2</v>
      </c>
      <c r="G1625" s="68">
        <v>0</v>
      </c>
      <c r="H1625" s="68">
        <v>0</v>
      </c>
      <c r="I1625" s="68">
        <f>G1625+H1625</f>
        <v>0</v>
      </c>
      <c r="J1625" s="68">
        <f>SUM(F1625:H1625)</f>
        <v>2</v>
      </c>
      <c r="K1625" s="68">
        <f>E1625-J1625</f>
        <v>0</v>
      </c>
      <c r="L1625" s="69">
        <v>1332800000</v>
      </c>
      <c r="M1625" s="87">
        <v>183.819</v>
      </c>
      <c r="N1625" s="69">
        <v>666400000</v>
      </c>
      <c r="O1625" s="69">
        <v>23968960</v>
      </c>
      <c r="P1625" s="79">
        <f>IF(I1625=0,0,H1625/I1625)</f>
        <v>0</v>
      </c>
    </row>
    <row r="1626">
      <c r="A1626" s="66" t="str">
        <v>2026-02</v>
      </c>
      <c r="B1626" s="66" t="str">
        <v>비교 반영</v>
      </c>
      <c r="C1626" s="66" t="str">
        <v>화도읍 마석우리</v>
      </c>
      <c r="D1626" s="66" t="str">
        <v>아파트 매매</v>
      </c>
      <c r="E1626" s="68">
        <v>12</v>
      </c>
      <c r="F1626" s="68">
        <v>12</v>
      </c>
      <c r="G1626" s="68">
        <v>0</v>
      </c>
      <c r="H1626" s="68">
        <v>0</v>
      </c>
      <c r="I1626" s="68">
        <f>G1626+H1626</f>
        <v>0</v>
      </c>
      <c r="J1626" s="68">
        <f>SUM(F1626:H1626)</f>
        <v>12</v>
      </c>
      <c r="K1626" s="68">
        <f>E1626-J1626</f>
        <v>0</v>
      </c>
      <c r="L1626" s="69">
        <v>4189000000</v>
      </c>
      <c r="M1626" s="87">
        <v>995.783</v>
      </c>
      <c r="N1626" s="69">
        <v>349083333</v>
      </c>
      <c r="O1626" s="69">
        <v>13906576</v>
      </c>
      <c r="P1626" s="79">
        <f>IF(I1626=0,0,H1626/I1626)</f>
        <v>0</v>
      </c>
    </row>
    <row r="1627">
      <c r="A1627" s="66" t="str">
        <v>2026-02</v>
      </c>
      <c r="B1627" s="66" t="str">
        <v>비교 반영</v>
      </c>
      <c r="C1627" s="66" t="str">
        <v>화도읍 마석우리</v>
      </c>
      <c r="D1627" s="66" t="str">
        <v>아파트 전월세</v>
      </c>
      <c r="E1627" s="68">
        <v>29</v>
      </c>
      <c r="F1627" s="68">
        <v>0</v>
      </c>
      <c r="G1627" s="68">
        <v>21</v>
      </c>
      <c r="H1627" s="68">
        <v>8</v>
      </c>
      <c r="I1627" s="68">
        <f>G1627+H1627</f>
        <v>29</v>
      </c>
      <c r="J1627" s="68">
        <f>SUM(F1627:H1627)</f>
        <v>29</v>
      </c>
      <c r="K1627" s="68">
        <f>E1627-J1627</f>
        <v>0</v>
      </c>
      <c r="L1627" s="69">
        <v>7246800000</v>
      </c>
      <c r="M1627" s="87">
        <v>2432.483</v>
      </c>
      <c r="N1627" s="69">
        <v>249889655</v>
      </c>
      <c r="O1627" s="69">
        <v>9848523</v>
      </c>
      <c r="P1627" s="79">
        <f>IF(I1627=0,0,H1627/I1627)</f>
        <v>0.27586206896551724</v>
      </c>
    </row>
    <row r="1628">
      <c r="A1628" s="66" t="str">
        <v>2026-02</v>
      </c>
      <c r="B1628" s="66" t="str">
        <v>비교 반영</v>
      </c>
      <c r="C1628" s="66" t="str">
        <v>화도읍 마석우리</v>
      </c>
      <c r="D1628" s="66" t="str">
        <v>토지</v>
      </c>
      <c r="E1628" s="68">
        <v>1</v>
      </c>
      <c r="F1628" s="68">
        <v>1</v>
      </c>
      <c r="G1628" s="68">
        <v>0</v>
      </c>
      <c r="H1628" s="68">
        <v>0</v>
      </c>
      <c r="I1628" s="68">
        <f>G1628+H1628</f>
        <v>0</v>
      </c>
      <c r="J1628" s="68">
        <f>SUM(F1628:H1628)</f>
        <v>1</v>
      </c>
      <c r="K1628" s="68">
        <f>E1628-J1628</f>
        <v>0</v>
      </c>
      <c r="L1628" s="69">
        <v>19200000</v>
      </c>
      <c r="M1628" s="87">
        <v>7</v>
      </c>
      <c r="N1628" s="69">
        <v>19200000</v>
      </c>
      <c r="O1628" s="69">
        <v>9067296</v>
      </c>
      <c r="P1628" s="79">
        <f>IF(I1628=0,0,H1628/I1628)</f>
        <v>0</v>
      </c>
    </row>
    <row r="1629">
      <c r="A1629" s="66" t="str">
        <v>2026-02</v>
      </c>
      <c r="B1629" s="66" t="str">
        <v>비교 반영</v>
      </c>
      <c r="C1629" s="66" t="str">
        <v>화도읍 묵현리</v>
      </c>
      <c r="D1629" s="66" t="str">
        <v>다가구 전월세</v>
      </c>
      <c r="E1629" s="68">
        <v>7</v>
      </c>
      <c r="F1629" s="68">
        <v>0</v>
      </c>
      <c r="G1629" s="68">
        <v>2</v>
      </c>
      <c r="H1629" s="68">
        <v>5</v>
      </c>
      <c r="I1629" s="68">
        <f>G1629+H1629</f>
        <v>7</v>
      </c>
      <c r="J1629" s="68">
        <f>SUM(F1629:H1629)</f>
        <v>7</v>
      </c>
      <c r="K1629" s="68">
        <f>E1629-J1629</f>
        <v>0</v>
      </c>
      <c r="L1629" s="69">
        <v>490000000</v>
      </c>
      <c r="M1629" s="87">
        <v>345.84</v>
      </c>
      <c r="N1629" s="69">
        <v>70000000</v>
      </c>
      <c r="O1629" s="69">
        <v>4683769</v>
      </c>
      <c r="P1629" s="79">
        <f>IF(I1629=0,0,H1629/I1629)</f>
        <v>0.7142857142857143</v>
      </c>
    </row>
    <row r="1630">
      <c r="A1630" s="66" t="str">
        <v>2026-02</v>
      </c>
      <c r="B1630" s="66" t="str">
        <v>비교 반영</v>
      </c>
      <c r="C1630" s="66" t="str">
        <v>화도읍 묵현리</v>
      </c>
      <c r="D1630" s="66" t="str">
        <v>다세대 매매</v>
      </c>
      <c r="E1630" s="68">
        <v>22</v>
      </c>
      <c r="F1630" s="68">
        <v>22</v>
      </c>
      <c r="G1630" s="68">
        <v>0</v>
      </c>
      <c r="H1630" s="68">
        <v>0</v>
      </c>
      <c r="I1630" s="68">
        <f>G1630+H1630</f>
        <v>0</v>
      </c>
      <c r="J1630" s="68">
        <f>SUM(F1630:H1630)</f>
        <v>22</v>
      </c>
      <c r="K1630" s="68">
        <f>E1630-J1630</f>
        <v>0</v>
      </c>
      <c r="L1630" s="69">
        <v>2723500000</v>
      </c>
      <c r="M1630" s="87">
        <v>1245.347</v>
      </c>
      <c r="N1630" s="69">
        <v>123795455</v>
      </c>
      <c r="O1630" s="69">
        <v>7229556</v>
      </c>
      <c r="P1630" s="79">
        <f>IF(I1630=0,0,H1630/I1630)</f>
        <v>0</v>
      </c>
    </row>
    <row r="1631">
      <c r="A1631" s="66" t="str">
        <v>2026-02</v>
      </c>
      <c r="B1631" s="66" t="str">
        <v>비교 반영</v>
      </c>
      <c r="C1631" s="66" t="str">
        <v>화도읍 묵현리</v>
      </c>
      <c r="D1631" s="66" t="str">
        <v>다세대 전월세</v>
      </c>
      <c r="E1631" s="68">
        <v>48</v>
      </c>
      <c r="F1631" s="68">
        <v>0</v>
      </c>
      <c r="G1631" s="68">
        <v>13</v>
      </c>
      <c r="H1631" s="68">
        <v>35</v>
      </c>
      <c r="I1631" s="68">
        <f>G1631+H1631</f>
        <v>48</v>
      </c>
      <c r="J1631" s="68">
        <f>SUM(F1631:H1631)</f>
        <v>48</v>
      </c>
      <c r="K1631" s="68">
        <f>E1631-J1631</f>
        <v>0</v>
      </c>
      <c r="L1631" s="69">
        <v>2064900000</v>
      </c>
      <c r="M1631" s="87">
        <v>2494.655</v>
      </c>
      <c r="N1631" s="69">
        <v>43018750</v>
      </c>
      <c r="O1631" s="69">
        <v>2736296</v>
      </c>
      <c r="P1631" s="79">
        <f>IF(I1631=0,0,H1631/I1631)</f>
        <v>0.7291666666666666</v>
      </c>
    </row>
    <row r="1632">
      <c r="A1632" s="66" t="str">
        <v>2026-02</v>
      </c>
      <c r="B1632" s="66" t="str">
        <v>비교 반영</v>
      </c>
      <c r="C1632" s="66" t="str">
        <v>화도읍 묵현리</v>
      </c>
      <c r="D1632" s="66" t="str">
        <v>상가</v>
      </c>
      <c r="E1632" s="68">
        <v>1</v>
      </c>
      <c r="F1632" s="68">
        <v>1</v>
      </c>
      <c r="G1632" s="68">
        <v>0</v>
      </c>
      <c r="H1632" s="68">
        <v>0</v>
      </c>
      <c r="I1632" s="68">
        <f>G1632+H1632</f>
        <v>0</v>
      </c>
      <c r="J1632" s="68">
        <f>SUM(F1632:H1632)</f>
        <v>1</v>
      </c>
      <c r="K1632" s="68">
        <f>E1632-J1632</f>
        <v>0</v>
      </c>
      <c r="L1632" s="69">
        <v>113000000</v>
      </c>
      <c r="M1632" s="87">
        <v>53.55</v>
      </c>
      <c r="N1632" s="69">
        <v>113000000</v>
      </c>
      <c r="O1632" s="69">
        <v>6975793</v>
      </c>
      <c r="P1632" s="79">
        <f>IF(I1632=0,0,H1632/I1632)</f>
        <v>0</v>
      </c>
    </row>
    <row r="1633">
      <c r="A1633" s="66" t="str">
        <v>2026-02</v>
      </c>
      <c r="B1633" s="66" t="str">
        <v>비교 반영</v>
      </c>
      <c r="C1633" s="66" t="str">
        <v>화도읍 묵현리</v>
      </c>
      <c r="D1633" s="66" t="str">
        <v>아파트 매매</v>
      </c>
      <c r="E1633" s="68">
        <v>22</v>
      </c>
      <c r="F1633" s="68">
        <v>22</v>
      </c>
      <c r="G1633" s="68">
        <v>0</v>
      </c>
      <c r="H1633" s="68">
        <v>0</v>
      </c>
      <c r="I1633" s="68">
        <f>G1633+H1633</f>
        <v>0</v>
      </c>
      <c r="J1633" s="68">
        <f>SUM(F1633:H1633)</f>
        <v>22</v>
      </c>
      <c r="K1633" s="68">
        <f>E1633-J1633</f>
        <v>0</v>
      </c>
      <c r="L1633" s="69">
        <v>6448200000</v>
      </c>
      <c r="M1633" s="87">
        <v>1618.579</v>
      </c>
      <c r="N1633" s="69">
        <v>293100000</v>
      </c>
      <c r="O1633" s="69">
        <v>13169803</v>
      </c>
      <c r="P1633" s="79">
        <f>IF(I1633=0,0,H1633/I1633)</f>
        <v>0</v>
      </c>
    </row>
    <row r="1634">
      <c r="A1634" s="66" t="str">
        <v>2026-02</v>
      </c>
      <c r="B1634" s="66" t="str">
        <v>비교 반영</v>
      </c>
      <c r="C1634" s="66" t="str">
        <v>화도읍 묵현리</v>
      </c>
      <c r="D1634" s="66" t="str">
        <v>아파트 전월세</v>
      </c>
      <c r="E1634" s="68">
        <v>18</v>
      </c>
      <c r="F1634" s="68">
        <v>0</v>
      </c>
      <c r="G1634" s="68">
        <v>12</v>
      </c>
      <c r="H1634" s="68">
        <v>6</v>
      </c>
      <c r="I1634" s="68">
        <f>G1634+H1634</f>
        <v>18</v>
      </c>
      <c r="J1634" s="68">
        <f>SUM(F1634:H1634)</f>
        <v>18</v>
      </c>
      <c r="K1634" s="68">
        <f>E1634-J1634</f>
        <v>0</v>
      </c>
      <c r="L1634" s="69">
        <v>3446000000</v>
      </c>
      <c r="M1634" s="87">
        <v>1356.667</v>
      </c>
      <c r="N1634" s="69">
        <v>191444444</v>
      </c>
      <c r="O1634" s="69">
        <v>8396854</v>
      </c>
      <c r="P1634" s="79">
        <f>IF(I1634=0,0,H1634/I1634)</f>
        <v>0.3333333333333333</v>
      </c>
    </row>
    <row r="1635">
      <c r="A1635" s="66" t="str">
        <v>2026-02</v>
      </c>
      <c r="B1635" s="66" t="str">
        <v>비교 반영</v>
      </c>
      <c r="C1635" s="66" t="str">
        <v>화도읍 묵현리</v>
      </c>
      <c r="D1635" s="66" t="str">
        <v>토지</v>
      </c>
      <c r="E1635" s="68">
        <v>1</v>
      </c>
      <c r="F1635" s="68">
        <v>1</v>
      </c>
      <c r="G1635" s="68">
        <v>0</v>
      </c>
      <c r="H1635" s="68">
        <v>0</v>
      </c>
      <c r="I1635" s="68">
        <f>G1635+H1635</f>
        <v>0</v>
      </c>
      <c r="J1635" s="68">
        <f>SUM(F1635:H1635)</f>
        <v>1</v>
      </c>
      <c r="K1635" s="68">
        <f>E1635-J1635</f>
        <v>0</v>
      </c>
      <c r="L1635" s="69">
        <v>112000000</v>
      </c>
      <c r="M1635" s="87">
        <v>392</v>
      </c>
      <c r="N1635" s="69">
        <v>112000000</v>
      </c>
      <c r="O1635" s="69">
        <v>944510</v>
      </c>
      <c r="P1635" s="79">
        <f>IF(I1635=0,0,H1635/I1635)</f>
        <v>0</v>
      </c>
    </row>
    <row r="1636">
      <c r="A1636" s="66" t="str">
        <v>2026-02</v>
      </c>
      <c r="B1636" s="66" t="str">
        <v>비교 반영</v>
      </c>
      <c r="C1636" s="66" t="str">
        <v>화도읍 월산리</v>
      </c>
      <c r="D1636" s="66" t="str">
        <v>다가구 전월세</v>
      </c>
      <c r="E1636" s="68">
        <v>1</v>
      </c>
      <c r="F1636" s="68">
        <v>0</v>
      </c>
      <c r="G1636" s="68">
        <v>0</v>
      </c>
      <c r="H1636" s="68">
        <v>1</v>
      </c>
      <c r="I1636" s="68">
        <f>G1636+H1636</f>
        <v>1</v>
      </c>
      <c r="J1636" s="68">
        <f>SUM(F1636:H1636)</f>
        <v>1</v>
      </c>
      <c r="K1636" s="68">
        <f>E1636-J1636</f>
        <v>0</v>
      </c>
      <c r="L1636" s="69">
        <v>5000000</v>
      </c>
      <c r="M1636" s="87">
        <v>72.76</v>
      </c>
      <c r="N1636" s="69">
        <v>5000000</v>
      </c>
      <c r="O1636" s="69">
        <v>227170</v>
      </c>
      <c r="P1636" s="79">
        <f>IF(I1636=0,0,H1636/I1636)</f>
        <v>1</v>
      </c>
    </row>
    <row r="1637">
      <c r="A1637" s="66" t="str">
        <v>2026-02</v>
      </c>
      <c r="B1637" s="66" t="str">
        <v>비교 반영</v>
      </c>
      <c r="C1637" s="66" t="str">
        <v>화도읍 월산리</v>
      </c>
      <c r="D1637" s="66" t="str">
        <v>다세대 매매</v>
      </c>
      <c r="E1637" s="68">
        <v>1</v>
      </c>
      <c r="F1637" s="68">
        <v>1</v>
      </c>
      <c r="G1637" s="68">
        <v>0</v>
      </c>
      <c r="H1637" s="68">
        <v>0</v>
      </c>
      <c r="I1637" s="68">
        <f>G1637+H1637</f>
        <v>0</v>
      </c>
      <c r="J1637" s="68">
        <f>SUM(F1637:H1637)</f>
        <v>1</v>
      </c>
      <c r="K1637" s="68">
        <f>E1637-J1637</f>
        <v>0</v>
      </c>
      <c r="L1637" s="69">
        <v>50000000</v>
      </c>
      <c r="M1637" s="87">
        <v>34.1</v>
      </c>
      <c r="N1637" s="69">
        <v>50000000</v>
      </c>
      <c r="O1637" s="69">
        <v>4847192</v>
      </c>
      <c r="P1637" s="79">
        <f>IF(I1637=0,0,H1637/I1637)</f>
        <v>0</v>
      </c>
    </row>
    <row r="1638">
      <c r="A1638" s="66" t="str">
        <v>2026-02</v>
      </c>
      <c r="B1638" s="66" t="str">
        <v>비교 반영</v>
      </c>
      <c r="C1638" s="66" t="str">
        <v>화도읍 월산리</v>
      </c>
      <c r="D1638" s="66" t="str">
        <v>다세대 전월세</v>
      </c>
      <c r="E1638" s="68">
        <v>4</v>
      </c>
      <c r="F1638" s="68">
        <v>0</v>
      </c>
      <c r="G1638" s="68">
        <v>2</v>
      </c>
      <c r="H1638" s="68">
        <v>2</v>
      </c>
      <c r="I1638" s="68">
        <f>G1638+H1638</f>
        <v>4</v>
      </c>
      <c r="J1638" s="68">
        <f>SUM(F1638:H1638)</f>
        <v>4</v>
      </c>
      <c r="K1638" s="68">
        <f>E1638-J1638</f>
        <v>0</v>
      </c>
      <c r="L1638" s="69">
        <v>238000000</v>
      </c>
      <c r="M1638" s="87">
        <v>202.765</v>
      </c>
      <c r="N1638" s="69">
        <v>59500000</v>
      </c>
      <c r="O1638" s="69">
        <v>3880240</v>
      </c>
      <c r="P1638" s="79">
        <f>IF(I1638=0,0,H1638/I1638)</f>
        <v>0.5</v>
      </c>
    </row>
    <row r="1639">
      <c r="A1639" s="66" t="str">
        <v>2026-02</v>
      </c>
      <c r="B1639" s="66" t="str">
        <v>비교 반영</v>
      </c>
      <c r="C1639" s="66" t="str">
        <v>화도읍 월산리</v>
      </c>
      <c r="D1639" s="66" t="str">
        <v>아파트 매매</v>
      </c>
      <c r="E1639" s="68">
        <v>3</v>
      </c>
      <c r="F1639" s="68">
        <v>3</v>
      </c>
      <c r="G1639" s="68">
        <v>0</v>
      </c>
      <c r="H1639" s="68">
        <v>0</v>
      </c>
      <c r="I1639" s="68">
        <f>G1639+H1639</f>
        <v>0</v>
      </c>
      <c r="J1639" s="68">
        <f>SUM(F1639:H1639)</f>
        <v>3</v>
      </c>
      <c r="K1639" s="68">
        <f>E1639-J1639</f>
        <v>0</v>
      </c>
      <c r="L1639" s="69">
        <v>1083000000</v>
      </c>
      <c r="M1639" s="87">
        <v>317.025</v>
      </c>
      <c r="N1639" s="69">
        <v>361000000</v>
      </c>
      <c r="O1639" s="69">
        <v>11293013</v>
      </c>
      <c r="P1639" s="79">
        <f>IF(I1639=0,0,H1639/I1639)</f>
        <v>0</v>
      </c>
    </row>
    <row r="1640">
      <c r="A1640" s="66" t="str">
        <v>2026-02</v>
      </c>
      <c r="B1640" s="66" t="str">
        <v>비교 반영</v>
      </c>
      <c r="C1640" s="66" t="str">
        <v>화도읍 월산리</v>
      </c>
      <c r="D1640" s="66" t="str">
        <v>아파트 전월세</v>
      </c>
      <c r="E1640" s="68">
        <v>68</v>
      </c>
      <c r="F1640" s="68">
        <v>0</v>
      </c>
      <c r="G1640" s="68">
        <v>64</v>
      </c>
      <c r="H1640" s="68">
        <v>4</v>
      </c>
      <c r="I1640" s="68">
        <f>G1640+H1640</f>
        <v>68</v>
      </c>
      <c r="J1640" s="68">
        <f>SUM(F1640:H1640)</f>
        <v>68</v>
      </c>
      <c r="K1640" s="68">
        <f>E1640-J1640</f>
        <v>0</v>
      </c>
      <c r="L1640" s="69">
        <v>11983560000</v>
      </c>
      <c r="M1640" s="87">
        <v>5412.537</v>
      </c>
      <c r="N1640" s="69">
        <v>176228824</v>
      </c>
      <c r="O1640" s="69">
        <v>7319133</v>
      </c>
      <c r="P1640" s="79">
        <f>IF(I1640=0,0,H1640/I1640)</f>
        <v>0.058823529411764705</v>
      </c>
    </row>
    <row r="1641">
      <c r="A1641" s="66" t="str">
        <v>2026-02</v>
      </c>
      <c r="B1641" s="66" t="str">
        <v>비교 반영</v>
      </c>
      <c r="C1641" s="66" t="str">
        <v>화도읍 차산리</v>
      </c>
      <c r="D1641" s="66" t="str">
        <v>다가구 전월세</v>
      </c>
      <c r="E1641" s="68">
        <v>1</v>
      </c>
      <c r="F1641" s="68">
        <v>0</v>
      </c>
      <c r="G1641" s="68">
        <v>0</v>
      </c>
      <c r="H1641" s="68">
        <v>1</v>
      </c>
      <c r="I1641" s="68">
        <f>G1641+H1641</f>
        <v>1</v>
      </c>
      <c r="J1641" s="68">
        <f>SUM(F1641:H1641)</f>
        <v>1</v>
      </c>
      <c r="K1641" s="68">
        <f>E1641-J1641</f>
        <v>0</v>
      </c>
      <c r="L1641" s="69">
        <v>5000000</v>
      </c>
      <c r="M1641" s="87">
        <v>23</v>
      </c>
      <c r="N1641" s="69">
        <v>5000000</v>
      </c>
      <c r="O1641" s="69">
        <v>718649</v>
      </c>
      <c r="P1641" s="79">
        <f>IF(I1641=0,0,H1641/I1641)</f>
        <v>1</v>
      </c>
    </row>
    <row r="1642">
      <c r="A1642" s="66" t="str">
        <v>2026-02</v>
      </c>
      <c r="B1642" s="66" t="str">
        <v>비교 반영</v>
      </c>
      <c r="C1642" s="66" t="str">
        <v>화도읍 차산리</v>
      </c>
      <c r="D1642" s="66" t="str">
        <v>다세대 매매</v>
      </c>
      <c r="E1642" s="68">
        <v>2</v>
      </c>
      <c r="F1642" s="68">
        <v>2</v>
      </c>
      <c r="G1642" s="68">
        <v>0</v>
      </c>
      <c r="H1642" s="68">
        <v>0</v>
      </c>
      <c r="I1642" s="68">
        <f>G1642+H1642</f>
        <v>0</v>
      </c>
      <c r="J1642" s="68">
        <f>SUM(F1642:H1642)</f>
        <v>2</v>
      </c>
      <c r="K1642" s="68">
        <f>E1642-J1642</f>
        <v>0</v>
      </c>
      <c r="L1642" s="69">
        <v>299000000</v>
      </c>
      <c r="M1642" s="87">
        <v>118.55</v>
      </c>
      <c r="N1642" s="69">
        <v>149500000</v>
      </c>
      <c r="O1642" s="69">
        <v>8337661</v>
      </c>
      <c r="P1642" s="79">
        <f>IF(I1642=0,0,H1642/I1642)</f>
        <v>0</v>
      </c>
    </row>
    <row r="1643">
      <c r="A1643" s="66" t="str">
        <v>2026-02</v>
      </c>
      <c r="B1643" s="66" t="str">
        <v>비교 반영</v>
      </c>
      <c r="C1643" s="66" t="str">
        <v>화도읍 차산리</v>
      </c>
      <c r="D1643" s="66" t="str">
        <v>다세대 전월세</v>
      </c>
      <c r="E1643" s="68">
        <v>1</v>
      </c>
      <c r="F1643" s="68">
        <v>0</v>
      </c>
      <c r="G1643" s="68">
        <v>0</v>
      </c>
      <c r="H1643" s="68">
        <v>1</v>
      </c>
      <c r="I1643" s="68">
        <f>G1643+H1643</f>
        <v>1</v>
      </c>
      <c r="J1643" s="68">
        <f>SUM(F1643:H1643)</f>
        <v>1</v>
      </c>
      <c r="K1643" s="68">
        <f>E1643-J1643</f>
        <v>0</v>
      </c>
      <c r="L1643" s="69">
        <v>10000000</v>
      </c>
      <c r="M1643" s="87">
        <v>37.62</v>
      </c>
      <c r="N1643" s="69">
        <v>10000000</v>
      </c>
      <c r="O1643" s="69">
        <v>878731</v>
      </c>
      <c r="P1643" s="79">
        <f>IF(I1643=0,0,H1643/I1643)</f>
        <v>1</v>
      </c>
    </row>
    <row r="1644">
      <c r="A1644" s="66" t="str">
        <v>2026-02</v>
      </c>
      <c r="B1644" s="66" t="str">
        <v>비교 반영</v>
      </c>
      <c r="C1644" s="66" t="str">
        <v>화도읍 차산리</v>
      </c>
      <c r="D1644" s="66" t="str">
        <v>아파트 매매</v>
      </c>
      <c r="E1644" s="68">
        <v>1</v>
      </c>
      <c r="F1644" s="68">
        <v>1</v>
      </c>
      <c r="G1644" s="68">
        <v>0</v>
      </c>
      <c r="H1644" s="68">
        <v>0</v>
      </c>
      <c r="I1644" s="68">
        <f>G1644+H1644</f>
        <v>0</v>
      </c>
      <c r="J1644" s="68">
        <f>SUM(F1644:H1644)</f>
        <v>1</v>
      </c>
      <c r="K1644" s="68">
        <f>E1644-J1644</f>
        <v>0</v>
      </c>
      <c r="L1644" s="69">
        <v>319500000</v>
      </c>
      <c r="M1644" s="87">
        <v>84.991</v>
      </c>
      <c r="N1644" s="69">
        <v>319500000</v>
      </c>
      <c r="O1644" s="69">
        <v>12427178</v>
      </c>
      <c r="P1644" s="79">
        <f>IF(I1644=0,0,H1644/I1644)</f>
        <v>0</v>
      </c>
    </row>
    <row r="1645">
      <c r="A1645" s="66" t="str">
        <v>2026-02</v>
      </c>
      <c r="B1645" s="66" t="str">
        <v>비교 반영</v>
      </c>
      <c r="C1645" s="66" t="str">
        <v>화도읍 차산리</v>
      </c>
      <c r="D1645" s="66" t="str">
        <v>아파트 전월세</v>
      </c>
      <c r="E1645" s="68">
        <v>5</v>
      </c>
      <c r="F1645" s="68">
        <v>0</v>
      </c>
      <c r="G1645" s="68">
        <v>3</v>
      </c>
      <c r="H1645" s="68">
        <v>2</v>
      </c>
      <c r="I1645" s="68">
        <f>G1645+H1645</f>
        <v>5</v>
      </c>
      <c r="J1645" s="68">
        <f>SUM(F1645:H1645)</f>
        <v>5</v>
      </c>
      <c r="K1645" s="68">
        <f>E1645-J1645</f>
        <v>0</v>
      </c>
      <c r="L1645" s="69">
        <v>890000000</v>
      </c>
      <c r="M1645" s="87">
        <v>445.895</v>
      </c>
      <c r="N1645" s="69">
        <v>178000000</v>
      </c>
      <c r="O1645" s="69">
        <v>6598296</v>
      </c>
      <c r="P1645" s="79">
        <f>IF(I1645=0,0,H1645/I1645)</f>
        <v>0.4</v>
      </c>
    </row>
    <row r="1646">
      <c r="A1646" s="66" t="str">
        <v>2026-02</v>
      </c>
      <c r="B1646" s="66" t="str">
        <v>비교 반영</v>
      </c>
      <c r="C1646" s="66" t="str">
        <v>화도읍 차산리</v>
      </c>
      <c r="D1646" s="66" t="str">
        <v>토지</v>
      </c>
      <c r="E1646" s="68">
        <v>24</v>
      </c>
      <c r="F1646" s="68">
        <v>24</v>
      </c>
      <c r="G1646" s="68">
        <v>0</v>
      </c>
      <c r="H1646" s="68">
        <v>0</v>
      </c>
      <c r="I1646" s="68">
        <f>G1646+H1646</f>
        <v>0</v>
      </c>
      <c r="J1646" s="68">
        <f>SUM(F1646:H1646)</f>
        <v>24</v>
      </c>
      <c r="K1646" s="68">
        <f>E1646-J1646</f>
        <v>0</v>
      </c>
      <c r="L1646" s="69">
        <v>25773400000</v>
      </c>
      <c r="M1646" s="87">
        <v>28695.36</v>
      </c>
      <c r="N1646" s="69">
        <v>1073891667</v>
      </c>
      <c r="O1646" s="69">
        <v>2969167</v>
      </c>
      <c r="P1646" s="79">
        <f>IF(I1646=0,0,H1646/I1646)</f>
        <v>0</v>
      </c>
    </row>
    <row r="1647">
      <c r="A1647" s="66" t="str">
        <v>2026-02</v>
      </c>
      <c r="B1647" s="66" t="str">
        <v>비교 반영</v>
      </c>
      <c r="C1647" s="66" t="str">
        <v>화도읍 창현리</v>
      </c>
      <c r="D1647" s="66" t="str">
        <v>다가구 전월세</v>
      </c>
      <c r="E1647" s="68">
        <v>11</v>
      </c>
      <c r="F1647" s="68">
        <v>0</v>
      </c>
      <c r="G1647" s="68">
        <v>1</v>
      </c>
      <c r="H1647" s="68">
        <v>10</v>
      </c>
      <c r="I1647" s="68">
        <f>G1647+H1647</f>
        <v>11</v>
      </c>
      <c r="J1647" s="68">
        <f>SUM(F1647:H1647)</f>
        <v>11</v>
      </c>
      <c r="K1647" s="68">
        <f>E1647-J1647</f>
        <v>0</v>
      </c>
      <c r="L1647" s="69">
        <v>104000000</v>
      </c>
      <c r="M1647" s="87">
        <v>418.14</v>
      </c>
      <c r="N1647" s="69">
        <v>9454545</v>
      </c>
      <c r="O1647" s="69">
        <v>822217</v>
      </c>
      <c r="P1647" s="79">
        <f>IF(I1647=0,0,H1647/I1647)</f>
        <v>0.9090909090909091</v>
      </c>
    </row>
    <row r="1648">
      <c r="A1648" s="66" t="str">
        <v>2026-02</v>
      </c>
      <c r="B1648" s="66" t="str">
        <v>비교 반영</v>
      </c>
      <c r="C1648" s="66" t="str">
        <v>화도읍 창현리</v>
      </c>
      <c r="D1648" s="66" t="str">
        <v>다세대 전월세</v>
      </c>
      <c r="E1648" s="68">
        <v>7</v>
      </c>
      <c r="F1648" s="68">
        <v>0</v>
      </c>
      <c r="G1648" s="68">
        <v>1</v>
      </c>
      <c r="H1648" s="68">
        <v>6</v>
      </c>
      <c r="I1648" s="68">
        <f>G1648+H1648</f>
        <v>7</v>
      </c>
      <c r="J1648" s="68">
        <f>SUM(F1648:H1648)</f>
        <v>7</v>
      </c>
      <c r="K1648" s="68">
        <f>E1648-J1648</f>
        <v>0</v>
      </c>
      <c r="L1648" s="69">
        <v>160000000</v>
      </c>
      <c r="M1648" s="87">
        <v>380.6</v>
      </c>
      <c r="N1648" s="69">
        <v>22857143</v>
      </c>
      <c r="O1648" s="69">
        <v>1389715</v>
      </c>
      <c r="P1648" s="79">
        <f>IF(I1648=0,0,H1648/I1648)</f>
        <v>0.8571428571428571</v>
      </c>
    </row>
    <row r="1649">
      <c r="A1649" s="66" t="str">
        <v>2026-02</v>
      </c>
      <c r="B1649" s="66" t="str">
        <v>비교 반영</v>
      </c>
      <c r="C1649" s="66" t="str">
        <v>화도읍 창현리</v>
      </c>
      <c r="D1649" s="66" t="str">
        <v>아파트 매매</v>
      </c>
      <c r="E1649" s="68">
        <v>10</v>
      </c>
      <c r="F1649" s="68">
        <v>10</v>
      </c>
      <c r="G1649" s="68">
        <v>0</v>
      </c>
      <c r="H1649" s="68">
        <v>0</v>
      </c>
      <c r="I1649" s="68">
        <f>G1649+H1649</f>
        <v>0</v>
      </c>
      <c r="J1649" s="68">
        <f>SUM(F1649:H1649)</f>
        <v>10</v>
      </c>
      <c r="K1649" s="68">
        <f>E1649-J1649</f>
        <v>0</v>
      </c>
      <c r="L1649" s="69">
        <v>2693500000</v>
      </c>
      <c r="M1649" s="87">
        <v>665.058</v>
      </c>
      <c r="N1649" s="69">
        <v>269350000</v>
      </c>
      <c r="O1649" s="69">
        <v>13388506</v>
      </c>
      <c r="P1649" s="79">
        <f>IF(I1649=0,0,H1649/I1649)</f>
        <v>0</v>
      </c>
    </row>
    <row r="1650">
      <c r="A1650" s="66" t="str">
        <v>2026-02</v>
      </c>
      <c r="B1650" s="66" t="str">
        <v>비교 반영</v>
      </c>
      <c r="C1650" s="66" t="str">
        <v>화도읍 창현리</v>
      </c>
      <c r="D1650" s="66" t="str">
        <v>아파트 전월세</v>
      </c>
      <c r="E1650" s="68">
        <v>23</v>
      </c>
      <c r="F1650" s="68">
        <v>0</v>
      </c>
      <c r="G1650" s="68">
        <v>12</v>
      </c>
      <c r="H1650" s="68">
        <v>11</v>
      </c>
      <c r="I1650" s="68">
        <f>G1650+H1650</f>
        <v>23</v>
      </c>
      <c r="J1650" s="68">
        <f>SUM(F1650:H1650)</f>
        <v>23</v>
      </c>
      <c r="K1650" s="68">
        <f>E1650-J1650</f>
        <v>0</v>
      </c>
      <c r="L1650" s="69">
        <v>2627000000</v>
      </c>
      <c r="M1650" s="87">
        <v>1631.752</v>
      </c>
      <c r="N1650" s="69">
        <v>114217391</v>
      </c>
      <c r="O1650" s="69">
        <v>5322070</v>
      </c>
      <c r="P1650" s="79">
        <f>IF(I1650=0,0,H1650/I1650)</f>
        <v>0.4782608695652174</v>
      </c>
    </row>
    <row r="1651">
      <c r="A1651" s="66" t="str">
        <v>2026-03</v>
      </c>
      <c r="B1651" s="66" t="str">
        <v>비교 반영</v>
      </c>
      <c r="C1651" s="66" t="str">
        <v>금곡동</v>
      </c>
      <c r="D1651" s="66" t="str">
        <v>다가구 매매</v>
      </c>
      <c r="E1651" s="68">
        <v>1</v>
      </c>
      <c r="F1651" s="68">
        <v>1</v>
      </c>
      <c r="G1651" s="68">
        <v>0</v>
      </c>
      <c r="H1651" s="68">
        <v>0</v>
      </c>
      <c r="I1651" s="68">
        <f>G1651+H1651</f>
        <v>0</v>
      </c>
      <c r="J1651" s="68">
        <f>SUM(F1651:H1651)</f>
        <v>1</v>
      </c>
      <c r="K1651" s="68">
        <f>E1651-J1651</f>
        <v>0</v>
      </c>
      <c r="L1651" s="69">
        <v>100000000</v>
      </c>
      <c r="M1651" s="87">
        <v>172.2</v>
      </c>
      <c r="N1651" s="69">
        <v>100000000</v>
      </c>
      <c r="O1651" s="69">
        <v>1919736</v>
      </c>
      <c r="P1651" s="79">
        <f>IF(I1651=0,0,H1651/I1651)</f>
        <v>0</v>
      </c>
    </row>
    <row r="1652">
      <c r="A1652" s="66" t="str">
        <v>2026-03</v>
      </c>
      <c r="B1652" s="66" t="str">
        <v>비교 반영</v>
      </c>
      <c r="C1652" s="66" t="str">
        <v>금곡동</v>
      </c>
      <c r="D1652" s="66" t="str">
        <v>다가구 전월세</v>
      </c>
      <c r="E1652" s="68">
        <v>5</v>
      </c>
      <c r="F1652" s="68">
        <v>0</v>
      </c>
      <c r="G1652" s="68">
        <v>0</v>
      </c>
      <c r="H1652" s="68">
        <v>5</v>
      </c>
      <c r="I1652" s="68">
        <f>G1652+H1652</f>
        <v>5</v>
      </c>
      <c r="J1652" s="68">
        <f>SUM(F1652:H1652)</f>
        <v>5</v>
      </c>
      <c r="K1652" s="68">
        <f>E1652-J1652</f>
        <v>0</v>
      </c>
      <c r="L1652" s="69">
        <v>70000000</v>
      </c>
      <c r="M1652" s="87">
        <v>236.02</v>
      </c>
      <c r="N1652" s="69">
        <v>14000000</v>
      </c>
      <c r="O1652" s="69">
        <v>980446</v>
      </c>
      <c r="P1652" s="79">
        <f>IF(I1652=0,0,H1652/I1652)</f>
        <v>1</v>
      </c>
    </row>
    <row r="1653">
      <c r="A1653" s="66" t="str">
        <v>2026-03</v>
      </c>
      <c r="B1653" s="66" t="str">
        <v>비교 반영</v>
      </c>
      <c r="C1653" s="66" t="str">
        <v>금곡동</v>
      </c>
      <c r="D1653" s="66" t="str">
        <v>다세대 매매</v>
      </c>
      <c r="E1653" s="68">
        <v>12</v>
      </c>
      <c r="F1653" s="68">
        <v>12</v>
      </c>
      <c r="G1653" s="68">
        <v>0</v>
      </c>
      <c r="H1653" s="68">
        <v>0</v>
      </c>
      <c r="I1653" s="68">
        <f>G1653+H1653</f>
        <v>0</v>
      </c>
      <c r="J1653" s="68">
        <f>SUM(F1653:H1653)</f>
        <v>12</v>
      </c>
      <c r="K1653" s="68">
        <f>E1653-J1653</f>
        <v>0</v>
      </c>
      <c r="L1653" s="69">
        <v>1749000000</v>
      </c>
      <c r="M1653" s="87">
        <v>655.246</v>
      </c>
      <c r="N1653" s="69">
        <v>145750000</v>
      </c>
      <c r="O1653" s="69">
        <v>8823889</v>
      </c>
      <c r="P1653" s="79">
        <f>IF(I1653=0,0,H1653/I1653)</f>
        <v>0</v>
      </c>
    </row>
    <row r="1654">
      <c r="A1654" s="66" t="str">
        <v>2026-03</v>
      </c>
      <c r="B1654" s="66" t="str">
        <v>비교 반영</v>
      </c>
      <c r="C1654" s="66" t="str">
        <v>금곡동</v>
      </c>
      <c r="D1654" s="66" t="str">
        <v>다세대 전월세</v>
      </c>
      <c r="E1654" s="68">
        <v>22</v>
      </c>
      <c r="F1654" s="68">
        <v>0</v>
      </c>
      <c r="G1654" s="68">
        <v>6</v>
      </c>
      <c r="H1654" s="68">
        <v>16</v>
      </c>
      <c r="I1654" s="68">
        <f>G1654+H1654</f>
        <v>22</v>
      </c>
      <c r="J1654" s="68">
        <f>SUM(F1654:H1654)</f>
        <v>22</v>
      </c>
      <c r="K1654" s="68">
        <f>E1654-J1654</f>
        <v>0</v>
      </c>
      <c r="L1654" s="69">
        <v>687700000</v>
      </c>
      <c r="M1654" s="87">
        <v>1099.795</v>
      </c>
      <c r="N1654" s="69">
        <v>31259091</v>
      </c>
      <c r="O1654" s="69">
        <v>2067102</v>
      </c>
      <c r="P1654" s="79">
        <f>IF(I1654=0,0,H1654/I1654)</f>
        <v>0.7272727272727273</v>
      </c>
    </row>
    <row r="1655">
      <c r="A1655" s="66" t="str">
        <v>2026-03</v>
      </c>
      <c r="B1655" s="66" t="str">
        <v>비교 반영</v>
      </c>
      <c r="C1655" s="66" t="str">
        <v>금곡동</v>
      </c>
      <c r="D1655" s="66" t="str">
        <v>상가</v>
      </c>
      <c r="E1655" s="68">
        <v>1</v>
      </c>
      <c r="F1655" s="68">
        <v>1</v>
      </c>
      <c r="G1655" s="68">
        <v>0</v>
      </c>
      <c r="H1655" s="68">
        <v>0</v>
      </c>
      <c r="I1655" s="68">
        <f>G1655+H1655</f>
        <v>0</v>
      </c>
      <c r="J1655" s="68">
        <f>SUM(F1655:H1655)</f>
        <v>1</v>
      </c>
      <c r="K1655" s="68">
        <f>E1655-J1655</f>
        <v>0</v>
      </c>
      <c r="L1655" s="69">
        <v>2200000000</v>
      </c>
      <c r="M1655" s="87">
        <v>410.5</v>
      </c>
      <c r="N1655" s="69">
        <v>2200000000</v>
      </c>
      <c r="O1655" s="69">
        <v>17716753</v>
      </c>
      <c r="P1655" s="79">
        <f>IF(I1655=0,0,H1655/I1655)</f>
        <v>0</v>
      </c>
    </row>
    <row r="1656">
      <c r="A1656" s="66" t="str">
        <v>2026-03</v>
      </c>
      <c r="B1656" s="66" t="str">
        <v>비교 반영</v>
      </c>
      <c r="C1656" s="66" t="str">
        <v>금곡동</v>
      </c>
      <c r="D1656" s="66" t="str">
        <v>아파트 매매</v>
      </c>
      <c r="E1656" s="68">
        <v>9</v>
      </c>
      <c r="F1656" s="68">
        <v>9</v>
      </c>
      <c r="G1656" s="68">
        <v>0</v>
      </c>
      <c r="H1656" s="68">
        <v>0</v>
      </c>
      <c r="I1656" s="68">
        <f>G1656+H1656</f>
        <v>0</v>
      </c>
      <c r="J1656" s="68">
        <f>SUM(F1656:H1656)</f>
        <v>9</v>
      </c>
      <c r="K1656" s="68">
        <f>E1656-J1656</f>
        <v>0</v>
      </c>
      <c r="L1656" s="69">
        <v>2083500000</v>
      </c>
      <c r="M1656" s="87">
        <v>536.5</v>
      </c>
      <c r="N1656" s="69">
        <v>231500000</v>
      </c>
      <c r="O1656" s="69">
        <v>12838039</v>
      </c>
      <c r="P1656" s="79">
        <f>IF(I1656=0,0,H1656/I1656)</f>
        <v>0</v>
      </c>
    </row>
    <row r="1657">
      <c r="A1657" s="66" t="str">
        <v>2026-03</v>
      </c>
      <c r="B1657" s="66" t="str">
        <v>비교 반영</v>
      </c>
      <c r="C1657" s="66" t="str">
        <v>금곡동</v>
      </c>
      <c r="D1657" s="66" t="str">
        <v>아파트 전월세</v>
      </c>
      <c r="E1657" s="68">
        <v>13</v>
      </c>
      <c r="F1657" s="68">
        <v>0</v>
      </c>
      <c r="G1657" s="68">
        <v>8</v>
      </c>
      <c r="H1657" s="68">
        <v>5</v>
      </c>
      <c r="I1657" s="68">
        <f>G1657+H1657</f>
        <v>13</v>
      </c>
      <c r="J1657" s="68">
        <f>SUM(F1657:H1657)</f>
        <v>13</v>
      </c>
      <c r="K1657" s="68">
        <f>E1657-J1657</f>
        <v>0</v>
      </c>
      <c r="L1657" s="69">
        <v>1457500000</v>
      </c>
      <c r="M1657" s="87">
        <v>792.515</v>
      </c>
      <c r="N1657" s="69">
        <v>112115385</v>
      </c>
      <c r="O1657" s="69">
        <v>6079612</v>
      </c>
      <c r="P1657" s="79">
        <f>IF(I1657=0,0,H1657/I1657)</f>
        <v>0.38461538461538464</v>
      </c>
    </row>
    <row r="1658">
      <c r="A1658" s="66" t="str">
        <v>2026-03</v>
      </c>
      <c r="B1658" s="66" t="str">
        <v>비교 반영</v>
      </c>
      <c r="C1658" s="66" t="str">
        <v>금곡동</v>
      </c>
      <c r="D1658" s="66" t="str">
        <v>오피스텔 전월세</v>
      </c>
      <c r="E1658" s="68">
        <v>3</v>
      </c>
      <c r="F1658" s="68">
        <v>0</v>
      </c>
      <c r="G1658" s="68">
        <v>2</v>
      </c>
      <c r="H1658" s="68">
        <v>1</v>
      </c>
      <c r="I1658" s="68">
        <f>G1658+H1658</f>
        <v>3</v>
      </c>
      <c r="J1658" s="68">
        <f>SUM(F1658:H1658)</f>
        <v>3</v>
      </c>
      <c r="K1658" s="68">
        <f>E1658-J1658</f>
        <v>0</v>
      </c>
      <c r="L1658" s="69">
        <v>251000000</v>
      </c>
      <c r="M1658" s="87">
        <v>126.75</v>
      </c>
      <c r="N1658" s="69">
        <v>83666667</v>
      </c>
      <c r="O1658" s="69">
        <v>6546367</v>
      </c>
      <c r="P1658" s="79">
        <f>IF(I1658=0,0,H1658/I1658)</f>
        <v>0.3333333333333333</v>
      </c>
    </row>
    <row r="1659">
      <c r="A1659" s="66" t="str">
        <v>2026-03</v>
      </c>
      <c r="B1659" s="66" t="str">
        <v>비교 반영</v>
      </c>
      <c r="C1659" s="66" t="str">
        <v>금곡동</v>
      </c>
      <c r="D1659" s="66" t="str">
        <v>토지</v>
      </c>
      <c r="E1659" s="68">
        <v>6</v>
      </c>
      <c r="F1659" s="68">
        <v>6</v>
      </c>
      <c r="G1659" s="68">
        <v>0</v>
      </c>
      <c r="H1659" s="68">
        <v>0</v>
      </c>
      <c r="I1659" s="68">
        <f>G1659+H1659</f>
        <v>0</v>
      </c>
      <c r="J1659" s="68">
        <f>SUM(F1659:H1659)</f>
        <v>6</v>
      </c>
      <c r="K1659" s="68">
        <f>E1659-J1659</f>
        <v>0</v>
      </c>
      <c r="L1659" s="69">
        <v>900000000</v>
      </c>
      <c r="M1659" s="87">
        <v>590.12</v>
      </c>
      <c r="N1659" s="69">
        <v>150000000</v>
      </c>
      <c r="O1659" s="69">
        <v>5041697</v>
      </c>
      <c r="P1659" s="79">
        <f>IF(I1659=0,0,H1659/I1659)</f>
        <v>0</v>
      </c>
    </row>
    <row r="1660">
      <c r="A1660" s="66" t="str">
        <v>2026-03</v>
      </c>
      <c r="B1660" s="66" t="str">
        <v>비교 반영</v>
      </c>
      <c r="C1660" s="66" t="str">
        <v>다산동</v>
      </c>
      <c r="D1660" s="66" t="str">
        <v>공장창고</v>
      </c>
      <c r="E1660" s="68">
        <v>4</v>
      </c>
      <c r="F1660" s="68">
        <v>4</v>
      </c>
      <c r="G1660" s="68">
        <v>0</v>
      </c>
      <c r="H1660" s="68">
        <v>0</v>
      </c>
      <c r="I1660" s="68">
        <f>G1660+H1660</f>
        <v>0</v>
      </c>
      <c r="J1660" s="68">
        <f>SUM(F1660:H1660)</f>
        <v>4</v>
      </c>
      <c r="K1660" s="68">
        <f>E1660-J1660</f>
        <v>0</v>
      </c>
      <c r="L1660" s="69">
        <v>558000000</v>
      </c>
      <c r="M1660" s="87">
        <v>202.39</v>
      </c>
      <c r="N1660" s="69">
        <v>139500000</v>
      </c>
      <c r="O1660" s="69">
        <v>9114225</v>
      </c>
      <c r="P1660" s="79">
        <f>IF(I1660=0,0,H1660/I1660)</f>
        <v>0</v>
      </c>
    </row>
    <row r="1661">
      <c r="A1661" s="66" t="str">
        <v>2026-03</v>
      </c>
      <c r="B1661" s="66" t="str">
        <v>비교 반영</v>
      </c>
      <c r="C1661" s="66" t="str">
        <v>다산동</v>
      </c>
      <c r="D1661" s="66" t="str">
        <v>다가구 전월세</v>
      </c>
      <c r="E1661" s="68">
        <v>74</v>
      </c>
      <c r="F1661" s="68">
        <v>0</v>
      </c>
      <c r="G1661" s="68">
        <v>38</v>
      </c>
      <c r="H1661" s="68">
        <v>36</v>
      </c>
      <c r="I1661" s="68">
        <f>G1661+H1661</f>
        <v>74</v>
      </c>
      <c r="J1661" s="68">
        <f>SUM(F1661:H1661)</f>
        <v>74</v>
      </c>
      <c r="K1661" s="68">
        <f>E1661-J1661</f>
        <v>0</v>
      </c>
      <c r="L1661" s="69">
        <v>13274970000</v>
      </c>
      <c r="M1661" s="87">
        <v>4225.327</v>
      </c>
      <c r="N1661" s="69">
        <v>179391486</v>
      </c>
      <c r="O1661" s="69">
        <v>10385988</v>
      </c>
      <c r="P1661" s="79">
        <f>IF(I1661=0,0,H1661/I1661)</f>
        <v>0.4864864864864865</v>
      </c>
    </row>
    <row r="1662">
      <c r="A1662" s="66" t="str">
        <v>2026-03</v>
      </c>
      <c r="B1662" s="66" t="str">
        <v>비교 반영</v>
      </c>
      <c r="C1662" s="66" t="str">
        <v>다산동</v>
      </c>
      <c r="D1662" s="66" t="str">
        <v>다세대 매매</v>
      </c>
      <c r="E1662" s="68">
        <v>2</v>
      </c>
      <c r="F1662" s="68">
        <v>2</v>
      </c>
      <c r="G1662" s="68">
        <v>0</v>
      </c>
      <c r="H1662" s="68">
        <v>0</v>
      </c>
      <c r="I1662" s="68">
        <f>G1662+H1662</f>
        <v>0</v>
      </c>
      <c r="J1662" s="68">
        <f>SUM(F1662:H1662)</f>
        <v>2</v>
      </c>
      <c r="K1662" s="68">
        <f>E1662-J1662</f>
        <v>0</v>
      </c>
      <c r="L1662" s="69">
        <v>568000000</v>
      </c>
      <c r="M1662" s="87">
        <v>90.01</v>
      </c>
      <c r="N1662" s="69">
        <v>284000000</v>
      </c>
      <c r="O1662" s="69">
        <v>20860859</v>
      </c>
      <c r="P1662" s="79">
        <f>IF(I1662=0,0,H1662/I1662)</f>
        <v>0</v>
      </c>
    </row>
    <row r="1663">
      <c r="A1663" s="66" t="str">
        <v>2026-03</v>
      </c>
      <c r="B1663" s="66" t="str">
        <v>비교 반영</v>
      </c>
      <c r="C1663" s="66" t="str">
        <v>다산동</v>
      </c>
      <c r="D1663" s="66" t="str">
        <v>다세대 전월세</v>
      </c>
      <c r="E1663" s="68">
        <v>12</v>
      </c>
      <c r="F1663" s="68">
        <v>0</v>
      </c>
      <c r="G1663" s="68">
        <v>6</v>
      </c>
      <c r="H1663" s="68">
        <v>6</v>
      </c>
      <c r="I1663" s="68">
        <f>G1663+H1663</f>
        <v>12</v>
      </c>
      <c r="J1663" s="68">
        <f>SUM(F1663:H1663)</f>
        <v>12</v>
      </c>
      <c r="K1663" s="68">
        <f>E1663-J1663</f>
        <v>0</v>
      </c>
      <c r="L1663" s="69">
        <v>785750000</v>
      </c>
      <c r="M1663" s="87">
        <v>599.58</v>
      </c>
      <c r="N1663" s="69">
        <v>65479167</v>
      </c>
      <c r="O1663" s="69">
        <v>4332234</v>
      </c>
      <c r="P1663" s="79">
        <f>IF(I1663=0,0,H1663/I1663)</f>
        <v>0.5</v>
      </c>
    </row>
    <row r="1664">
      <c r="A1664" s="66" t="str">
        <v>2026-03</v>
      </c>
      <c r="B1664" s="66" t="str">
        <v>비교 반영</v>
      </c>
      <c r="C1664" s="66" t="str">
        <v>다산동</v>
      </c>
      <c r="D1664" s="66" t="str">
        <v>상가</v>
      </c>
      <c r="E1664" s="68">
        <v>6</v>
      </c>
      <c r="F1664" s="68">
        <v>6</v>
      </c>
      <c r="G1664" s="68">
        <v>0</v>
      </c>
      <c r="H1664" s="68">
        <v>0</v>
      </c>
      <c r="I1664" s="68">
        <f>G1664+H1664</f>
        <v>0</v>
      </c>
      <c r="J1664" s="68">
        <f>SUM(F1664:H1664)</f>
        <v>6</v>
      </c>
      <c r="K1664" s="68">
        <f>E1664-J1664</f>
        <v>0</v>
      </c>
      <c r="L1664" s="69">
        <v>2693350000</v>
      </c>
      <c r="M1664" s="87">
        <v>278.03</v>
      </c>
      <c r="N1664" s="69">
        <v>448891667</v>
      </c>
      <c r="O1664" s="69">
        <v>32024012</v>
      </c>
      <c r="P1664" s="79">
        <f>IF(I1664=0,0,H1664/I1664)</f>
        <v>0</v>
      </c>
    </row>
    <row r="1665">
      <c r="A1665" s="66" t="str">
        <v>2026-03</v>
      </c>
      <c r="B1665" s="66" t="str">
        <v>비교 반영</v>
      </c>
      <c r="C1665" s="66" t="str">
        <v>다산동</v>
      </c>
      <c r="D1665" s="66" t="str">
        <v>아파트 매매</v>
      </c>
      <c r="E1665" s="68">
        <v>205</v>
      </c>
      <c r="F1665" s="68">
        <v>205</v>
      </c>
      <c r="G1665" s="68">
        <v>0</v>
      </c>
      <c r="H1665" s="68">
        <v>0</v>
      </c>
      <c r="I1665" s="68">
        <f>G1665+H1665</f>
        <v>0</v>
      </c>
      <c r="J1665" s="68">
        <f>SUM(F1665:H1665)</f>
        <v>205</v>
      </c>
      <c r="K1665" s="68">
        <f>E1665-J1665</f>
        <v>0</v>
      </c>
      <c r="L1665" s="69">
        <v>169957500000</v>
      </c>
      <c r="M1665" s="87">
        <v>17843.75</v>
      </c>
      <c r="N1665" s="69">
        <v>829060976</v>
      </c>
      <c r="O1665" s="69">
        <v>31486821</v>
      </c>
      <c r="P1665" s="79">
        <f>IF(I1665=0,0,H1665/I1665)</f>
        <v>0</v>
      </c>
    </row>
    <row r="1666">
      <c r="A1666" s="66" t="str">
        <v>2026-03</v>
      </c>
      <c r="B1666" s="66" t="str">
        <v>비교 반영</v>
      </c>
      <c r="C1666" s="66" t="str">
        <v>다산동</v>
      </c>
      <c r="D1666" s="66" t="str">
        <v>아파트 전월세</v>
      </c>
      <c r="E1666" s="68">
        <v>512</v>
      </c>
      <c r="F1666" s="68">
        <v>0</v>
      </c>
      <c r="G1666" s="68">
        <v>244</v>
      </c>
      <c r="H1666" s="68">
        <v>268</v>
      </c>
      <c r="I1666" s="68">
        <f>G1666+H1666</f>
        <v>512</v>
      </c>
      <c r="J1666" s="68">
        <f>SUM(F1666:H1666)</f>
        <v>512</v>
      </c>
      <c r="K1666" s="68">
        <f>E1666-J1666</f>
        <v>0</v>
      </c>
      <c r="L1666" s="69">
        <v>156955790000</v>
      </c>
      <c r="M1666" s="87">
        <v>36312.951</v>
      </c>
      <c r="N1666" s="69">
        <v>306554277</v>
      </c>
      <c r="O1666" s="69">
        <v>14288624</v>
      </c>
      <c r="P1666" s="79">
        <f>IF(I1666=0,0,H1666/I1666)</f>
        <v>0.5234375</v>
      </c>
    </row>
    <row r="1667">
      <c r="A1667" s="66" t="str">
        <v>2026-03</v>
      </c>
      <c r="B1667" s="66" t="str">
        <v>비교 반영</v>
      </c>
      <c r="C1667" s="66" t="str">
        <v>다산동</v>
      </c>
      <c r="D1667" s="66" t="str">
        <v>오피스텔 매매</v>
      </c>
      <c r="E1667" s="68">
        <v>14</v>
      </c>
      <c r="F1667" s="68">
        <v>14</v>
      </c>
      <c r="G1667" s="68">
        <v>0</v>
      </c>
      <c r="H1667" s="68">
        <v>0</v>
      </c>
      <c r="I1667" s="68">
        <f>G1667+H1667</f>
        <v>0</v>
      </c>
      <c r="J1667" s="68">
        <f>SUM(F1667:H1667)</f>
        <v>14</v>
      </c>
      <c r="K1667" s="68">
        <f>E1667-J1667</f>
        <v>0</v>
      </c>
      <c r="L1667" s="69">
        <v>1997000000</v>
      </c>
      <c r="M1667" s="87">
        <v>376.013</v>
      </c>
      <c r="N1667" s="69">
        <v>142642857</v>
      </c>
      <c r="O1667" s="69">
        <v>17556980</v>
      </c>
      <c r="P1667" s="79">
        <f>IF(I1667=0,0,H1667/I1667)</f>
        <v>0</v>
      </c>
    </row>
    <row r="1668">
      <c r="A1668" s="66" t="str">
        <v>2026-03</v>
      </c>
      <c r="B1668" s="66" t="str">
        <v>비교 반영</v>
      </c>
      <c r="C1668" s="66" t="str">
        <v>다산동</v>
      </c>
      <c r="D1668" s="66" t="str">
        <v>오피스텔 전월세</v>
      </c>
      <c r="E1668" s="68">
        <v>177</v>
      </c>
      <c r="F1668" s="68">
        <v>0</v>
      </c>
      <c r="G1668" s="68">
        <v>67</v>
      </c>
      <c r="H1668" s="68">
        <v>110</v>
      </c>
      <c r="I1668" s="68">
        <f>G1668+H1668</f>
        <v>177</v>
      </c>
      <c r="J1668" s="68">
        <f>SUM(F1668:H1668)</f>
        <v>177</v>
      </c>
      <c r="K1668" s="68">
        <f>E1668-J1668</f>
        <v>0</v>
      </c>
      <c r="L1668" s="69">
        <v>15591100000</v>
      </c>
      <c r="M1668" s="87">
        <v>5128.22</v>
      </c>
      <c r="N1668" s="69">
        <v>88085311</v>
      </c>
      <c r="O1668" s="69">
        <v>10050432</v>
      </c>
      <c r="P1668" s="79">
        <f>IF(I1668=0,0,H1668/I1668)</f>
        <v>0.6214689265536724</v>
      </c>
    </row>
    <row r="1669">
      <c r="A1669" s="66" t="str">
        <v>2026-03</v>
      </c>
      <c r="B1669" s="66" t="str">
        <v>비교 반영</v>
      </c>
      <c r="C1669" s="66" t="str">
        <v>다산동</v>
      </c>
      <c r="D1669" s="66" t="str">
        <v>토지</v>
      </c>
      <c r="E1669" s="68">
        <v>1</v>
      </c>
      <c r="F1669" s="68">
        <v>1</v>
      </c>
      <c r="G1669" s="68">
        <v>0</v>
      </c>
      <c r="H1669" s="68">
        <v>0</v>
      </c>
      <c r="I1669" s="68">
        <f>G1669+H1669</f>
        <v>0</v>
      </c>
      <c r="J1669" s="68">
        <f>SUM(F1669:H1669)</f>
        <v>1</v>
      </c>
      <c r="K1669" s="68">
        <f>E1669-J1669</f>
        <v>0</v>
      </c>
      <c r="L1669" s="69">
        <v>1500000000</v>
      </c>
      <c r="M1669" s="87">
        <v>900</v>
      </c>
      <c r="N1669" s="69">
        <v>1500000000</v>
      </c>
      <c r="O1669" s="69">
        <v>5509642</v>
      </c>
      <c r="P1669" s="79">
        <f>IF(I1669=0,0,H1669/I1669)</f>
        <v>0</v>
      </c>
    </row>
    <row r="1670">
      <c r="A1670" s="66" t="str">
        <v>2026-03</v>
      </c>
      <c r="B1670" s="66" t="str">
        <v>비교 반영</v>
      </c>
      <c r="C1670" s="66" t="str">
        <v>별내동</v>
      </c>
      <c r="D1670" s="66" t="str">
        <v>공장창고</v>
      </c>
      <c r="E1670" s="68">
        <v>1</v>
      </c>
      <c r="F1670" s="68">
        <v>1</v>
      </c>
      <c r="G1670" s="68">
        <v>0</v>
      </c>
      <c r="H1670" s="68">
        <v>0</v>
      </c>
      <c r="I1670" s="68">
        <f>G1670+H1670</f>
        <v>0</v>
      </c>
      <c r="J1670" s="68">
        <f>SUM(F1670:H1670)</f>
        <v>1</v>
      </c>
      <c r="K1670" s="68">
        <f>E1670-J1670</f>
        <v>0</v>
      </c>
      <c r="L1670" s="69">
        <v>195000000</v>
      </c>
      <c r="M1670" s="87">
        <v>34.84</v>
      </c>
      <c r="N1670" s="69">
        <v>195000000</v>
      </c>
      <c r="O1670" s="69">
        <v>18502528</v>
      </c>
      <c r="P1670" s="79">
        <f>IF(I1670=0,0,H1670/I1670)</f>
        <v>0</v>
      </c>
    </row>
    <row r="1671">
      <c r="A1671" s="66" t="str">
        <v>2026-03</v>
      </c>
      <c r="B1671" s="66" t="str">
        <v>비교 반영</v>
      </c>
      <c r="C1671" s="66" t="str">
        <v>별내동</v>
      </c>
      <c r="D1671" s="66" t="str">
        <v>다가구 매매</v>
      </c>
      <c r="E1671" s="68">
        <v>1</v>
      </c>
      <c r="F1671" s="68">
        <v>1</v>
      </c>
      <c r="G1671" s="68">
        <v>0</v>
      </c>
      <c r="H1671" s="68">
        <v>0</v>
      </c>
      <c r="I1671" s="68">
        <f>G1671+H1671</f>
        <v>0</v>
      </c>
      <c r="J1671" s="68">
        <f>SUM(F1671:H1671)</f>
        <v>1</v>
      </c>
      <c r="K1671" s="68">
        <f>E1671-J1671</f>
        <v>0</v>
      </c>
      <c r="L1671" s="69">
        <v>1315010000</v>
      </c>
      <c r="M1671" s="87">
        <v>199</v>
      </c>
      <c r="N1671" s="69">
        <v>1315010000</v>
      </c>
      <c r="O1671" s="69">
        <v>21844926</v>
      </c>
      <c r="P1671" s="79">
        <f>IF(I1671=0,0,H1671/I1671)</f>
        <v>0</v>
      </c>
    </row>
    <row r="1672">
      <c r="A1672" s="66" t="str">
        <v>2026-03</v>
      </c>
      <c r="B1672" s="66" t="str">
        <v>비교 반영</v>
      </c>
      <c r="C1672" s="66" t="str">
        <v>별내동</v>
      </c>
      <c r="D1672" s="66" t="str">
        <v>다가구 전월세</v>
      </c>
      <c r="E1672" s="68">
        <v>148</v>
      </c>
      <c r="F1672" s="68">
        <v>0</v>
      </c>
      <c r="G1672" s="68">
        <v>70</v>
      </c>
      <c r="H1672" s="68">
        <v>78</v>
      </c>
      <c r="I1672" s="68">
        <f>G1672+H1672</f>
        <v>148</v>
      </c>
      <c r="J1672" s="68">
        <f>SUM(F1672:H1672)</f>
        <v>148</v>
      </c>
      <c r="K1672" s="68">
        <f>E1672-J1672</f>
        <v>0</v>
      </c>
      <c r="L1672" s="69">
        <v>19948500000</v>
      </c>
      <c r="M1672" s="87">
        <v>8335.654</v>
      </c>
      <c r="N1672" s="69">
        <v>134787162</v>
      </c>
      <c r="O1672" s="69">
        <v>7911251</v>
      </c>
      <c r="P1672" s="79">
        <f>IF(I1672=0,0,H1672/I1672)</f>
        <v>0.527027027027027</v>
      </c>
    </row>
    <row r="1673">
      <c r="A1673" s="66" t="str">
        <v>2026-03</v>
      </c>
      <c r="B1673" s="66" t="str">
        <v>비교 반영</v>
      </c>
      <c r="C1673" s="66" t="str">
        <v>별내동</v>
      </c>
      <c r="D1673" s="66" t="str">
        <v>다세대 매매</v>
      </c>
      <c r="E1673" s="68">
        <v>1</v>
      </c>
      <c r="F1673" s="68">
        <v>1</v>
      </c>
      <c r="G1673" s="68">
        <v>0</v>
      </c>
      <c r="H1673" s="68">
        <v>0</v>
      </c>
      <c r="I1673" s="68">
        <f>G1673+H1673</f>
        <v>0</v>
      </c>
      <c r="J1673" s="68">
        <f>SUM(F1673:H1673)</f>
        <v>1</v>
      </c>
      <c r="K1673" s="68">
        <f>E1673-J1673</f>
        <v>0</v>
      </c>
      <c r="L1673" s="69">
        <v>704000000</v>
      </c>
      <c r="M1673" s="87">
        <v>84.88</v>
      </c>
      <c r="N1673" s="69">
        <v>704000000</v>
      </c>
      <c r="O1673" s="69">
        <v>27418386</v>
      </c>
      <c r="P1673" s="79">
        <f>IF(I1673=0,0,H1673/I1673)</f>
        <v>0</v>
      </c>
    </row>
    <row r="1674">
      <c r="A1674" s="66" t="str">
        <v>2026-03</v>
      </c>
      <c r="B1674" s="66" t="str">
        <v>비교 반영</v>
      </c>
      <c r="C1674" s="66" t="str">
        <v>별내동</v>
      </c>
      <c r="D1674" s="66" t="str">
        <v>다세대 전월세</v>
      </c>
      <c r="E1674" s="68">
        <v>4</v>
      </c>
      <c r="F1674" s="68">
        <v>0</v>
      </c>
      <c r="G1674" s="68">
        <v>3</v>
      </c>
      <c r="H1674" s="68">
        <v>1</v>
      </c>
      <c r="I1674" s="68">
        <f>G1674+H1674</f>
        <v>4</v>
      </c>
      <c r="J1674" s="68">
        <f>SUM(F1674:H1674)</f>
        <v>4</v>
      </c>
      <c r="K1674" s="68">
        <f>E1674-J1674</f>
        <v>0</v>
      </c>
      <c r="L1674" s="69">
        <v>1687500000</v>
      </c>
      <c r="M1674" s="87">
        <v>339.51</v>
      </c>
      <c r="N1674" s="69">
        <v>421875000</v>
      </c>
      <c r="O1674" s="69">
        <v>16431069</v>
      </c>
      <c r="P1674" s="79">
        <f>IF(I1674=0,0,H1674/I1674)</f>
        <v>0.25</v>
      </c>
    </row>
    <row r="1675">
      <c r="A1675" s="66" t="str">
        <v>2026-03</v>
      </c>
      <c r="B1675" s="66" t="str">
        <v>비교 반영</v>
      </c>
      <c r="C1675" s="66" t="str">
        <v>별내동</v>
      </c>
      <c r="D1675" s="66" t="str">
        <v>상가</v>
      </c>
      <c r="E1675" s="68">
        <v>4</v>
      </c>
      <c r="F1675" s="68">
        <v>4</v>
      </c>
      <c r="G1675" s="68">
        <v>0</v>
      </c>
      <c r="H1675" s="68">
        <v>0</v>
      </c>
      <c r="I1675" s="68">
        <f>G1675+H1675</f>
        <v>0</v>
      </c>
      <c r="J1675" s="68">
        <f>SUM(F1675:H1675)</f>
        <v>4</v>
      </c>
      <c r="K1675" s="68">
        <f>E1675-J1675</f>
        <v>0</v>
      </c>
      <c r="L1675" s="69">
        <v>2470000000</v>
      </c>
      <c r="M1675" s="87">
        <v>658.68</v>
      </c>
      <c r="N1675" s="69">
        <v>617500000</v>
      </c>
      <c r="O1675" s="69">
        <v>12396443</v>
      </c>
      <c r="P1675" s="79">
        <f>IF(I1675=0,0,H1675/I1675)</f>
        <v>0</v>
      </c>
    </row>
    <row r="1676">
      <c r="A1676" s="66" t="str">
        <v>2026-03</v>
      </c>
      <c r="B1676" s="66" t="str">
        <v>비교 반영</v>
      </c>
      <c r="C1676" s="66" t="str">
        <v>별내동</v>
      </c>
      <c r="D1676" s="66" t="str">
        <v>아파트 매매</v>
      </c>
      <c r="E1676" s="68">
        <v>69</v>
      </c>
      <c r="F1676" s="68">
        <v>69</v>
      </c>
      <c r="G1676" s="68">
        <v>0</v>
      </c>
      <c r="H1676" s="68">
        <v>0</v>
      </c>
      <c r="I1676" s="68">
        <f>G1676+H1676</f>
        <v>0</v>
      </c>
      <c r="J1676" s="68">
        <f>SUM(F1676:H1676)</f>
        <v>69</v>
      </c>
      <c r="K1676" s="68">
        <f>E1676-J1676</f>
        <v>0</v>
      </c>
      <c r="L1676" s="69">
        <v>48409000000</v>
      </c>
      <c r="M1676" s="87">
        <v>6033.077</v>
      </c>
      <c r="N1676" s="69">
        <v>701579710</v>
      </c>
      <c r="O1676" s="69">
        <v>26525393</v>
      </c>
      <c r="P1676" s="79">
        <f>IF(I1676=0,0,H1676/I1676)</f>
        <v>0</v>
      </c>
    </row>
    <row r="1677">
      <c r="A1677" s="66" t="str">
        <v>2026-03</v>
      </c>
      <c r="B1677" s="66" t="str">
        <v>비교 반영</v>
      </c>
      <c r="C1677" s="66" t="str">
        <v>별내동</v>
      </c>
      <c r="D1677" s="66" t="str">
        <v>아파트 전월세</v>
      </c>
      <c r="E1677" s="68">
        <v>207</v>
      </c>
      <c r="F1677" s="68">
        <v>0</v>
      </c>
      <c r="G1677" s="68">
        <v>87</v>
      </c>
      <c r="H1677" s="68">
        <v>120</v>
      </c>
      <c r="I1677" s="68">
        <f>G1677+H1677</f>
        <v>207</v>
      </c>
      <c r="J1677" s="68">
        <f>SUM(F1677:H1677)</f>
        <v>207</v>
      </c>
      <c r="K1677" s="68">
        <f>E1677-J1677</f>
        <v>0</v>
      </c>
      <c r="L1677" s="69">
        <v>53963830000</v>
      </c>
      <c r="M1677" s="87">
        <v>14656.963</v>
      </c>
      <c r="N1677" s="69">
        <v>260694831</v>
      </c>
      <c r="O1677" s="69">
        <v>12171199</v>
      </c>
      <c r="P1677" s="79">
        <f>IF(I1677=0,0,H1677/I1677)</f>
        <v>0.5797101449275363</v>
      </c>
    </row>
    <row r="1678">
      <c r="A1678" s="66" t="str">
        <v>2026-03</v>
      </c>
      <c r="B1678" s="66" t="str">
        <v>비교 반영</v>
      </c>
      <c r="C1678" s="66" t="str">
        <v>별내동</v>
      </c>
      <c r="D1678" s="66" t="str">
        <v>오피스텔 매매</v>
      </c>
      <c r="E1678" s="68">
        <v>10</v>
      </c>
      <c r="F1678" s="68">
        <v>10</v>
      </c>
      <c r="G1678" s="68">
        <v>0</v>
      </c>
      <c r="H1678" s="68">
        <v>0</v>
      </c>
      <c r="I1678" s="68">
        <f>G1678+H1678</f>
        <v>0</v>
      </c>
      <c r="J1678" s="68">
        <f>SUM(F1678:H1678)</f>
        <v>10</v>
      </c>
      <c r="K1678" s="68">
        <f>E1678-J1678</f>
        <v>0</v>
      </c>
      <c r="L1678" s="69">
        <v>2321700000</v>
      </c>
      <c r="M1678" s="87">
        <v>368.708</v>
      </c>
      <c r="N1678" s="69">
        <v>232170000</v>
      </c>
      <c r="O1678" s="69">
        <v>20816042</v>
      </c>
      <c r="P1678" s="79">
        <f>IF(I1678=0,0,H1678/I1678)</f>
        <v>0</v>
      </c>
    </row>
    <row r="1679">
      <c r="A1679" s="66" t="str">
        <v>2026-03</v>
      </c>
      <c r="B1679" s="66" t="str">
        <v>비교 반영</v>
      </c>
      <c r="C1679" s="66" t="str">
        <v>별내동</v>
      </c>
      <c r="D1679" s="66" t="str">
        <v>오피스텔 전월세</v>
      </c>
      <c r="E1679" s="68">
        <v>80</v>
      </c>
      <c r="F1679" s="68">
        <v>0</v>
      </c>
      <c r="G1679" s="68">
        <v>32</v>
      </c>
      <c r="H1679" s="68">
        <v>48</v>
      </c>
      <c r="I1679" s="68">
        <f>G1679+H1679</f>
        <v>80</v>
      </c>
      <c r="J1679" s="68">
        <f>SUM(F1679:H1679)</f>
        <v>80</v>
      </c>
      <c r="K1679" s="68">
        <f>E1679-J1679</f>
        <v>0</v>
      </c>
      <c r="L1679" s="69">
        <v>13677000000</v>
      </c>
      <c r="M1679" s="87">
        <v>4047.21</v>
      </c>
      <c r="N1679" s="69">
        <v>170962500</v>
      </c>
      <c r="O1679" s="69">
        <v>11171454</v>
      </c>
      <c r="P1679" s="79">
        <f>IF(I1679=0,0,H1679/I1679)</f>
        <v>0.6</v>
      </c>
    </row>
    <row r="1680">
      <c r="A1680" s="66" t="str">
        <v>2026-03</v>
      </c>
      <c r="B1680" s="66" t="str">
        <v>비교 반영</v>
      </c>
      <c r="C1680" s="66" t="str">
        <v>별내동</v>
      </c>
      <c r="D1680" s="66" t="str">
        <v>토지</v>
      </c>
      <c r="E1680" s="68">
        <v>9</v>
      </c>
      <c r="F1680" s="68">
        <v>9</v>
      </c>
      <c r="G1680" s="68">
        <v>0</v>
      </c>
      <c r="H1680" s="68">
        <v>0</v>
      </c>
      <c r="I1680" s="68">
        <f>G1680+H1680</f>
        <v>0</v>
      </c>
      <c r="J1680" s="68">
        <f>SUM(F1680:H1680)</f>
        <v>9</v>
      </c>
      <c r="K1680" s="68">
        <f>E1680-J1680</f>
        <v>0</v>
      </c>
      <c r="L1680" s="69">
        <v>1825090000</v>
      </c>
      <c r="M1680" s="87">
        <v>1266.32</v>
      </c>
      <c r="N1680" s="69">
        <v>202787778</v>
      </c>
      <c r="O1680" s="69">
        <v>4764479</v>
      </c>
      <c r="P1680" s="79">
        <f>IF(I1680=0,0,H1680/I1680)</f>
        <v>0</v>
      </c>
    </row>
    <row r="1681">
      <c r="A1681" s="66" t="str">
        <v>2026-03</v>
      </c>
      <c r="B1681" s="66" t="str">
        <v>비교 반영</v>
      </c>
      <c r="C1681" s="66" t="str">
        <v>별내면 광전리</v>
      </c>
      <c r="D1681" s="66" t="str">
        <v>공장창고</v>
      </c>
      <c r="E1681" s="68">
        <v>1</v>
      </c>
      <c r="F1681" s="68">
        <v>1</v>
      </c>
      <c r="G1681" s="68">
        <v>0</v>
      </c>
      <c r="H1681" s="68">
        <v>0</v>
      </c>
      <c r="I1681" s="68">
        <f>G1681+H1681</f>
        <v>0</v>
      </c>
      <c r="J1681" s="68">
        <f>SUM(F1681:H1681)</f>
        <v>1</v>
      </c>
      <c r="K1681" s="68">
        <f>E1681-J1681</f>
        <v>0</v>
      </c>
      <c r="L1681" s="69">
        <v>1209340000</v>
      </c>
      <c r="M1681" s="87">
        <v>497.2</v>
      </c>
      <c r="N1681" s="69">
        <v>1209340000</v>
      </c>
      <c r="O1681" s="69">
        <v>8040664</v>
      </c>
      <c r="P1681" s="79">
        <f>IF(I1681=0,0,H1681/I1681)</f>
        <v>0</v>
      </c>
    </row>
    <row r="1682">
      <c r="A1682" s="66" t="str">
        <v>2026-03</v>
      </c>
      <c r="B1682" s="66" t="str">
        <v>비교 반영</v>
      </c>
      <c r="C1682" s="66" t="str">
        <v>별내면 광전리</v>
      </c>
      <c r="D1682" s="66" t="str">
        <v>다가구 전월세</v>
      </c>
      <c r="E1682" s="68">
        <v>1</v>
      </c>
      <c r="F1682" s="68">
        <v>0</v>
      </c>
      <c r="G1682" s="68">
        <v>0</v>
      </c>
      <c r="H1682" s="68">
        <v>1</v>
      </c>
      <c r="I1682" s="68">
        <f>G1682+H1682</f>
        <v>1</v>
      </c>
      <c r="J1682" s="68">
        <f>SUM(F1682:H1682)</f>
        <v>1</v>
      </c>
      <c r="K1682" s="68">
        <f>E1682-J1682</f>
        <v>0</v>
      </c>
      <c r="L1682" s="69">
        <v>10000000</v>
      </c>
      <c r="M1682" s="87">
        <v>49.5</v>
      </c>
      <c r="N1682" s="69">
        <v>10000000</v>
      </c>
      <c r="O1682" s="69">
        <v>667835</v>
      </c>
      <c r="P1682" s="79">
        <f>IF(I1682=0,0,H1682/I1682)</f>
        <v>1</v>
      </c>
    </row>
    <row r="1683">
      <c r="A1683" s="66" t="str">
        <v>2026-03</v>
      </c>
      <c r="B1683" s="66" t="str">
        <v>비교 반영</v>
      </c>
      <c r="C1683" s="66" t="str">
        <v>별내면 광전리</v>
      </c>
      <c r="D1683" s="66" t="str">
        <v>토지</v>
      </c>
      <c r="E1683" s="68">
        <v>2</v>
      </c>
      <c r="F1683" s="68">
        <v>2</v>
      </c>
      <c r="G1683" s="68">
        <v>0</v>
      </c>
      <c r="H1683" s="68">
        <v>0</v>
      </c>
      <c r="I1683" s="68">
        <f>G1683+H1683</f>
        <v>0</v>
      </c>
      <c r="J1683" s="68">
        <f>SUM(F1683:H1683)</f>
        <v>2</v>
      </c>
      <c r="K1683" s="68">
        <f>E1683-J1683</f>
        <v>0</v>
      </c>
      <c r="L1683" s="69">
        <v>287660000</v>
      </c>
      <c r="M1683" s="87">
        <v>894</v>
      </c>
      <c r="N1683" s="69">
        <v>143830000</v>
      </c>
      <c r="O1683" s="69">
        <v>1063694</v>
      </c>
      <c r="P1683" s="79">
        <f>IF(I1683=0,0,H1683/I1683)</f>
        <v>0</v>
      </c>
    </row>
    <row r="1684">
      <c r="A1684" s="66" t="str">
        <v>2026-03</v>
      </c>
      <c r="B1684" s="66" t="str">
        <v>비교 반영</v>
      </c>
      <c r="C1684" s="66" t="str">
        <v>별내면 용암리</v>
      </c>
      <c r="D1684" s="66" t="str">
        <v>다가구 전월세</v>
      </c>
      <c r="E1684" s="68">
        <v>1</v>
      </c>
      <c r="F1684" s="68">
        <v>0</v>
      </c>
      <c r="G1684" s="68">
        <v>0</v>
      </c>
      <c r="H1684" s="68">
        <v>1</v>
      </c>
      <c r="I1684" s="68">
        <f>G1684+H1684</f>
        <v>1</v>
      </c>
      <c r="J1684" s="68">
        <f>SUM(F1684:H1684)</f>
        <v>1</v>
      </c>
      <c r="K1684" s="68">
        <f>E1684-J1684</f>
        <v>0</v>
      </c>
      <c r="L1684" s="69">
        <v>10000000</v>
      </c>
      <c r="M1684" s="87">
        <v>58.44</v>
      </c>
      <c r="N1684" s="69">
        <v>10000000</v>
      </c>
      <c r="O1684" s="69">
        <v>565672</v>
      </c>
      <c r="P1684" s="79">
        <f>IF(I1684=0,0,H1684/I1684)</f>
        <v>1</v>
      </c>
    </row>
    <row r="1685">
      <c r="A1685" s="66" t="str">
        <v>2026-03</v>
      </c>
      <c r="B1685" s="66" t="str">
        <v>비교 반영</v>
      </c>
      <c r="C1685" s="66" t="str">
        <v>별내면 청학리</v>
      </c>
      <c r="D1685" s="66" t="str">
        <v>다가구 매매</v>
      </c>
      <c r="E1685" s="68">
        <v>1</v>
      </c>
      <c r="F1685" s="68">
        <v>1</v>
      </c>
      <c r="G1685" s="68">
        <v>0</v>
      </c>
      <c r="H1685" s="68">
        <v>0</v>
      </c>
      <c r="I1685" s="68">
        <f>G1685+H1685</f>
        <v>0</v>
      </c>
      <c r="J1685" s="68">
        <f>SUM(F1685:H1685)</f>
        <v>1</v>
      </c>
      <c r="K1685" s="68">
        <f>E1685-J1685</f>
        <v>0</v>
      </c>
      <c r="L1685" s="69">
        <v>1340000000</v>
      </c>
      <c r="M1685" s="87">
        <v>99</v>
      </c>
      <c r="N1685" s="69">
        <v>1340000000</v>
      </c>
      <c r="O1685" s="69">
        <v>44744969</v>
      </c>
      <c r="P1685" s="79">
        <f>IF(I1685=0,0,H1685/I1685)</f>
        <v>0</v>
      </c>
    </row>
    <row r="1686">
      <c r="A1686" s="66" t="str">
        <v>2026-03</v>
      </c>
      <c r="B1686" s="66" t="str">
        <v>비교 반영</v>
      </c>
      <c r="C1686" s="66" t="str">
        <v>별내면 청학리</v>
      </c>
      <c r="D1686" s="66" t="str">
        <v>다가구 전월세</v>
      </c>
      <c r="E1686" s="68">
        <v>23</v>
      </c>
      <c r="F1686" s="68">
        <v>0</v>
      </c>
      <c r="G1686" s="68">
        <v>4</v>
      </c>
      <c r="H1686" s="68">
        <v>19</v>
      </c>
      <c r="I1686" s="68">
        <f>G1686+H1686</f>
        <v>23</v>
      </c>
      <c r="J1686" s="68">
        <f>SUM(F1686:H1686)</f>
        <v>23</v>
      </c>
      <c r="K1686" s="68">
        <f>E1686-J1686</f>
        <v>0</v>
      </c>
      <c r="L1686" s="69">
        <v>751110000</v>
      </c>
      <c r="M1686" s="87">
        <v>644.075</v>
      </c>
      <c r="N1686" s="69">
        <v>32656957</v>
      </c>
      <c r="O1686" s="69">
        <v>3855154</v>
      </c>
      <c r="P1686" s="79">
        <f>IF(I1686=0,0,H1686/I1686)</f>
        <v>0.8260869565217391</v>
      </c>
    </row>
    <row r="1687">
      <c r="A1687" s="66" t="str">
        <v>2026-03</v>
      </c>
      <c r="B1687" s="66" t="str">
        <v>비교 반영</v>
      </c>
      <c r="C1687" s="66" t="str">
        <v>별내면 청학리</v>
      </c>
      <c r="D1687" s="66" t="str">
        <v>다세대 매매</v>
      </c>
      <c r="E1687" s="68">
        <v>2</v>
      </c>
      <c r="F1687" s="68">
        <v>2</v>
      </c>
      <c r="G1687" s="68">
        <v>0</v>
      </c>
      <c r="H1687" s="68">
        <v>0</v>
      </c>
      <c r="I1687" s="68">
        <f>G1687+H1687</f>
        <v>0</v>
      </c>
      <c r="J1687" s="68">
        <f>SUM(F1687:H1687)</f>
        <v>2</v>
      </c>
      <c r="K1687" s="68">
        <f>E1687-J1687</f>
        <v>0</v>
      </c>
      <c r="L1687" s="69">
        <v>221000000</v>
      </c>
      <c r="M1687" s="87">
        <v>135.67</v>
      </c>
      <c r="N1687" s="69">
        <v>110500000</v>
      </c>
      <c r="O1687" s="69">
        <v>5384967</v>
      </c>
      <c r="P1687" s="79">
        <f>IF(I1687=0,0,H1687/I1687)</f>
        <v>0</v>
      </c>
    </row>
    <row r="1688">
      <c r="A1688" s="66" t="str">
        <v>2026-03</v>
      </c>
      <c r="B1688" s="66" t="str">
        <v>비교 반영</v>
      </c>
      <c r="C1688" s="66" t="str">
        <v>별내면 청학리</v>
      </c>
      <c r="D1688" s="66" t="str">
        <v>상가</v>
      </c>
      <c r="E1688" s="68">
        <v>1</v>
      </c>
      <c r="F1688" s="68">
        <v>1</v>
      </c>
      <c r="G1688" s="68">
        <v>0</v>
      </c>
      <c r="H1688" s="68">
        <v>0</v>
      </c>
      <c r="I1688" s="68">
        <f>G1688+H1688</f>
        <v>0</v>
      </c>
      <c r="J1688" s="68">
        <f>SUM(F1688:H1688)</f>
        <v>1</v>
      </c>
      <c r="K1688" s="68">
        <f>E1688-J1688</f>
        <v>0</v>
      </c>
      <c r="L1688" s="69">
        <v>120000000</v>
      </c>
      <c r="M1688" s="87">
        <v>110.25</v>
      </c>
      <c r="N1688" s="69">
        <v>120000000</v>
      </c>
      <c r="O1688" s="69">
        <v>3598133</v>
      </c>
      <c r="P1688" s="79">
        <f>IF(I1688=0,0,H1688/I1688)</f>
        <v>0</v>
      </c>
    </row>
    <row r="1689">
      <c r="A1689" s="66" t="str">
        <v>2026-03</v>
      </c>
      <c r="B1689" s="66" t="str">
        <v>비교 반영</v>
      </c>
      <c r="C1689" s="66" t="str">
        <v>별내면 청학리</v>
      </c>
      <c r="D1689" s="66" t="str">
        <v>아파트 매매</v>
      </c>
      <c r="E1689" s="68">
        <v>24</v>
      </c>
      <c r="F1689" s="68">
        <v>24</v>
      </c>
      <c r="G1689" s="68">
        <v>0</v>
      </c>
      <c r="H1689" s="68">
        <v>0</v>
      </c>
      <c r="I1689" s="68">
        <f>G1689+H1689</f>
        <v>0</v>
      </c>
      <c r="J1689" s="68">
        <f>SUM(F1689:H1689)</f>
        <v>24</v>
      </c>
      <c r="K1689" s="68">
        <f>E1689-J1689</f>
        <v>0</v>
      </c>
      <c r="L1689" s="69">
        <v>6474000000</v>
      </c>
      <c r="M1689" s="87">
        <v>1697.7</v>
      </c>
      <c r="N1689" s="69">
        <v>269750000</v>
      </c>
      <c r="O1689" s="69">
        <v>12606263</v>
      </c>
      <c r="P1689" s="79">
        <f>IF(I1689=0,0,H1689/I1689)</f>
        <v>0</v>
      </c>
    </row>
    <row r="1690">
      <c r="A1690" s="66" t="str">
        <v>2026-03</v>
      </c>
      <c r="B1690" s="66" t="str">
        <v>비교 반영</v>
      </c>
      <c r="C1690" s="66" t="str">
        <v>별내면 청학리</v>
      </c>
      <c r="D1690" s="66" t="str">
        <v>아파트 전월세</v>
      </c>
      <c r="E1690" s="68">
        <v>18</v>
      </c>
      <c r="F1690" s="68">
        <v>0</v>
      </c>
      <c r="G1690" s="68">
        <v>5</v>
      </c>
      <c r="H1690" s="68">
        <v>13</v>
      </c>
      <c r="I1690" s="68">
        <f>G1690+H1690</f>
        <v>18</v>
      </c>
      <c r="J1690" s="68">
        <f>SUM(F1690:H1690)</f>
        <v>18</v>
      </c>
      <c r="K1690" s="68">
        <f>E1690-J1690</f>
        <v>0</v>
      </c>
      <c r="L1690" s="69">
        <v>1173000000</v>
      </c>
      <c r="M1690" s="87">
        <v>1546.93</v>
      </c>
      <c r="N1690" s="69">
        <v>65166667</v>
      </c>
      <c r="O1690" s="69">
        <v>2506698</v>
      </c>
      <c r="P1690" s="79">
        <f>IF(I1690=0,0,H1690/I1690)</f>
        <v>0.7222222222222222</v>
      </c>
    </row>
    <row r="1691">
      <c r="A1691" s="66" t="str">
        <v>2026-03</v>
      </c>
      <c r="B1691" s="66" t="str">
        <v>비교 반영</v>
      </c>
      <c r="C1691" s="66" t="str">
        <v>별내면 청학리</v>
      </c>
      <c r="D1691" s="66" t="str">
        <v>오피스텔 매매</v>
      </c>
      <c r="E1691" s="68">
        <v>2</v>
      </c>
      <c r="F1691" s="68">
        <v>2</v>
      </c>
      <c r="G1691" s="68">
        <v>0</v>
      </c>
      <c r="H1691" s="68">
        <v>0</v>
      </c>
      <c r="I1691" s="68">
        <f>G1691+H1691</f>
        <v>0</v>
      </c>
      <c r="J1691" s="68">
        <f>SUM(F1691:H1691)</f>
        <v>2</v>
      </c>
      <c r="K1691" s="68">
        <f>E1691-J1691</f>
        <v>0</v>
      </c>
      <c r="L1691" s="69">
        <v>145000000</v>
      </c>
      <c r="M1691" s="87">
        <v>56.83</v>
      </c>
      <c r="N1691" s="69">
        <v>72500000</v>
      </c>
      <c r="O1691" s="69">
        <v>8434609</v>
      </c>
      <c r="P1691" s="79">
        <f>IF(I1691=0,0,H1691/I1691)</f>
        <v>0</v>
      </c>
    </row>
    <row r="1692">
      <c r="A1692" s="66" t="str">
        <v>2026-03</v>
      </c>
      <c r="B1692" s="66" t="str">
        <v>비교 반영</v>
      </c>
      <c r="C1692" s="66" t="str">
        <v>별내면 청학리</v>
      </c>
      <c r="D1692" s="66" t="str">
        <v>오피스텔 전월세</v>
      </c>
      <c r="E1692" s="68">
        <v>4</v>
      </c>
      <c r="F1692" s="68">
        <v>0</v>
      </c>
      <c r="G1692" s="68">
        <v>0</v>
      </c>
      <c r="H1692" s="68">
        <v>4</v>
      </c>
      <c r="I1692" s="68">
        <f>G1692+H1692</f>
        <v>4</v>
      </c>
      <c r="J1692" s="68">
        <f>SUM(F1692:H1692)</f>
        <v>4</v>
      </c>
      <c r="K1692" s="68">
        <f>E1692-J1692</f>
        <v>0</v>
      </c>
      <c r="L1692" s="69">
        <v>20000000</v>
      </c>
      <c r="M1692" s="87">
        <v>90.72</v>
      </c>
      <c r="N1692" s="69">
        <v>5000000</v>
      </c>
      <c r="O1692" s="69">
        <v>728789</v>
      </c>
      <c r="P1692" s="79">
        <f>IF(I1692=0,0,H1692/I1692)</f>
        <v>1</v>
      </c>
    </row>
    <row r="1693">
      <c r="A1693" s="66" t="str">
        <v>2026-03</v>
      </c>
      <c r="B1693" s="66" t="str">
        <v>비교 반영</v>
      </c>
      <c r="C1693" s="66" t="str">
        <v>별내면 청학리</v>
      </c>
      <c r="D1693" s="66" t="str">
        <v>토지</v>
      </c>
      <c r="E1693" s="68">
        <v>3</v>
      </c>
      <c r="F1693" s="68">
        <v>3</v>
      </c>
      <c r="G1693" s="68">
        <v>0</v>
      </c>
      <c r="H1693" s="68">
        <v>0</v>
      </c>
      <c r="I1693" s="68">
        <f>G1693+H1693</f>
        <v>0</v>
      </c>
      <c r="J1693" s="68">
        <f>SUM(F1693:H1693)</f>
        <v>3</v>
      </c>
      <c r="K1693" s="68">
        <f>E1693-J1693</f>
        <v>0</v>
      </c>
      <c r="L1693" s="69">
        <v>1427500000</v>
      </c>
      <c r="M1693" s="87">
        <v>645</v>
      </c>
      <c r="N1693" s="69">
        <v>475833333</v>
      </c>
      <c r="O1693" s="69">
        <v>7316292</v>
      </c>
      <c r="P1693" s="79">
        <f>IF(I1693=0,0,H1693/I1693)</f>
        <v>0</v>
      </c>
    </row>
    <row r="1694">
      <c r="A1694" s="66" t="str">
        <v>2026-03</v>
      </c>
      <c r="B1694" s="66" t="str">
        <v>비교 반영</v>
      </c>
      <c r="C1694" s="66" t="str">
        <v>삼패동</v>
      </c>
      <c r="D1694" s="66" t="str">
        <v>토지</v>
      </c>
      <c r="E1694" s="68">
        <v>1</v>
      </c>
      <c r="F1694" s="68">
        <v>1</v>
      </c>
      <c r="G1694" s="68">
        <v>0</v>
      </c>
      <c r="H1694" s="68">
        <v>0</v>
      </c>
      <c r="I1694" s="68">
        <f>G1694+H1694</f>
        <v>0</v>
      </c>
      <c r="J1694" s="68">
        <f>SUM(F1694:H1694)</f>
        <v>1</v>
      </c>
      <c r="K1694" s="68">
        <f>E1694-J1694</f>
        <v>0</v>
      </c>
      <c r="L1694" s="69">
        <v>3490000</v>
      </c>
      <c r="M1694" s="87">
        <v>5.1</v>
      </c>
      <c r="N1694" s="69">
        <v>3490000</v>
      </c>
      <c r="O1694" s="69">
        <v>2262194</v>
      </c>
      <c r="P1694" s="79">
        <f>IF(I1694=0,0,H1694/I1694)</f>
        <v>0</v>
      </c>
    </row>
    <row r="1695">
      <c r="A1695" s="66" t="str">
        <v>2026-03</v>
      </c>
      <c r="B1695" s="66" t="str">
        <v>비교 반영</v>
      </c>
      <c r="C1695" s="66" t="str">
        <v>수동면 내방리</v>
      </c>
      <c r="D1695" s="66" t="str">
        <v>다가구 전월세</v>
      </c>
      <c r="E1695" s="68">
        <v>1</v>
      </c>
      <c r="F1695" s="68">
        <v>0</v>
      </c>
      <c r="G1695" s="68">
        <v>0</v>
      </c>
      <c r="H1695" s="68">
        <v>1</v>
      </c>
      <c r="I1695" s="68">
        <f>G1695+H1695</f>
        <v>1</v>
      </c>
      <c r="J1695" s="68">
        <f>SUM(F1695:H1695)</f>
        <v>1</v>
      </c>
      <c r="K1695" s="68">
        <f>E1695-J1695</f>
        <v>0</v>
      </c>
      <c r="L1695" s="69">
        <v>70000000</v>
      </c>
      <c r="M1695" s="87">
        <v>83.64</v>
      </c>
      <c r="N1695" s="69">
        <v>70000000</v>
      </c>
      <c r="O1695" s="69">
        <v>2766678</v>
      </c>
      <c r="P1695" s="79">
        <f>IF(I1695=0,0,H1695/I1695)</f>
        <v>1</v>
      </c>
    </row>
    <row r="1696">
      <c r="A1696" s="66" t="str">
        <v>2026-03</v>
      </c>
      <c r="B1696" s="66" t="str">
        <v>비교 반영</v>
      </c>
      <c r="C1696" s="66" t="str">
        <v>수동면 송천리</v>
      </c>
      <c r="D1696" s="66" t="str">
        <v>다가구 전월세</v>
      </c>
      <c r="E1696" s="68">
        <v>1</v>
      </c>
      <c r="F1696" s="68">
        <v>0</v>
      </c>
      <c r="G1696" s="68">
        <v>0</v>
      </c>
      <c r="H1696" s="68">
        <v>1</v>
      </c>
      <c r="I1696" s="68">
        <f>G1696+H1696</f>
        <v>1</v>
      </c>
      <c r="J1696" s="68">
        <f>SUM(F1696:H1696)</f>
        <v>1</v>
      </c>
      <c r="K1696" s="68">
        <f>E1696-J1696</f>
        <v>0</v>
      </c>
      <c r="L1696" s="69">
        <v>3000000</v>
      </c>
      <c r="M1696" s="87">
        <v>21.6</v>
      </c>
      <c r="N1696" s="69">
        <v>3000000</v>
      </c>
      <c r="O1696" s="69">
        <v>459137</v>
      </c>
      <c r="P1696" s="79">
        <f>IF(I1696=0,0,H1696/I1696)</f>
        <v>1</v>
      </c>
    </row>
    <row r="1697">
      <c r="A1697" s="66" t="str">
        <v>2026-03</v>
      </c>
      <c r="B1697" s="66" t="str">
        <v>비교 반영</v>
      </c>
      <c r="C1697" s="66" t="str">
        <v>수동면 송천리</v>
      </c>
      <c r="D1697" s="66" t="str">
        <v>토지</v>
      </c>
      <c r="E1697" s="68">
        <v>3</v>
      </c>
      <c r="F1697" s="68">
        <v>3</v>
      </c>
      <c r="G1697" s="68">
        <v>0</v>
      </c>
      <c r="H1697" s="68">
        <v>0</v>
      </c>
      <c r="I1697" s="68">
        <f>G1697+H1697</f>
        <v>0</v>
      </c>
      <c r="J1697" s="68">
        <f>SUM(F1697:H1697)</f>
        <v>3</v>
      </c>
      <c r="K1697" s="68">
        <f>E1697-J1697</f>
        <v>0</v>
      </c>
      <c r="L1697" s="69">
        <v>498000000</v>
      </c>
      <c r="M1697" s="87">
        <v>449</v>
      </c>
      <c r="N1697" s="69">
        <v>166000000</v>
      </c>
      <c r="O1697" s="69">
        <v>3666550</v>
      </c>
      <c r="P1697" s="79">
        <f>IF(I1697=0,0,H1697/I1697)</f>
        <v>0</v>
      </c>
    </row>
    <row r="1698">
      <c r="A1698" s="66" t="str">
        <v>2026-03</v>
      </c>
      <c r="B1698" s="66" t="str">
        <v>비교 반영</v>
      </c>
      <c r="C1698" s="66" t="str">
        <v>수동면 수산리</v>
      </c>
      <c r="D1698" s="66" t="str">
        <v>토지</v>
      </c>
      <c r="E1698" s="68">
        <v>3</v>
      </c>
      <c r="F1698" s="68">
        <v>3</v>
      </c>
      <c r="G1698" s="68">
        <v>0</v>
      </c>
      <c r="H1698" s="68">
        <v>0</v>
      </c>
      <c r="I1698" s="68">
        <f>G1698+H1698</f>
        <v>0</v>
      </c>
      <c r="J1698" s="68">
        <f>SUM(F1698:H1698)</f>
        <v>3</v>
      </c>
      <c r="K1698" s="68">
        <f>E1698-J1698</f>
        <v>0</v>
      </c>
      <c r="L1698" s="69">
        <v>170230000</v>
      </c>
      <c r="M1698" s="87">
        <v>1852</v>
      </c>
      <c r="N1698" s="69">
        <v>56743333</v>
      </c>
      <c r="O1698" s="69">
        <v>303857</v>
      </c>
      <c r="P1698" s="79">
        <f>IF(I1698=0,0,H1698/I1698)</f>
        <v>0</v>
      </c>
    </row>
    <row r="1699">
      <c r="A1699" s="66" t="str">
        <v>2026-03</v>
      </c>
      <c r="B1699" s="66" t="str">
        <v>비교 반영</v>
      </c>
      <c r="C1699" s="66" t="str">
        <v>수동면 외방리</v>
      </c>
      <c r="D1699" s="66" t="str">
        <v>다가구 매매</v>
      </c>
      <c r="E1699" s="68">
        <v>1</v>
      </c>
      <c r="F1699" s="68">
        <v>1</v>
      </c>
      <c r="G1699" s="68">
        <v>0</v>
      </c>
      <c r="H1699" s="68">
        <v>0</v>
      </c>
      <c r="I1699" s="68">
        <f>G1699+H1699</f>
        <v>0</v>
      </c>
      <c r="J1699" s="68">
        <f>SUM(F1699:H1699)</f>
        <v>1</v>
      </c>
      <c r="K1699" s="68">
        <f>E1699-J1699</f>
        <v>0</v>
      </c>
      <c r="L1699" s="69">
        <v>345840000</v>
      </c>
      <c r="M1699" s="87">
        <v>161.37</v>
      </c>
      <c r="N1699" s="69">
        <v>345840000</v>
      </c>
      <c r="O1699" s="69">
        <v>7084791</v>
      </c>
      <c r="P1699" s="79">
        <f>IF(I1699=0,0,H1699/I1699)</f>
        <v>0</v>
      </c>
    </row>
    <row r="1700">
      <c r="A1700" s="66" t="str">
        <v>2026-03</v>
      </c>
      <c r="B1700" s="66" t="str">
        <v>비교 반영</v>
      </c>
      <c r="C1700" s="66" t="str">
        <v>수동면 외방리</v>
      </c>
      <c r="D1700" s="66" t="str">
        <v>다가구 전월세</v>
      </c>
      <c r="E1700" s="68">
        <v>4</v>
      </c>
      <c r="F1700" s="68">
        <v>0</v>
      </c>
      <c r="G1700" s="68">
        <v>0</v>
      </c>
      <c r="H1700" s="68">
        <v>4</v>
      </c>
      <c r="I1700" s="68">
        <f>G1700+H1700</f>
        <v>4</v>
      </c>
      <c r="J1700" s="68">
        <f>SUM(F1700:H1700)</f>
        <v>4</v>
      </c>
      <c r="K1700" s="68">
        <f>E1700-J1700</f>
        <v>0</v>
      </c>
      <c r="L1700" s="69">
        <v>30000000</v>
      </c>
      <c r="M1700" s="87">
        <v>383.82</v>
      </c>
      <c r="N1700" s="69">
        <v>7500000</v>
      </c>
      <c r="O1700" s="69">
        <v>258386</v>
      </c>
      <c r="P1700" s="79">
        <f>IF(I1700=0,0,H1700/I1700)</f>
        <v>1</v>
      </c>
    </row>
    <row r="1701">
      <c r="A1701" s="66" t="str">
        <v>2026-03</v>
      </c>
      <c r="B1701" s="66" t="str">
        <v>비교 반영</v>
      </c>
      <c r="C1701" s="66" t="str">
        <v>수동면 외방리</v>
      </c>
      <c r="D1701" s="66" t="str">
        <v>다세대 전월세</v>
      </c>
      <c r="E1701" s="68">
        <v>1</v>
      </c>
      <c r="F1701" s="68">
        <v>0</v>
      </c>
      <c r="G1701" s="68">
        <v>0</v>
      </c>
      <c r="H1701" s="68">
        <v>1</v>
      </c>
      <c r="I1701" s="68">
        <f>G1701+H1701</f>
        <v>1</v>
      </c>
      <c r="J1701" s="68">
        <f>SUM(F1701:H1701)</f>
        <v>1</v>
      </c>
      <c r="K1701" s="68">
        <f>E1701-J1701</f>
        <v>0</v>
      </c>
      <c r="L1701" s="69">
        <v>20000000</v>
      </c>
      <c r="M1701" s="87">
        <v>99.41</v>
      </c>
      <c r="N1701" s="69">
        <v>20000000</v>
      </c>
      <c r="O1701" s="69">
        <v>665081</v>
      </c>
      <c r="P1701" s="79">
        <f>IF(I1701=0,0,H1701/I1701)</f>
        <v>1</v>
      </c>
    </row>
    <row r="1702">
      <c r="A1702" s="66" t="str">
        <v>2026-03</v>
      </c>
      <c r="B1702" s="66" t="str">
        <v>비교 반영</v>
      </c>
      <c r="C1702" s="66" t="str">
        <v>수동면 외방리</v>
      </c>
      <c r="D1702" s="66" t="str">
        <v>토지</v>
      </c>
      <c r="E1702" s="68">
        <v>5</v>
      </c>
      <c r="F1702" s="68">
        <v>5</v>
      </c>
      <c r="G1702" s="68">
        <v>0</v>
      </c>
      <c r="H1702" s="68">
        <v>0</v>
      </c>
      <c r="I1702" s="68">
        <f>G1702+H1702</f>
        <v>0</v>
      </c>
      <c r="J1702" s="68">
        <f>SUM(F1702:H1702)</f>
        <v>5</v>
      </c>
      <c r="K1702" s="68">
        <f>E1702-J1702</f>
        <v>0</v>
      </c>
      <c r="L1702" s="69">
        <v>423160000</v>
      </c>
      <c r="M1702" s="87">
        <v>1769.2</v>
      </c>
      <c r="N1702" s="69">
        <v>84632000</v>
      </c>
      <c r="O1702" s="69">
        <v>790683</v>
      </c>
      <c r="P1702" s="79">
        <f>IF(I1702=0,0,H1702/I1702)</f>
        <v>0</v>
      </c>
    </row>
    <row r="1703">
      <c r="A1703" s="66" t="str">
        <v>2026-03</v>
      </c>
      <c r="B1703" s="66" t="str">
        <v>비교 반영</v>
      </c>
      <c r="C1703" s="66" t="str">
        <v>수동면 운수리</v>
      </c>
      <c r="D1703" s="66" t="str">
        <v>다가구 전월세</v>
      </c>
      <c r="E1703" s="68">
        <v>1</v>
      </c>
      <c r="F1703" s="68">
        <v>0</v>
      </c>
      <c r="G1703" s="68">
        <v>0</v>
      </c>
      <c r="H1703" s="68">
        <v>1</v>
      </c>
      <c r="I1703" s="68">
        <f>G1703+H1703</f>
        <v>1</v>
      </c>
      <c r="J1703" s="68">
        <f>SUM(F1703:H1703)</f>
        <v>1</v>
      </c>
      <c r="K1703" s="68">
        <f>E1703-J1703</f>
        <v>0</v>
      </c>
      <c r="L1703" s="69">
        <v>5000000</v>
      </c>
      <c r="M1703" s="87">
        <v>58.79</v>
      </c>
      <c r="N1703" s="69">
        <v>5000000</v>
      </c>
      <c r="O1703" s="69">
        <v>281152</v>
      </c>
      <c r="P1703" s="79">
        <f>IF(I1703=0,0,H1703/I1703)</f>
        <v>1</v>
      </c>
    </row>
    <row r="1704">
      <c r="A1704" s="66" t="str">
        <v>2026-03</v>
      </c>
      <c r="B1704" s="66" t="str">
        <v>비교 반영</v>
      </c>
      <c r="C1704" s="66" t="str">
        <v>수동면 운수리</v>
      </c>
      <c r="D1704" s="66" t="str">
        <v>다세대 전월세</v>
      </c>
      <c r="E1704" s="68">
        <v>8</v>
      </c>
      <c r="F1704" s="68">
        <v>0</v>
      </c>
      <c r="G1704" s="68">
        <v>2</v>
      </c>
      <c r="H1704" s="68">
        <v>6</v>
      </c>
      <c r="I1704" s="68">
        <f>G1704+H1704</f>
        <v>8</v>
      </c>
      <c r="J1704" s="68">
        <f>SUM(F1704:H1704)</f>
        <v>8</v>
      </c>
      <c r="K1704" s="68">
        <f>E1704-J1704</f>
        <v>0</v>
      </c>
      <c r="L1704" s="69">
        <v>340000000</v>
      </c>
      <c r="M1704" s="87">
        <v>428.906</v>
      </c>
      <c r="N1704" s="69">
        <v>42500000</v>
      </c>
      <c r="O1704" s="69">
        <v>2620544</v>
      </c>
      <c r="P1704" s="79">
        <f>IF(I1704=0,0,H1704/I1704)</f>
        <v>0.75</v>
      </c>
    </row>
    <row r="1705">
      <c r="A1705" s="66" t="str">
        <v>2026-03</v>
      </c>
      <c r="B1705" s="66" t="str">
        <v>비교 반영</v>
      </c>
      <c r="C1705" s="66" t="str">
        <v>수동면 운수리</v>
      </c>
      <c r="D1705" s="66" t="str">
        <v>토지</v>
      </c>
      <c r="E1705" s="68">
        <v>5</v>
      </c>
      <c r="F1705" s="68">
        <v>5</v>
      </c>
      <c r="G1705" s="68">
        <v>0</v>
      </c>
      <c r="H1705" s="68">
        <v>0</v>
      </c>
      <c r="I1705" s="68">
        <f>G1705+H1705</f>
        <v>0</v>
      </c>
      <c r="J1705" s="68">
        <f>SUM(F1705:H1705)</f>
        <v>5</v>
      </c>
      <c r="K1705" s="68">
        <f>E1705-J1705</f>
        <v>0</v>
      </c>
      <c r="L1705" s="69">
        <v>154000000</v>
      </c>
      <c r="M1705" s="87">
        <v>443</v>
      </c>
      <c r="N1705" s="69">
        <v>30800000</v>
      </c>
      <c r="O1705" s="69">
        <v>1149189</v>
      </c>
      <c r="P1705" s="79">
        <f>IF(I1705=0,0,H1705/I1705)</f>
        <v>0</v>
      </c>
    </row>
    <row r="1706">
      <c r="A1706" s="66" t="str">
        <v>2026-03</v>
      </c>
      <c r="B1706" s="66" t="str">
        <v>비교 반영</v>
      </c>
      <c r="C1706" s="66" t="str">
        <v>수동면 입석리</v>
      </c>
      <c r="D1706" s="66" t="str">
        <v>다가구 매매</v>
      </c>
      <c r="E1706" s="68">
        <v>1</v>
      </c>
      <c r="F1706" s="68">
        <v>1</v>
      </c>
      <c r="G1706" s="68">
        <v>0</v>
      </c>
      <c r="H1706" s="68">
        <v>0</v>
      </c>
      <c r="I1706" s="68">
        <f>G1706+H1706</f>
        <v>0</v>
      </c>
      <c r="J1706" s="68">
        <f>SUM(F1706:H1706)</f>
        <v>1</v>
      </c>
      <c r="K1706" s="68">
        <f>E1706-J1706</f>
        <v>0</v>
      </c>
      <c r="L1706" s="69">
        <v>237000000</v>
      </c>
      <c r="M1706" s="87">
        <v>73.5</v>
      </c>
      <c r="N1706" s="69">
        <v>237000000</v>
      </c>
      <c r="O1706" s="69">
        <v>10659470</v>
      </c>
      <c r="P1706" s="79">
        <f>IF(I1706=0,0,H1706/I1706)</f>
        <v>0</v>
      </c>
    </row>
    <row r="1707">
      <c r="A1707" s="66" t="str">
        <v>2026-03</v>
      </c>
      <c r="B1707" s="66" t="str">
        <v>비교 반영</v>
      </c>
      <c r="C1707" s="66" t="str">
        <v>수동면 입석리</v>
      </c>
      <c r="D1707" s="66" t="str">
        <v>다가구 전월세</v>
      </c>
      <c r="E1707" s="68">
        <v>4</v>
      </c>
      <c r="F1707" s="68">
        <v>0</v>
      </c>
      <c r="G1707" s="68">
        <v>1</v>
      </c>
      <c r="H1707" s="68">
        <v>3</v>
      </c>
      <c r="I1707" s="68">
        <f>G1707+H1707</f>
        <v>4</v>
      </c>
      <c r="J1707" s="68">
        <f>SUM(F1707:H1707)</f>
        <v>4</v>
      </c>
      <c r="K1707" s="68">
        <f>E1707-J1707</f>
        <v>0</v>
      </c>
      <c r="L1707" s="69">
        <v>260000000</v>
      </c>
      <c r="M1707" s="87">
        <v>403.5</v>
      </c>
      <c r="N1707" s="69">
        <v>65000000</v>
      </c>
      <c r="O1707" s="69">
        <v>2130122</v>
      </c>
      <c r="P1707" s="79">
        <f>IF(I1707=0,0,H1707/I1707)</f>
        <v>0.75</v>
      </c>
    </row>
    <row r="1708">
      <c r="A1708" s="66" t="str">
        <v>2026-03</v>
      </c>
      <c r="B1708" s="66" t="str">
        <v>비교 반영</v>
      </c>
      <c r="C1708" s="66" t="str">
        <v>수동면 입석리</v>
      </c>
      <c r="D1708" s="66" t="str">
        <v>상가</v>
      </c>
      <c r="E1708" s="68">
        <v>1</v>
      </c>
      <c r="F1708" s="68">
        <v>1</v>
      </c>
      <c r="G1708" s="68">
        <v>0</v>
      </c>
      <c r="H1708" s="68">
        <v>0</v>
      </c>
      <c r="I1708" s="68">
        <f>G1708+H1708</f>
        <v>0</v>
      </c>
      <c r="J1708" s="68">
        <f>SUM(F1708:H1708)</f>
        <v>1</v>
      </c>
      <c r="K1708" s="68">
        <f>E1708-J1708</f>
        <v>0</v>
      </c>
      <c r="L1708" s="69">
        <v>512610000</v>
      </c>
      <c r="M1708" s="87">
        <v>156.76</v>
      </c>
      <c r="N1708" s="69">
        <v>512610000</v>
      </c>
      <c r="O1708" s="69">
        <v>10810018</v>
      </c>
      <c r="P1708" s="79">
        <f>IF(I1708=0,0,H1708/I1708)</f>
        <v>0</v>
      </c>
    </row>
    <row r="1709">
      <c r="A1709" s="66" t="str">
        <v>2026-03</v>
      </c>
      <c r="B1709" s="66" t="str">
        <v>비교 반영</v>
      </c>
      <c r="C1709" s="66" t="str">
        <v>수동면 입석리</v>
      </c>
      <c r="D1709" s="66" t="str">
        <v>토지</v>
      </c>
      <c r="E1709" s="68">
        <v>4</v>
      </c>
      <c r="F1709" s="68">
        <v>4</v>
      </c>
      <c r="G1709" s="68">
        <v>0</v>
      </c>
      <c r="H1709" s="68">
        <v>0</v>
      </c>
      <c r="I1709" s="68">
        <f>G1709+H1709</f>
        <v>0</v>
      </c>
      <c r="J1709" s="68">
        <f>SUM(F1709:H1709)</f>
        <v>4</v>
      </c>
      <c r="K1709" s="68">
        <f>E1709-J1709</f>
        <v>0</v>
      </c>
      <c r="L1709" s="69">
        <v>192390000</v>
      </c>
      <c r="M1709" s="87">
        <v>359.2</v>
      </c>
      <c r="N1709" s="69">
        <v>48097500</v>
      </c>
      <c r="O1709" s="69">
        <v>1770601</v>
      </c>
      <c r="P1709" s="79">
        <f>IF(I1709=0,0,H1709/I1709)</f>
        <v>0</v>
      </c>
    </row>
    <row r="1710">
      <c r="A1710" s="66" t="str">
        <v>2026-03</v>
      </c>
      <c r="B1710" s="66" t="str">
        <v>비교 반영</v>
      </c>
      <c r="C1710" s="66" t="str">
        <v>수동면 지둔리</v>
      </c>
      <c r="D1710" s="66" t="str">
        <v>다가구 매매</v>
      </c>
      <c r="E1710" s="68">
        <v>1</v>
      </c>
      <c r="F1710" s="68">
        <v>1</v>
      </c>
      <c r="G1710" s="68">
        <v>0</v>
      </c>
      <c r="H1710" s="68">
        <v>0</v>
      </c>
      <c r="I1710" s="68">
        <f>G1710+H1710</f>
        <v>0</v>
      </c>
      <c r="J1710" s="68">
        <f>SUM(F1710:H1710)</f>
        <v>1</v>
      </c>
      <c r="K1710" s="68">
        <f>E1710-J1710</f>
        <v>0</v>
      </c>
      <c r="L1710" s="69">
        <v>302000000</v>
      </c>
      <c r="M1710" s="87">
        <v>147.5</v>
      </c>
      <c r="N1710" s="69">
        <v>302000000</v>
      </c>
      <c r="O1710" s="69">
        <v>6768455</v>
      </c>
      <c r="P1710" s="79">
        <f>IF(I1710=0,0,H1710/I1710)</f>
        <v>0</v>
      </c>
    </row>
    <row r="1711">
      <c r="A1711" s="66" t="str">
        <v>2026-03</v>
      </c>
      <c r="B1711" s="66" t="str">
        <v>비교 반영</v>
      </c>
      <c r="C1711" s="66" t="str">
        <v>수동면 지둔리</v>
      </c>
      <c r="D1711" s="66" t="str">
        <v>다가구 전월세</v>
      </c>
      <c r="E1711" s="68">
        <v>4</v>
      </c>
      <c r="F1711" s="68">
        <v>0</v>
      </c>
      <c r="G1711" s="68">
        <v>4</v>
      </c>
      <c r="H1711" s="68">
        <v>0</v>
      </c>
      <c r="I1711" s="68">
        <f>G1711+H1711</f>
        <v>4</v>
      </c>
      <c r="J1711" s="68">
        <f>SUM(F1711:H1711)</f>
        <v>4</v>
      </c>
      <c r="K1711" s="68">
        <f>E1711-J1711</f>
        <v>0</v>
      </c>
      <c r="L1711" s="69">
        <v>620000000</v>
      </c>
      <c r="M1711" s="87">
        <v>513.62</v>
      </c>
      <c r="N1711" s="69">
        <v>155000000</v>
      </c>
      <c r="O1711" s="69">
        <v>3990473</v>
      </c>
      <c r="P1711" s="79">
        <f>IF(I1711=0,0,H1711/I1711)</f>
        <v>0</v>
      </c>
    </row>
    <row r="1712">
      <c r="A1712" s="66" t="str">
        <v>2026-03</v>
      </c>
      <c r="B1712" s="66" t="str">
        <v>비교 반영</v>
      </c>
      <c r="C1712" s="66" t="str">
        <v>수동면 지둔리</v>
      </c>
      <c r="D1712" s="66" t="str">
        <v>토지</v>
      </c>
      <c r="E1712" s="68">
        <v>4</v>
      </c>
      <c r="F1712" s="68">
        <v>4</v>
      </c>
      <c r="G1712" s="68">
        <v>0</v>
      </c>
      <c r="H1712" s="68">
        <v>0</v>
      </c>
      <c r="I1712" s="68">
        <f>G1712+H1712</f>
        <v>0</v>
      </c>
      <c r="J1712" s="68">
        <f>SUM(F1712:H1712)</f>
        <v>4</v>
      </c>
      <c r="K1712" s="68">
        <f>E1712-J1712</f>
        <v>0</v>
      </c>
      <c r="L1712" s="69">
        <v>508000000</v>
      </c>
      <c r="M1712" s="87">
        <v>2650</v>
      </c>
      <c r="N1712" s="69">
        <v>127000000</v>
      </c>
      <c r="O1712" s="69">
        <v>633713</v>
      </c>
      <c r="P1712" s="79">
        <f>IF(I1712=0,0,H1712/I1712)</f>
        <v>0</v>
      </c>
    </row>
    <row r="1713">
      <c r="A1713" s="66" t="str">
        <v>2026-03</v>
      </c>
      <c r="B1713" s="66" t="str">
        <v>비교 반영</v>
      </c>
      <c r="C1713" s="66" t="str">
        <v>오남읍 양지리</v>
      </c>
      <c r="D1713" s="66" t="str">
        <v>다가구 전월세</v>
      </c>
      <c r="E1713" s="68">
        <v>2</v>
      </c>
      <c r="F1713" s="68">
        <v>0</v>
      </c>
      <c r="G1713" s="68">
        <v>0</v>
      </c>
      <c r="H1713" s="68">
        <v>2</v>
      </c>
      <c r="I1713" s="68">
        <f>G1713+H1713</f>
        <v>2</v>
      </c>
      <c r="J1713" s="68">
        <f>SUM(F1713:H1713)</f>
        <v>2</v>
      </c>
      <c r="K1713" s="68">
        <f>E1713-J1713</f>
        <v>0</v>
      </c>
      <c r="L1713" s="69">
        <v>25000000</v>
      </c>
      <c r="M1713" s="87">
        <v>75</v>
      </c>
      <c r="N1713" s="69">
        <v>12500000</v>
      </c>
      <c r="O1713" s="69">
        <v>1101928</v>
      </c>
      <c r="P1713" s="79">
        <f>IF(I1713=0,0,H1713/I1713)</f>
        <v>1</v>
      </c>
    </row>
    <row r="1714">
      <c r="A1714" s="66" t="str">
        <v>2026-03</v>
      </c>
      <c r="B1714" s="66" t="str">
        <v>비교 반영</v>
      </c>
      <c r="C1714" s="66" t="str">
        <v>오남읍 양지리</v>
      </c>
      <c r="D1714" s="66" t="str">
        <v>다세대 매매</v>
      </c>
      <c r="E1714" s="68">
        <v>3</v>
      </c>
      <c r="F1714" s="68">
        <v>3</v>
      </c>
      <c r="G1714" s="68">
        <v>0</v>
      </c>
      <c r="H1714" s="68">
        <v>0</v>
      </c>
      <c r="I1714" s="68">
        <f>G1714+H1714</f>
        <v>0</v>
      </c>
      <c r="J1714" s="68">
        <f>SUM(F1714:H1714)</f>
        <v>3</v>
      </c>
      <c r="K1714" s="68">
        <f>E1714-J1714</f>
        <v>0</v>
      </c>
      <c r="L1714" s="69">
        <v>724000000</v>
      </c>
      <c r="M1714" s="87">
        <v>195.43</v>
      </c>
      <c r="N1714" s="69">
        <v>241333333</v>
      </c>
      <c r="O1714" s="69">
        <v>12246781</v>
      </c>
      <c r="P1714" s="79">
        <f>IF(I1714=0,0,H1714/I1714)</f>
        <v>0</v>
      </c>
    </row>
    <row r="1715">
      <c r="A1715" s="66" t="str">
        <v>2026-03</v>
      </c>
      <c r="B1715" s="66" t="str">
        <v>비교 반영</v>
      </c>
      <c r="C1715" s="66" t="str">
        <v>오남읍 양지리</v>
      </c>
      <c r="D1715" s="66" t="str">
        <v>다세대 전월세</v>
      </c>
      <c r="E1715" s="68">
        <v>21</v>
      </c>
      <c r="F1715" s="68">
        <v>0</v>
      </c>
      <c r="G1715" s="68">
        <v>12</v>
      </c>
      <c r="H1715" s="68">
        <v>9</v>
      </c>
      <c r="I1715" s="68">
        <f>G1715+H1715</f>
        <v>21</v>
      </c>
      <c r="J1715" s="68">
        <f>SUM(F1715:H1715)</f>
        <v>21</v>
      </c>
      <c r="K1715" s="68">
        <f>E1715-J1715</f>
        <v>0</v>
      </c>
      <c r="L1715" s="69">
        <v>2042000000</v>
      </c>
      <c r="M1715" s="87">
        <v>1061.578</v>
      </c>
      <c r="N1715" s="69">
        <v>97238095</v>
      </c>
      <c r="O1715" s="69">
        <v>6358848</v>
      </c>
      <c r="P1715" s="79">
        <f>IF(I1715=0,0,H1715/I1715)</f>
        <v>0.42857142857142855</v>
      </c>
    </row>
    <row r="1716">
      <c r="A1716" s="66" t="str">
        <v>2026-03</v>
      </c>
      <c r="B1716" s="66" t="str">
        <v>비교 반영</v>
      </c>
      <c r="C1716" s="66" t="str">
        <v>오남읍 양지리</v>
      </c>
      <c r="D1716" s="66" t="str">
        <v>상가</v>
      </c>
      <c r="E1716" s="68">
        <v>34</v>
      </c>
      <c r="F1716" s="68">
        <v>34</v>
      </c>
      <c r="G1716" s="68">
        <v>0</v>
      </c>
      <c r="H1716" s="68">
        <v>0</v>
      </c>
      <c r="I1716" s="68">
        <f>G1716+H1716</f>
        <v>0</v>
      </c>
      <c r="J1716" s="68">
        <f>SUM(F1716:H1716)</f>
        <v>34</v>
      </c>
      <c r="K1716" s="68">
        <f>E1716-J1716</f>
        <v>0</v>
      </c>
      <c r="L1716" s="69">
        <v>10999960000</v>
      </c>
      <c r="M1716" s="87">
        <v>4169.7</v>
      </c>
      <c r="N1716" s="69">
        <v>323528235</v>
      </c>
      <c r="O1716" s="69">
        <v>8720892</v>
      </c>
      <c r="P1716" s="79">
        <f>IF(I1716=0,0,H1716/I1716)</f>
        <v>0</v>
      </c>
    </row>
    <row r="1717">
      <c r="A1717" s="66" t="str">
        <v>2026-03</v>
      </c>
      <c r="B1717" s="66" t="str">
        <v>비교 반영</v>
      </c>
      <c r="C1717" s="66" t="str">
        <v>오남읍 양지리</v>
      </c>
      <c r="D1717" s="66" t="str">
        <v>아파트 매매</v>
      </c>
      <c r="E1717" s="68">
        <v>24</v>
      </c>
      <c r="F1717" s="68">
        <v>24</v>
      </c>
      <c r="G1717" s="68">
        <v>0</v>
      </c>
      <c r="H1717" s="68">
        <v>0</v>
      </c>
      <c r="I1717" s="68">
        <f>G1717+H1717</f>
        <v>0</v>
      </c>
      <c r="J1717" s="68">
        <f>SUM(F1717:H1717)</f>
        <v>24</v>
      </c>
      <c r="K1717" s="68">
        <f>E1717-J1717</f>
        <v>0</v>
      </c>
      <c r="L1717" s="69">
        <v>7075000000</v>
      </c>
      <c r="M1717" s="87">
        <v>1901.108</v>
      </c>
      <c r="N1717" s="69">
        <v>294791667</v>
      </c>
      <c r="O1717" s="69">
        <v>12302525</v>
      </c>
      <c r="P1717" s="79">
        <f>IF(I1717=0,0,H1717/I1717)</f>
        <v>0</v>
      </c>
    </row>
    <row r="1718">
      <c r="A1718" s="66" t="str">
        <v>2026-03</v>
      </c>
      <c r="B1718" s="66" t="str">
        <v>비교 반영</v>
      </c>
      <c r="C1718" s="66" t="str">
        <v>오남읍 양지리</v>
      </c>
      <c r="D1718" s="66" t="str">
        <v>아파트 전월세</v>
      </c>
      <c r="E1718" s="68">
        <v>24</v>
      </c>
      <c r="F1718" s="68">
        <v>0</v>
      </c>
      <c r="G1718" s="68">
        <v>12</v>
      </c>
      <c r="H1718" s="68">
        <v>12</v>
      </c>
      <c r="I1718" s="68">
        <f>G1718+H1718</f>
        <v>24</v>
      </c>
      <c r="J1718" s="68">
        <f>SUM(F1718:H1718)</f>
        <v>24</v>
      </c>
      <c r="K1718" s="68">
        <f>E1718-J1718</f>
        <v>0</v>
      </c>
      <c r="L1718" s="69">
        <v>2991000000</v>
      </c>
      <c r="M1718" s="87">
        <v>1771.916</v>
      </c>
      <c r="N1718" s="69">
        <v>124625000</v>
      </c>
      <c r="O1718" s="69">
        <v>5580176</v>
      </c>
      <c r="P1718" s="79">
        <f>IF(I1718=0,0,H1718/I1718)</f>
        <v>0.5</v>
      </c>
    </row>
    <row r="1719">
      <c r="A1719" s="66" t="str">
        <v>2026-03</v>
      </c>
      <c r="B1719" s="66" t="str">
        <v>비교 반영</v>
      </c>
      <c r="C1719" s="66" t="str">
        <v>오남읍 양지리</v>
      </c>
      <c r="D1719" s="66" t="str">
        <v>토지</v>
      </c>
      <c r="E1719" s="68">
        <v>2</v>
      </c>
      <c r="F1719" s="68">
        <v>2</v>
      </c>
      <c r="G1719" s="68">
        <v>0</v>
      </c>
      <c r="H1719" s="68">
        <v>0</v>
      </c>
      <c r="I1719" s="68">
        <f>G1719+H1719</f>
        <v>0</v>
      </c>
      <c r="J1719" s="68">
        <f>SUM(F1719:H1719)</f>
        <v>2</v>
      </c>
      <c r="K1719" s="68">
        <f>E1719-J1719</f>
        <v>0</v>
      </c>
      <c r="L1719" s="69">
        <v>4090000000</v>
      </c>
      <c r="M1719" s="87">
        <v>2705</v>
      </c>
      <c r="N1719" s="69">
        <v>2045000000</v>
      </c>
      <c r="O1719" s="69">
        <v>4998396</v>
      </c>
      <c r="P1719" s="79">
        <f>IF(I1719=0,0,H1719/I1719)</f>
        <v>0</v>
      </c>
    </row>
    <row r="1720">
      <c r="A1720" s="66" t="str">
        <v>2026-03</v>
      </c>
      <c r="B1720" s="66" t="str">
        <v>비교 반영</v>
      </c>
      <c r="C1720" s="66" t="str">
        <v>오남읍 오남리</v>
      </c>
      <c r="D1720" s="66" t="str">
        <v>다가구 전월세</v>
      </c>
      <c r="E1720" s="68">
        <v>24</v>
      </c>
      <c r="F1720" s="68">
        <v>0</v>
      </c>
      <c r="G1720" s="68">
        <v>0</v>
      </c>
      <c r="H1720" s="68">
        <v>24</v>
      </c>
      <c r="I1720" s="68">
        <f>G1720+H1720</f>
        <v>24</v>
      </c>
      <c r="J1720" s="68">
        <f>SUM(F1720:H1720)</f>
        <v>24</v>
      </c>
      <c r="K1720" s="68">
        <f>E1720-J1720</f>
        <v>0</v>
      </c>
      <c r="L1720" s="69">
        <v>185000000</v>
      </c>
      <c r="M1720" s="87">
        <v>1142.44</v>
      </c>
      <c r="N1720" s="69">
        <v>7708333</v>
      </c>
      <c r="O1720" s="69">
        <v>535319</v>
      </c>
      <c r="P1720" s="79">
        <f>IF(I1720=0,0,H1720/I1720)</f>
        <v>1</v>
      </c>
    </row>
    <row r="1721">
      <c r="A1721" s="66" t="str">
        <v>2026-03</v>
      </c>
      <c r="B1721" s="66" t="str">
        <v>비교 반영</v>
      </c>
      <c r="C1721" s="66" t="str">
        <v>오남읍 오남리</v>
      </c>
      <c r="D1721" s="66" t="str">
        <v>다세대 전월세</v>
      </c>
      <c r="E1721" s="68">
        <v>9</v>
      </c>
      <c r="F1721" s="68">
        <v>0</v>
      </c>
      <c r="G1721" s="68">
        <v>3</v>
      </c>
      <c r="H1721" s="68">
        <v>6</v>
      </c>
      <c r="I1721" s="68">
        <f>G1721+H1721</f>
        <v>9</v>
      </c>
      <c r="J1721" s="68">
        <f>SUM(F1721:H1721)</f>
        <v>9</v>
      </c>
      <c r="K1721" s="68">
        <f>E1721-J1721</f>
        <v>0</v>
      </c>
      <c r="L1721" s="69">
        <v>565000000</v>
      </c>
      <c r="M1721" s="87">
        <v>601.995</v>
      </c>
      <c r="N1721" s="69">
        <v>62777778</v>
      </c>
      <c r="O1721" s="69">
        <v>3102631</v>
      </c>
      <c r="P1721" s="79">
        <f>IF(I1721=0,0,H1721/I1721)</f>
        <v>0.6666666666666666</v>
      </c>
    </row>
    <row r="1722">
      <c r="A1722" s="66" t="str">
        <v>2026-03</v>
      </c>
      <c r="B1722" s="66" t="str">
        <v>비교 반영</v>
      </c>
      <c r="C1722" s="66" t="str">
        <v>오남읍 오남리</v>
      </c>
      <c r="D1722" s="66" t="str">
        <v>아파트 매매</v>
      </c>
      <c r="E1722" s="68">
        <v>56</v>
      </c>
      <c r="F1722" s="68">
        <v>56</v>
      </c>
      <c r="G1722" s="68">
        <v>0</v>
      </c>
      <c r="H1722" s="68">
        <v>0</v>
      </c>
      <c r="I1722" s="68">
        <f>G1722+H1722</f>
        <v>0</v>
      </c>
      <c r="J1722" s="68">
        <f>SUM(F1722:H1722)</f>
        <v>56</v>
      </c>
      <c r="K1722" s="68">
        <f>E1722-J1722</f>
        <v>0</v>
      </c>
      <c r="L1722" s="69">
        <v>11690000000</v>
      </c>
      <c r="M1722" s="87">
        <v>3765.157</v>
      </c>
      <c r="N1722" s="69">
        <v>208750000</v>
      </c>
      <c r="O1722" s="69">
        <v>10263750</v>
      </c>
      <c r="P1722" s="79">
        <f>IF(I1722=0,0,H1722/I1722)</f>
        <v>0</v>
      </c>
    </row>
    <row r="1723">
      <c r="A1723" s="66" t="str">
        <v>2026-03</v>
      </c>
      <c r="B1723" s="66" t="str">
        <v>비교 반영</v>
      </c>
      <c r="C1723" s="66" t="str">
        <v>오남읍 오남리</v>
      </c>
      <c r="D1723" s="66" t="str">
        <v>아파트 전월세</v>
      </c>
      <c r="E1723" s="68">
        <v>95</v>
      </c>
      <c r="F1723" s="68">
        <v>0</v>
      </c>
      <c r="G1723" s="68">
        <v>50</v>
      </c>
      <c r="H1723" s="68">
        <v>45</v>
      </c>
      <c r="I1723" s="68">
        <f>G1723+H1723</f>
        <v>95</v>
      </c>
      <c r="J1723" s="68">
        <f>SUM(F1723:H1723)</f>
        <v>95</v>
      </c>
      <c r="K1723" s="68">
        <f>E1723-J1723</f>
        <v>0</v>
      </c>
      <c r="L1723" s="69">
        <v>10156300000</v>
      </c>
      <c r="M1723" s="87">
        <v>6161.363</v>
      </c>
      <c r="N1723" s="69">
        <v>106908421</v>
      </c>
      <c r="O1723" s="69">
        <v>5449207</v>
      </c>
      <c r="P1723" s="79">
        <f>IF(I1723=0,0,H1723/I1723)</f>
        <v>0.47368421052631576</v>
      </c>
    </row>
    <row r="1724">
      <c r="A1724" s="66" t="str">
        <v>2026-03</v>
      </c>
      <c r="B1724" s="66" t="str">
        <v>비교 반영</v>
      </c>
      <c r="C1724" s="66" t="str">
        <v>오남읍 오남리</v>
      </c>
      <c r="D1724" s="66" t="str">
        <v>오피스텔 전월세</v>
      </c>
      <c r="E1724" s="68">
        <v>2</v>
      </c>
      <c r="F1724" s="68">
        <v>0</v>
      </c>
      <c r="G1724" s="68">
        <v>1</v>
      </c>
      <c r="H1724" s="68">
        <v>1</v>
      </c>
      <c r="I1724" s="68">
        <f>G1724+H1724</f>
        <v>2</v>
      </c>
      <c r="J1724" s="68">
        <f>SUM(F1724:H1724)</f>
        <v>2</v>
      </c>
      <c r="K1724" s="68">
        <f>E1724-J1724</f>
        <v>0</v>
      </c>
      <c r="L1724" s="69">
        <v>100000000</v>
      </c>
      <c r="M1724" s="87">
        <v>51.68</v>
      </c>
      <c r="N1724" s="69">
        <v>50000000</v>
      </c>
      <c r="O1724" s="69">
        <v>6396643</v>
      </c>
      <c r="P1724" s="79">
        <f>IF(I1724=0,0,H1724/I1724)</f>
        <v>0.5</v>
      </c>
    </row>
    <row r="1725">
      <c r="A1725" s="66" t="str">
        <v>2026-03</v>
      </c>
      <c r="B1725" s="66" t="str">
        <v>비교 반영</v>
      </c>
      <c r="C1725" s="66" t="str">
        <v>와부읍 덕소리</v>
      </c>
      <c r="D1725" s="66" t="str">
        <v>다가구 전월세</v>
      </c>
      <c r="E1725" s="68">
        <v>2</v>
      </c>
      <c r="F1725" s="68">
        <v>0</v>
      </c>
      <c r="G1725" s="68">
        <v>0</v>
      </c>
      <c r="H1725" s="68">
        <v>2</v>
      </c>
      <c r="I1725" s="68">
        <f>G1725+H1725</f>
        <v>2</v>
      </c>
      <c r="J1725" s="68">
        <f>SUM(F1725:H1725)</f>
        <v>2</v>
      </c>
      <c r="K1725" s="68">
        <f>E1725-J1725</f>
        <v>0</v>
      </c>
      <c r="L1725" s="69">
        <v>15000000</v>
      </c>
      <c r="M1725" s="87">
        <v>72.77</v>
      </c>
      <c r="N1725" s="69">
        <v>7500000</v>
      </c>
      <c r="O1725" s="69">
        <v>681418</v>
      </c>
      <c r="P1725" s="79">
        <f>IF(I1725=0,0,H1725/I1725)</f>
        <v>1</v>
      </c>
    </row>
    <row r="1726">
      <c r="A1726" s="66" t="str">
        <v>2026-03</v>
      </c>
      <c r="B1726" s="66" t="str">
        <v>비교 반영</v>
      </c>
      <c r="C1726" s="66" t="str">
        <v>와부읍 덕소리</v>
      </c>
      <c r="D1726" s="66" t="str">
        <v>다세대 매매</v>
      </c>
      <c r="E1726" s="68">
        <v>3</v>
      </c>
      <c r="F1726" s="68">
        <v>3</v>
      </c>
      <c r="G1726" s="68">
        <v>0</v>
      </c>
      <c r="H1726" s="68">
        <v>0</v>
      </c>
      <c r="I1726" s="68">
        <f>G1726+H1726</f>
        <v>0</v>
      </c>
      <c r="J1726" s="68">
        <f>SUM(F1726:H1726)</f>
        <v>3</v>
      </c>
      <c r="K1726" s="68">
        <f>E1726-J1726</f>
        <v>0</v>
      </c>
      <c r="L1726" s="69">
        <v>735000000</v>
      </c>
      <c r="M1726" s="87">
        <v>175.17</v>
      </c>
      <c r="N1726" s="69">
        <v>245000000</v>
      </c>
      <c r="O1726" s="69">
        <v>13870822</v>
      </c>
      <c r="P1726" s="79">
        <f>IF(I1726=0,0,H1726/I1726)</f>
        <v>0</v>
      </c>
    </row>
    <row r="1727">
      <c r="A1727" s="66" t="str">
        <v>2026-03</v>
      </c>
      <c r="B1727" s="66" t="str">
        <v>비교 반영</v>
      </c>
      <c r="C1727" s="66" t="str">
        <v>와부읍 덕소리</v>
      </c>
      <c r="D1727" s="66" t="str">
        <v>다세대 전월세</v>
      </c>
      <c r="E1727" s="68">
        <v>12</v>
      </c>
      <c r="F1727" s="68">
        <v>0</v>
      </c>
      <c r="G1727" s="68">
        <v>9</v>
      </c>
      <c r="H1727" s="68">
        <v>3</v>
      </c>
      <c r="I1727" s="68">
        <f>G1727+H1727</f>
        <v>12</v>
      </c>
      <c r="J1727" s="68">
        <f>SUM(F1727:H1727)</f>
        <v>12</v>
      </c>
      <c r="K1727" s="68">
        <f>E1727-J1727</f>
        <v>0</v>
      </c>
      <c r="L1727" s="69">
        <v>953000000</v>
      </c>
      <c r="M1727" s="87">
        <v>575.175</v>
      </c>
      <c r="N1727" s="69">
        <v>79416667</v>
      </c>
      <c r="O1727" s="69">
        <v>5477312</v>
      </c>
      <c r="P1727" s="79">
        <f>IF(I1727=0,0,H1727/I1727)</f>
        <v>0.25</v>
      </c>
    </row>
    <row r="1728">
      <c r="A1728" s="66" t="str">
        <v>2026-03</v>
      </c>
      <c r="B1728" s="66" t="str">
        <v>비교 반영</v>
      </c>
      <c r="C1728" s="66" t="str">
        <v>와부읍 덕소리</v>
      </c>
      <c r="D1728" s="66" t="str">
        <v>분양권</v>
      </c>
      <c r="E1728" s="68">
        <v>2</v>
      </c>
      <c r="F1728" s="68">
        <v>2</v>
      </c>
      <c r="G1728" s="68">
        <v>0</v>
      </c>
      <c r="H1728" s="68">
        <v>0</v>
      </c>
      <c r="I1728" s="68">
        <f>G1728+H1728</f>
        <v>0</v>
      </c>
      <c r="J1728" s="68">
        <f>SUM(F1728:H1728)</f>
        <v>2</v>
      </c>
      <c r="K1728" s="68">
        <f>E1728-J1728</f>
        <v>0</v>
      </c>
      <c r="L1728" s="69">
        <v>1151050000</v>
      </c>
      <c r="M1728" s="87">
        <v>144.897</v>
      </c>
      <c r="N1728" s="69">
        <v>575525000</v>
      </c>
      <c r="O1728" s="69">
        <v>26260888</v>
      </c>
      <c r="P1728" s="79">
        <f>IF(I1728=0,0,H1728/I1728)</f>
        <v>0</v>
      </c>
    </row>
    <row r="1729">
      <c r="A1729" s="66" t="str">
        <v>2026-03</v>
      </c>
      <c r="B1729" s="66" t="str">
        <v>비교 반영</v>
      </c>
      <c r="C1729" s="66" t="str">
        <v>와부읍 덕소리</v>
      </c>
      <c r="D1729" s="66" t="str">
        <v>상가</v>
      </c>
      <c r="E1729" s="68">
        <v>2</v>
      </c>
      <c r="F1729" s="68">
        <v>2</v>
      </c>
      <c r="G1729" s="68">
        <v>0</v>
      </c>
      <c r="H1729" s="68">
        <v>0</v>
      </c>
      <c r="I1729" s="68">
        <f>G1729+H1729</f>
        <v>0</v>
      </c>
      <c r="J1729" s="68">
        <f>SUM(F1729:H1729)</f>
        <v>2</v>
      </c>
      <c r="K1729" s="68">
        <f>E1729-J1729</f>
        <v>0</v>
      </c>
      <c r="L1729" s="69">
        <v>1588000000</v>
      </c>
      <c r="M1729" s="87">
        <v>108.02</v>
      </c>
      <c r="N1729" s="69">
        <v>794000000</v>
      </c>
      <c r="O1729" s="69">
        <v>48598283</v>
      </c>
      <c r="P1729" s="79">
        <f>IF(I1729=0,0,H1729/I1729)</f>
        <v>0</v>
      </c>
    </row>
    <row r="1730">
      <c r="A1730" s="66" t="str">
        <v>2026-03</v>
      </c>
      <c r="B1730" s="66" t="str">
        <v>비교 반영</v>
      </c>
      <c r="C1730" s="66" t="str">
        <v>와부읍 덕소리</v>
      </c>
      <c r="D1730" s="66" t="str">
        <v>아파트 매매</v>
      </c>
      <c r="E1730" s="68">
        <v>51</v>
      </c>
      <c r="F1730" s="68">
        <v>51</v>
      </c>
      <c r="G1730" s="68">
        <v>0</v>
      </c>
      <c r="H1730" s="68">
        <v>0</v>
      </c>
      <c r="I1730" s="68">
        <f>G1730+H1730</f>
        <v>0</v>
      </c>
      <c r="J1730" s="68">
        <f>SUM(F1730:H1730)</f>
        <v>51</v>
      </c>
      <c r="K1730" s="68">
        <f>E1730-J1730</f>
        <v>0</v>
      </c>
      <c r="L1730" s="69">
        <v>24709000000</v>
      </c>
      <c r="M1730" s="87">
        <v>4008.941</v>
      </c>
      <c r="N1730" s="69">
        <v>484490196</v>
      </c>
      <c r="O1730" s="69">
        <v>20375119</v>
      </c>
      <c r="P1730" s="79">
        <f>IF(I1730=0,0,H1730/I1730)</f>
        <v>0</v>
      </c>
    </row>
    <row r="1731">
      <c r="A1731" s="66" t="str">
        <v>2026-03</v>
      </c>
      <c r="B1731" s="66" t="str">
        <v>비교 반영</v>
      </c>
      <c r="C1731" s="66" t="str">
        <v>와부읍 덕소리</v>
      </c>
      <c r="D1731" s="66" t="str">
        <v>아파트 전월세</v>
      </c>
      <c r="E1731" s="68">
        <v>79</v>
      </c>
      <c r="F1731" s="68">
        <v>0</v>
      </c>
      <c r="G1731" s="68">
        <v>59</v>
      </c>
      <c r="H1731" s="68">
        <v>20</v>
      </c>
      <c r="I1731" s="68">
        <f>G1731+H1731</f>
        <v>79</v>
      </c>
      <c r="J1731" s="68">
        <f>SUM(F1731:H1731)</f>
        <v>79</v>
      </c>
      <c r="K1731" s="68">
        <f>E1731-J1731</f>
        <v>0</v>
      </c>
      <c r="L1731" s="69">
        <v>22704500000</v>
      </c>
      <c r="M1731" s="87">
        <v>5978.711</v>
      </c>
      <c r="N1731" s="69">
        <v>287398734</v>
      </c>
      <c r="O1731" s="69">
        <v>12553910</v>
      </c>
      <c r="P1731" s="79">
        <f>IF(I1731=0,0,H1731/I1731)</f>
        <v>0.25316455696202533</v>
      </c>
    </row>
    <row r="1732">
      <c r="A1732" s="66" t="str">
        <v>2026-03</v>
      </c>
      <c r="B1732" s="66" t="str">
        <v>비교 반영</v>
      </c>
      <c r="C1732" s="66" t="str">
        <v>와부읍 덕소리</v>
      </c>
      <c r="D1732" s="66" t="str">
        <v>토지</v>
      </c>
      <c r="E1732" s="68">
        <v>5</v>
      </c>
      <c r="F1732" s="68">
        <v>5</v>
      </c>
      <c r="G1732" s="68">
        <v>0</v>
      </c>
      <c r="H1732" s="68">
        <v>0</v>
      </c>
      <c r="I1732" s="68">
        <f>G1732+H1732</f>
        <v>0</v>
      </c>
      <c r="J1732" s="68">
        <f>SUM(F1732:H1732)</f>
        <v>5</v>
      </c>
      <c r="K1732" s="68">
        <f>E1732-J1732</f>
        <v>0</v>
      </c>
      <c r="L1732" s="69">
        <v>1913400000</v>
      </c>
      <c r="M1732" s="87">
        <v>997.4</v>
      </c>
      <c r="N1732" s="69">
        <v>382680000</v>
      </c>
      <c r="O1732" s="69">
        <v>6341778</v>
      </c>
      <c r="P1732" s="79">
        <f>IF(I1732=0,0,H1732/I1732)</f>
        <v>0</v>
      </c>
    </row>
    <row r="1733">
      <c r="A1733" s="66" t="str">
        <v>2026-03</v>
      </c>
      <c r="B1733" s="66" t="str">
        <v>비교 반영</v>
      </c>
      <c r="C1733" s="66" t="str">
        <v>와부읍 도곡리</v>
      </c>
      <c r="D1733" s="66" t="str">
        <v>다가구 전월세</v>
      </c>
      <c r="E1733" s="68">
        <v>12</v>
      </c>
      <c r="F1733" s="68">
        <v>0</v>
      </c>
      <c r="G1733" s="68">
        <v>4</v>
      </c>
      <c r="H1733" s="68">
        <v>8</v>
      </c>
      <c r="I1733" s="68">
        <f>G1733+H1733</f>
        <v>12</v>
      </c>
      <c r="J1733" s="68">
        <f>SUM(F1733:H1733)</f>
        <v>12</v>
      </c>
      <c r="K1733" s="68">
        <f>E1733-J1733</f>
        <v>0</v>
      </c>
      <c r="L1733" s="69">
        <v>858000000</v>
      </c>
      <c r="M1733" s="87">
        <v>551.41</v>
      </c>
      <c r="N1733" s="69">
        <v>71500000</v>
      </c>
      <c r="O1733" s="69">
        <v>5143838</v>
      </c>
      <c r="P1733" s="79">
        <f>IF(I1733=0,0,H1733/I1733)</f>
        <v>0.6666666666666666</v>
      </c>
    </row>
    <row r="1734">
      <c r="A1734" s="66" t="str">
        <v>2026-03</v>
      </c>
      <c r="B1734" s="66" t="str">
        <v>비교 반영</v>
      </c>
      <c r="C1734" s="66" t="str">
        <v>와부읍 도곡리</v>
      </c>
      <c r="D1734" s="66" t="str">
        <v>다세대 전월세</v>
      </c>
      <c r="E1734" s="68">
        <v>2</v>
      </c>
      <c r="F1734" s="68">
        <v>0</v>
      </c>
      <c r="G1734" s="68">
        <v>1</v>
      </c>
      <c r="H1734" s="68">
        <v>1</v>
      </c>
      <c r="I1734" s="68">
        <f>G1734+H1734</f>
        <v>2</v>
      </c>
      <c r="J1734" s="68">
        <f>SUM(F1734:H1734)</f>
        <v>2</v>
      </c>
      <c r="K1734" s="68">
        <f>E1734-J1734</f>
        <v>0</v>
      </c>
      <c r="L1734" s="69">
        <v>215000000</v>
      </c>
      <c r="M1734" s="87">
        <v>104.23</v>
      </c>
      <c r="N1734" s="69">
        <v>107500000</v>
      </c>
      <c r="O1734" s="69">
        <v>6818994</v>
      </c>
      <c r="P1734" s="79">
        <f>IF(I1734=0,0,H1734/I1734)</f>
        <v>0.5</v>
      </c>
    </row>
    <row r="1735">
      <c r="A1735" s="66" t="str">
        <v>2026-03</v>
      </c>
      <c r="B1735" s="66" t="str">
        <v>비교 반영</v>
      </c>
      <c r="C1735" s="66" t="str">
        <v>와부읍 도곡리</v>
      </c>
      <c r="D1735" s="66" t="str">
        <v>분양권</v>
      </c>
      <c r="E1735" s="68">
        <v>1</v>
      </c>
      <c r="F1735" s="68">
        <v>1</v>
      </c>
      <c r="G1735" s="68">
        <v>0</v>
      </c>
      <c r="H1735" s="68">
        <v>0</v>
      </c>
      <c r="I1735" s="68">
        <f>G1735+H1735</f>
        <v>0</v>
      </c>
      <c r="J1735" s="68">
        <f>SUM(F1735:H1735)</f>
        <v>1</v>
      </c>
      <c r="K1735" s="68">
        <f>E1735-J1735</f>
        <v>0</v>
      </c>
      <c r="L1735" s="69">
        <v>645000000</v>
      </c>
      <c r="M1735" s="87">
        <v>59.79</v>
      </c>
      <c r="N1735" s="69">
        <v>645000000</v>
      </c>
      <c r="O1735" s="69">
        <v>35662006</v>
      </c>
      <c r="P1735" s="79">
        <f>IF(I1735=0,0,H1735/I1735)</f>
        <v>0</v>
      </c>
    </row>
    <row r="1736">
      <c r="A1736" s="66" t="str">
        <v>2026-03</v>
      </c>
      <c r="B1736" s="66" t="str">
        <v>비교 반영</v>
      </c>
      <c r="C1736" s="66" t="str">
        <v>와부읍 도곡리</v>
      </c>
      <c r="D1736" s="66" t="str">
        <v>상가</v>
      </c>
      <c r="E1736" s="68">
        <v>1</v>
      </c>
      <c r="F1736" s="68">
        <v>1</v>
      </c>
      <c r="G1736" s="68">
        <v>0</v>
      </c>
      <c r="H1736" s="68">
        <v>0</v>
      </c>
      <c r="I1736" s="68">
        <f>G1736+H1736</f>
        <v>0</v>
      </c>
      <c r="J1736" s="68">
        <f>SUM(F1736:H1736)</f>
        <v>1</v>
      </c>
      <c r="K1736" s="68">
        <f>E1736-J1736</f>
        <v>0</v>
      </c>
      <c r="L1736" s="69">
        <v>3000000000</v>
      </c>
      <c r="M1736" s="87">
        <v>81.38</v>
      </c>
      <c r="N1736" s="69">
        <v>3000000000</v>
      </c>
      <c r="O1736" s="69">
        <v>121864770</v>
      </c>
      <c r="P1736" s="79">
        <f>IF(I1736=0,0,H1736/I1736)</f>
        <v>0</v>
      </c>
    </row>
    <row r="1737">
      <c r="A1737" s="66" t="str">
        <v>2026-03</v>
      </c>
      <c r="B1737" s="66" t="str">
        <v>비교 반영</v>
      </c>
      <c r="C1737" s="66" t="str">
        <v>와부읍 도곡리</v>
      </c>
      <c r="D1737" s="66" t="str">
        <v>아파트 매매</v>
      </c>
      <c r="E1737" s="68">
        <v>36</v>
      </c>
      <c r="F1737" s="68">
        <v>36</v>
      </c>
      <c r="G1737" s="68">
        <v>0</v>
      </c>
      <c r="H1737" s="68">
        <v>0</v>
      </c>
      <c r="I1737" s="68">
        <f>G1737+H1737</f>
        <v>0</v>
      </c>
      <c r="J1737" s="68">
        <f>SUM(F1737:H1737)</f>
        <v>36</v>
      </c>
      <c r="K1737" s="68">
        <f>E1737-J1737</f>
        <v>0</v>
      </c>
      <c r="L1737" s="69">
        <v>17647500000</v>
      </c>
      <c r="M1737" s="87">
        <v>2929.622</v>
      </c>
      <c r="N1737" s="69">
        <v>490208333</v>
      </c>
      <c r="O1737" s="69">
        <v>19913436</v>
      </c>
      <c r="P1737" s="79">
        <f>IF(I1737=0,0,H1737/I1737)</f>
        <v>0</v>
      </c>
    </row>
    <row r="1738">
      <c r="A1738" s="66" t="str">
        <v>2026-03</v>
      </c>
      <c r="B1738" s="66" t="str">
        <v>비교 반영</v>
      </c>
      <c r="C1738" s="66" t="str">
        <v>와부읍 도곡리</v>
      </c>
      <c r="D1738" s="66" t="str">
        <v>아파트 전월세</v>
      </c>
      <c r="E1738" s="68">
        <v>33</v>
      </c>
      <c r="F1738" s="68">
        <v>0</v>
      </c>
      <c r="G1738" s="68">
        <v>29</v>
      </c>
      <c r="H1738" s="68">
        <v>4</v>
      </c>
      <c r="I1738" s="68">
        <f>G1738+H1738</f>
        <v>33</v>
      </c>
      <c r="J1738" s="68">
        <f>SUM(F1738:H1738)</f>
        <v>33</v>
      </c>
      <c r="K1738" s="68">
        <f>E1738-J1738</f>
        <v>0</v>
      </c>
      <c r="L1738" s="69">
        <v>11197000000</v>
      </c>
      <c r="M1738" s="87">
        <v>3030.931</v>
      </c>
      <c r="N1738" s="69">
        <v>339303030</v>
      </c>
      <c r="O1738" s="69">
        <v>12212378</v>
      </c>
      <c r="P1738" s="79">
        <f>IF(I1738=0,0,H1738/I1738)</f>
        <v>0.12121212121212122</v>
      </c>
    </row>
    <row r="1739">
      <c r="A1739" s="66" t="str">
        <v>2026-03</v>
      </c>
      <c r="B1739" s="66" t="str">
        <v>비교 반영</v>
      </c>
      <c r="C1739" s="66" t="str">
        <v>와부읍 도곡리</v>
      </c>
      <c r="D1739" s="66" t="str">
        <v>오피스텔 매매</v>
      </c>
      <c r="E1739" s="68">
        <v>1</v>
      </c>
      <c r="F1739" s="68">
        <v>1</v>
      </c>
      <c r="G1739" s="68">
        <v>0</v>
      </c>
      <c r="H1739" s="68">
        <v>0</v>
      </c>
      <c r="I1739" s="68">
        <f>G1739+H1739</f>
        <v>0</v>
      </c>
      <c r="J1739" s="68">
        <f>SUM(F1739:H1739)</f>
        <v>1</v>
      </c>
      <c r="K1739" s="68">
        <f>E1739-J1739</f>
        <v>0</v>
      </c>
      <c r="L1739" s="69">
        <v>205000000</v>
      </c>
      <c r="M1739" s="87">
        <v>54.75</v>
      </c>
      <c r="N1739" s="69">
        <v>205000000</v>
      </c>
      <c r="O1739" s="69">
        <v>12377825</v>
      </c>
      <c r="P1739" s="79">
        <f>IF(I1739=0,0,H1739/I1739)</f>
        <v>0</v>
      </c>
    </row>
    <row r="1740">
      <c r="A1740" s="66" t="str">
        <v>2026-03</v>
      </c>
      <c r="B1740" s="66" t="str">
        <v>비교 반영</v>
      </c>
      <c r="C1740" s="66" t="str">
        <v>와부읍 도곡리</v>
      </c>
      <c r="D1740" s="66" t="str">
        <v>오피스텔 전월세</v>
      </c>
      <c r="E1740" s="68">
        <v>2</v>
      </c>
      <c r="F1740" s="68">
        <v>0</v>
      </c>
      <c r="G1740" s="68">
        <v>1</v>
      </c>
      <c r="H1740" s="68">
        <v>1</v>
      </c>
      <c r="I1740" s="68">
        <f>G1740+H1740</f>
        <v>2</v>
      </c>
      <c r="J1740" s="68">
        <f>SUM(F1740:H1740)</f>
        <v>2</v>
      </c>
      <c r="K1740" s="68">
        <f>E1740-J1740</f>
        <v>0</v>
      </c>
      <c r="L1740" s="69">
        <v>230000000</v>
      </c>
      <c r="M1740" s="87">
        <v>116.87</v>
      </c>
      <c r="N1740" s="69">
        <v>115000000</v>
      </c>
      <c r="O1740" s="69">
        <v>6505780</v>
      </c>
      <c r="P1740" s="79">
        <f>IF(I1740=0,0,H1740/I1740)</f>
        <v>0.5</v>
      </c>
    </row>
    <row r="1741">
      <c r="A1741" s="66" t="str">
        <v>2026-03</v>
      </c>
      <c r="B1741" s="66" t="str">
        <v>비교 반영</v>
      </c>
      <c r="C1741" s="66" t="str">
        <v>와부읍 도곡리</v>
      </c>
      <c r="D1741" s="66" t="str">
        <v>토지</v>
      </c>
      <c r="E1741" s="68">
        <v>14</v>
      </c>
      <c r="F1741" s="68">
        <v>14</v>
      </c>
      <c r="G1741" s="68">
        <v>0</v>
      </c>
      <c r="H1741" s="68">
        <v>0</v>
      </c>
      <c r="I1741" s="68">
        <f>G1741+H1741</f>
        <v>0</v>
      </c>
      <c r="J1741" s="68">
        <f>SUM(F1741:H1741)</f>
        <v>14</v>
      </c>
      <c r="K1741" s="68">
        <f>E1741-J1741</f>
        <v>0</v>
      </c>
      <c r="L1741" s="69">
        <v>3830000000</v>
      </c>
      <c r="M1741" s="87">
        <v>21924.45</v>
      </c>
      <c r="N1741" s="69">
        <v>273571429</v>
      </c>
      <c r="O1741" s="69">
        <v>577490</v>
      </c>
      <c r="P1741" s="79">
        <f>IF(I1741=0,0,H1741/I1741)</f>
        <v>0</v>
      </c>
    </row>
    <row r="1742">
      <c r="A1742" s="66" t="str">
        <v>2026-03</v>
      </c>
      <c r="B1742" s="66" t="str">
        <v>비교 반영</v>
      </c>
      <c r="C1742" s="66" t="str">
        <v>와부읍 월문리</v>
      </c>
      <c r="D1742" s="66" t="str">
        <v>다가구 매매</v>
      </c>
      <c r="E1742" s="68">
        <v>1</v>
      </c>
      <c r="F1742" s="68">
        <v>1</v>
      </c>
      <c r="G1742" s="68">
        <v>0</v>
      </c>
      <c r="H1742" s="68">
        <v>0</v>
      </c>
      <c r="I1742" s="68">
        <f>G1742+H1742</f>
        <v>0</v>
      </c>
      <c r="J1742" s="68">
        <f>SUM(F1742:H1742)</f>
        <v>1</v>
      </c>
      <c r="K1742" s="68">
        <f>E1742-J1742</f>
        <v>0</v>
      </c>
      <c r="L1742" s="69">
        <v>495000000</v>
      </c>
      <c r="M1742" s="87">
        <v>86.04</v>
      </c>
      <c r="N1742" s="69">
        <v>495000000</v>
      </c>
      <c r="O1742" s="69">
        <v>19018638</v>
      </c>
      <c r="P1742" s="79">
        <f>IF(I1742=0,0,H1742/I1742)</f>
        <v>0</v>
      </c>
    </row>
    <row r="1743">
      <c r="A1743" s="66" t="str">
        <v>2026-03</v>
      </c>
      <c r="B1743" s="66" t="str">
        <v>비교 반영</v>
      </c>
      <c r="C1743" s="66" t="str">
        <v>와부읍 월문리</v>
      </c>
      <c r="D1743" s="66" t="str">
        <v>상가</v>
      </c>
      <c r="E1743" s="68">
        <v>1</v>
      </c>
      <c r="F1743" s="68">
        <v>1</v>
      </c>
      <c r="G1743" s="68">
        <v>0</v>
      </c>
      <c r="H1743" s="68">
        <v>0</v>
      </c>
      <c r="I1743" s="68">
        <f>G1743+H1743</f>
        <v>0</v>
      </c>
      <c r="J1743" s="68">
        <f>SUM(F1743:H1743)</f>
        <v>1</v>
      </c>
      <c r="K1743" s="68">
        <f>E1743-J1743</f>
        <v>0</v>
      </c>
      <c r="L1743" s="69">
        <v>500000000</v>
      </c>
      <c r="M1743" s="87">
        <v>165.71</v>
      </c>
      <c r="N1743" s="69">
        <v>500000000</v>
      </c>
      <c r="O1743" s="69">
        <v>9974609</v>
      </c>
      <c r="P1743" s="79">
        <f>IF(I1743=0,0,H1743/I1743)</f>
        <v>0</v>
      </c>
    </row>
    <row r="1744">
      <c r="A1744" s="66" t="str">
        <v>2026-03</v>
      </c>
      <c r="B1744" s="66" t="str">
        <v>비교 반영</v>
      </c>
      <c r="C1744" s="66" t="str">
        <v>와부읍 월문리</v>
      </c>
      <c r="D1744" s="66" t="str">
        <v>토지</v>
      </c>
      <c r="E1744" s="68">
        <v>7</v>
      </c>
      <c r="F1744" s="68">
        <v>7</v>
      </c>
      <c r="G1744" s="68">
        <v>0</v>
      </c>
      <c r="H1744" s="68">
        <v>0</v>
      </c>
      <c r="I1744" s="68">
        <f>G1744+H1744</f>
        <v>0</v>
      </c>
      <c r="J1744" s="68">
        <f>SUM(F1744:H1744)</f>
        <v>7</v>
      </c>
      <c r="K1744" s="68">
        <f>E1744-J1744</f>
        <v>0</v>
      </c>
      <c r="L1744" s="69">
        <v>3750000000</v>
      </c>
      <c r="M1744" s="87">
        <v>1937.23</v>
      </c>
      <c r="N1744" s="69">
        <v>535714286</v>
      </c>
      <c r="O1744" s="69">
        <v>6399185</v>
      </c>
      <c r="P1744" s="79">
        <f>IF(I1744=0,0,H1744/I1744)</f>
        <v>0</v>
      </c>
    </row>
    <row r="1745">
      <c r="A1745" s="66" t="str">
        <v>2026-03</v>
      </c>
      <c r="B1745" s="66" t="str">
        <v>비교 반영</v>
      </c>
      <c r="C1745" s="66" t="str">
        <v>와부읍 율석리</v>
      </c>
      <c r="D1745" s="66" t="str">
        <v>다가구 전월세</v>
      </c>
      <c r="E1745" s="68">
        <v>1</v>
      </c>
      <c r="F1745" s="68">
        <v>0</v>
      </c>
      <c r="G1745" s="68">
        <v>1</v>
      </c>
      <c r="H1745" s="68">
        <v>0</v>
      </c>
      <c r="I1745" s="68">
        <f>G1745+H1745</f>
        <v>1</v>
      </c>
      <c r="J1745" s="68">
        <f>SUM(F1745:H1745)</f>
        <v>1</v>
      </c>
      <c r="K1745" s="68">
        <f>E1745-J1745</f>
        <v>0</v>
      </c>
      <c r="L1745" s="69">
        <v>100000000</v>
      </c>
      <c r="M1745" s="87">
        <v>70.01</v>
      </c>
      <c r="N1745" s="69">
        <v>100000000</v>
      </c>
      <c r="O1745" s="69">
        <v>4721875</v>
      </c>
      <c r="P1745" s="79">
        <f>IF(I1745=0,0,H1745/I1745)</f>
        <v>0</v>
      </c>
    </row>
    <row r="1746">
      <c r="A1746" s="66" t="str">
        <v>2026-03</v>
      </c>
      <c r="B1746" s="66" t="str">
        <v>비교 반영</v>
      </c>
      <c r="C1746" s="66" t="str">
        <v>와부읍 율석리</v>
      </c>
      <c r="D1746" s="66" t="str">
        <v>토지</v>
      </c>
      <c r="E1746" s="68">
        <v>3</v>
      </c>
      <c r="F1746" s="68">
        <v>3</v>
      </c>
      <c r="G1746" s="68">
        <v>0</v>
      </c>
      <c r="H1746" s="68">
        <v>0</v>
      </c>
      <c r="I1746" s="68">
        <f>G1746+H1746</f>
        <v>0</v>
      </c>
      <c r="J1746" s="68">
        <f>SUM(F1746:H1746)</f>
        <v>3</v>
      </c>
      <c r="K1746" s="68">
        <f>E1746-J1746</f>
        <v>0</v>
      </c>
      <c r="L1746" s="69">
        <v>584000000</v>
      </c>
      <c r="M1746" s="87">
        <v>1738</v>
      </c>
      <c r="N1746" s="69">
        <v>194666667</v>
      </c>
      <c r="O1746" s="69">
        <v>1110805</v>
      </c>
      <c r="P1746" s="79">
        <f>IF(I1746=0,0,H1746/I1746)</f>
        <v>0</v>
      </c>
    </row>
    <row r="1747">
      <c r="A1747" s="66" t="str">
        <v>2026-03</v>
      </c>
      <c r="B1747" s="66" t="str">
        <v>비교 반영</v>
      </c>
      <c r="C1747" s="66" t="str">
        <v>와부읍 팔당리</v>
      </c>
      <c r="D1747" s="66" t="str">
        <v>다가구 전월세</v>
      </c>
      <c r="E1747" s="68">
        <v>3</v>
      </c>
      <c r="F1747" s="68">
        <v>0</v>
      </c>
      <c r="G1747" s="68">
        <v>1</v>
      </c>
      <c r="H1747" s="68">
        <v>2</v>
      </c>
      <c r="I1747" s="68">
        <f>G1747+H1747</f>
        <v>3</v>
      </c>
      <c r="J1747" s="68">
        <f>SUM(F1747:H1747)</f>
        <v>3</v>
      </c>
      <c r="K1747" s="68">
        <f>E1747-J1747</f>
        <v>0</v>
      </c>
      <c r="L1747" s="69">
        <v>215000000</v>
      </c>
      <c r="M1747" s="87">
        <v>202.26</v>
      </c>
      <c r="N1747" s="69">
        <v>71666667</v>
      </c>
      <c r="O1747" s="69">
        <v>3514011</v>
      </c>
      <c r="P1747" s="79">
        <f>IF(I1747=0,0,H1747/I1747)</f>
        <v>0.6666666666666666</v>
      </c>
    </row>
    <row r="1748">
      <c r="A1748" s="66" t="str">
        <v>2026-03</v>
      </c>
      <c r="B1748" s="66" t="str">
        <v>비교 반영</v>
      </c>
      <c r="C1748" s="66" t="str">
        <v>이패동</v>
      </c>
      <c r="D1748" s="66" t="str">
        <v>상가</v>
      </c>
      <c r="E1748" s="68">
        <v>1</v>
      </c>
      <c r="F1748" s="68">
        <v>1</v>
      </c>
      <c r="G1748" s="68">
        <v>0</v>
      </c>
      <c r="H1748" s="68">
        <v>0</v>
      </c>
      <c r="I1748" s="68">
        <f>G1748+H1748</f>
        <v>0</v>
      </c>
      <c r="J1748" s="68">
        <f>SUM(F1748:H1748)</f>
        <v>1</v>
      </c>
      <c r="K1748" s="68">
        <f>E1748-J1748</f>
        <v>0</v>
      </c>
      <c r="L1748" s="69">
        <v>1720000000</v>
      </c>
      <c r="M1748" s="87">
        <v>500.39</v>
      </c>
      <c r="N1748" s="69">
        <v>1720000000</v>
      </c>
      <c r="O1748" s="69">
        <v>11363037</v>
      </c>
      <c r="P1748" s="79">
        <f>IF(I1748=0,0,H1748/I1748)</f>
        <v>0</v>
      </c>
    </row>
    <row r="1749">
      <c r="A1749" s="66" t="str">
        <v>2026-03</v>
      </c>
      <c r="B1749" s="66" t="str">
        <v>비교 반영</v>
      </c>
      <c r="C1749" s="66" t="str">
        <v>이패동</v>
      </c>
      <c r="D1749" s="66" t="str">
        <v>토지</v>
      </c>
      <c r="E1749" s="68">
        <v>1</v>
      </c>
      <c r="F1749" s="68">
        <v>1</v>
      </c>
      <c r="G1749" s="68">
        <v>0</v>
      </c>
      <c r="H1749" s="68">
        <v>0</v>
      </c>
      <c r="I1749" s="68">
        <f>G1749+H1749</f>
        <v>0</v>
      </c>
      <c r="J1749" s="68">
        <f>SUM(F1749:H1749)</f>
        <v>1</v>
      </c>
      <c r="K1749" s="68">
        <f>E1749-J1749</f>
        <v>0</v>
      </c>
      <c r="L1749" s="69">
        <v>9410000</v>
      </c>
      <c r="M1749" s="87">
        <v>33</v>
      </c>
      <c r="N1749" s="69">
        <v>9410000</v>
      </c>
      <c r="O1749" s="69">
        <v>942650</v>
      </c>
      <c r="P1749" s="79">
        <f>IF(I1749=0,0,H1749/I1749)</f>
        <v>0</v>
      </c>
    </row>
    <row r="1750">
      <c r="A1750" s="66" t="str">
        <v>2026-03</v>
      </c>
      <c r="B1750" s="66" t="str">
        <v>비교 반영</v>
      </c>
      <c r="C1750" s="66" t="str">
        <v>일패동</v>
      </c>
      <c r="D1750" s="66" t="str">
        <v>공장창고</v>
      </c>
      <c r="E1750" s="68">
        <v>1</v>
      </c>
      <c r="F1750" s="68">
        <v>1</v>
      </c>
      <c r="G1750" s="68">
        <v>0</v>
      </c>
      <c r="H1750" s="68">
        <v>0</v>
      </c>
      <c r="I1750" s="68">
        <f>G1750+H1750</f>
        <v>0</v>
      </c>
      <c r="J1750" s="68">
        <f>SUM(F1750:H1750)</f>
        <v>1</v>
      </c>
      <c r="K1750" s="68">
        <f>E1750-J1750</f>
        <v>0</v>
      </c>
      <c r="L1750" s="69">
        <v>1515000000</v>
      </c>
      <c r="M1750" s="87">
        <v>796.8</v>
      </c>
      <c r="N1750" s="69">
        <v>1515000000</v>
      </c>
      <c r="O1750" s="69">
        <v>6285472</v>
      </c>
      <c r="P1750" s="79">
        <f>IF(I1750=0,0,H1750/I1750)</f>
        <v>0</v>
      </c>
    </row>
    <row r="1751">
      <c r="A1751" s="66" t="str">
        <v>2026-03</v>
      </c>
      <c r="B1751" s="66" t="str">
        <v>비교 반영</v>
      </c>
      <c r="C1751" s="66" t="str">
        <v>일패동</v>
      </c>
      <c r="D1751" s="66" t="str">
        <v>다가구 전월세</v>
      </c>
      <c r="E1751" s="68">
        <v>2</v>
      </c>
      <c r="F1751" s="68">
        <v>0</v>
      </c>
      <c r="G1751" s="68">
        <v>0</v>
      </c>
      <c r="H1751" s="68">
        <v>2</v>
      </c>
      <c r="I1751" s="68">
        <f>G1751+H1751</f>
        <v>2</v>
      </c>
      <c r="J1751" s="68">
        <f>SUM(F1751:H1751)</f>
        <v>2</v>
      </c>
      <c r="K1751" s="68">
        <f>E1751-J1751</f>
        <v>0</v>
      </c>
      <c r="L1751" s="69">
        <v>35000000</v>
      </c>
      <c r="M1751" s="87">
        <v>81</v>
      </c>
      <c r="N1751" s="69">
        <v>17500000</v>
      </c>
      <c r="O1751" s="69">
        <v>1428426</v>
      </c>
      <c r="P1751" s="79">
        <f>IF(I1751=0,0,H1751/I1751)</f>
        <v>1</v>
      </c>
    </row>
    <row r="1752">
      <c r="A1752" s="66" t="str">
        <v>2026-03</v>
      </c>
      <c r="B1752" s="66" t="str">
        <v>비교 반영</v>
      </c>
      <c r="C1752" s="66" t="str">
        <v>일패동</v>
      </c>
      <c r="D1752" s="66" t="str">
        <v>토지</v>
      </c>
      <c r="E1752" s="68">
        <v>24</v>
      </c>
      <c r="F1752" s="68">
        <v>24</v>
      </c>
      <c r="G1752" s="68">
        <v>0</v>
      </c>
      <c r="H1752" s="68">
        <v>0</v>
      </c>
      <c r="I1752" s="68">
        <f>G1752+H1752</f>
        <v>0</v>
      </c>
      <c r="J1752" s="68">
        <f>SUM(F1752:H1752)</f>
        <v>24</v>
      </c>
      <c r="K1752" s="68">
        <f>E1752-J1752</f>
        <v>0</v>
      </c>
      <c r="L1752" s="69">
        <v>1014720000</v>
      </c>
      <c r="M1752" s="87">
        <v>3427.5</v>
      </c>
      <c r="N1752" s="69">
        <v>42280000</v>
      </c>
      <c r="O1752" s="69">
        <v>978686</v>
      </c>
      <c r="P1752" s="79">
        <f>IF(I1752=0,0,H1752/I1752)</f>
        <v>0</v>
      </c>
    </row>
    <row r="1753">
      <c r="A1753" s="66" t="str">
        <v>2026-03</v>
      </c>
      <c r="B1753" s="66" t="str">
        <v>비교 반영</v>
      </c>
      <c r="C1753" s="66" t="str">
        <v>조안면 능내리</v>
      </c>
      <c r="D1753" s="66" t="str">
        <v>다가구 전월세</v>
      </c>
      <c r="E1753" s="68">
        <v>1</v>
      </c>
      <c r="F1753" s="68">
        <v>0</v>
      </c>
      <c r="G1753" s="68">
        <v>1</v>
      </c>
      <c r="H1753" s="68">
        <v>0</v>
      </c>
      <c r="I1753" s="68">
        <f>G1753+H1753</f>
        <v>1</v>
      </c>
      <c r="J1753" s="68">
        <f>SUM(F1753:H1753)</f>
        <v>1</v>
      </c>
      <c r="K1753" s="68">
        <f>E1753-J1753</f>
        <v>0</v>
      </c>
      <c r="L1753" s="69">
        <v>150000000</v>
      </c>
      <c r="M1753" s="87">
        <v>97.92</v>
      </c>
      <c r="N1753" s="69">
        <v>150000000</v>
      </c>
      <c r="O1753" s="69">
        <v>5064009</v>
      </c>
      <c r="P1753" s="79">
        <f>IF(I1753=0,0,H1753/I1753)</f>
        <v>0</v>
      </c>
    </row>
    <row r="1754">
      <c r="A1754" s="66" t="str">
        <v>2026-03</v>
      </c>
      <c r="B1754" s="66" t="str">
        <v>비교 반영</v>
      </c>
      <c r="C1754" s="66" t="str">
        <v>조안면 능내리</v>
      </c>
      <c r="D1754" s="66" t="str">
        <v>토지</v>
      </c>
      <c r="E1754" s="68">
        <v>4</v>
      </c>
      <c r="F1754" s="68">
        <v>4</v>
      </c>
      <c r="G1754" s="68">
        <v>0</v>
      </c>
      <c r="H1754" s="68">
        <v>0</v>
      </c>
      <c r="I1754" s="68">
        <f>G1754+H1754</f>
        <v>0</v>
      </c>
      <c r="J1754" s="68">
        <f>SUM(F1754:H1754)</f>
        <v>4</v>
      </c>
      <c r="K1754" s="68">
        <f>E1754-J1754</f>
        <v>0</v>
      </c>
      <c r="L1754" s="69">
        <v>600530000</v>
      </c>
      <c r="M1754" s="87">
        <v>1099</v>
      </c>
      <c r="N1754" s="69">
        <v>150132500</v>
      </c>
      <c r="O1754" s="69">
        <v>1806390</v>
      </c>
      <c r="P1754" s="79">
        <f>IF(I1754=0,0,H1754/I1754)</f>
        <v>0</v>
      </c>
    </row>
    <row r="1755">
      <c r="A1755" s="66" t="str">
        <v>2026-03</v>
      </c>
      <c r="B1755" s="66" t="str">
        <v>비교 반영</v>
      </c>
      <c r="C1755" s="66" t="str">
        <v>조안면 삼봉리</v>
      </c>
      <c r="D1755" s="66" t="str">
        <v>다가구 전월세</v>
      </c>
      <c r="E1755" s="68">
        <v>1</v>
      </c>
      <c r="F1755" s="68">
        <v>0</v>
      </c>
      <c r="G1755" s="68">
        <v>1</v>
      </c>
      <c r="H1755" s="68">
        <v>0</v>
      </c>
      <c r="I1755" s="68">
        <f>G1755+H1755</f>
        <v>1</v>
      </c>
      <c r="J1755" s="68">
        <f>SUM(F1755:H1755)</f>
        <v>1</v>
      </c>
      <c r="K1755" s="68">
        <f>E1755-J1755</f>
        <v>0</v>
      </c>
      <c r="L1755" s="69">
        <v>200000000</v>
      </c>
      <c r="M1755" s="87">
        <v>119.18</v>
      </c>
      <c r="N1755" s="69">
        <v>200000000</v>
      </c>
      <c r="O1755" s="69">
        <v>5547550</v>
      </c>
      <c r="P1755" s="79">
        <f>IF(I1755=0,0,H1755/I1755)</f>
        <v>0</v>
      </c>
    </row>
    <row r="1756">
      <c r="A1756" s="66" t="str">
        <v>2026-03</v>
      </c>
      <c r="B1756" s="66" t="str">
        <v>비교 반영</v>
      </c>
      <c r="C1756" s="66" t="str">
        <v>조안면 삼봉리</v>
      </c>
      <c r="D1756" s="66" t="str">
        <v>토지</v>
      </c>
      <c r="E1756" s="68">
        <v>4</v>
      </c>
      <c r="F1756" s="68">
        <v>4</v>
      </c>
      <c r="G1756" s="68">
        <v>0</v>
      </c>
      <c r="H1756" s="68">
        <v>0</v>
      </c>
      <c r="I1756" s="68">
        <f>G1756+H1756</f>
        <v>0</v>
      </c>
      <c r="J1756" s="68">
        <f>SUM(F1756:H1756)</f>
        <v>4</v>
      </c>
      <c r="K1756" s="68">
        <f>E1756-J1756</f>
        <v>0</v>
      </c>
      <c r="L1756" s="69">
        <v>809800000</v>
      </c>
      <c r="M1756" s="87">
        <v>1741</v>
      </c>
      <c r="N1756" s="69">
        <v>202450000</v>
      </c>
      <c r="O1756" s="69">
        <v>1537636</v>
      </c>
      <c r="P1756" s="79">
        <f>IF(I1756=0,0,H1756/I1756)</f>
        <v>0</v>
      </c>
    </row>
    <row r="1757">
      <c r="A1757" s="66" t="str">
        <v>2026-03</v>
      </c>
      <c r="B1757" s="66" t="str">
        <v>비교 반영</v>
      </c>
      <c r="C1757" s="66" t="str">
        <v>조안면 시우리</v>
      </c>
      <c r="D1757" s="66" t="str">
        <v>다가구 전월세</v>
      </c>
      <c r="E1757" s="68">
        <v>1</v>
      </c>
      <c r="F1757" s="68">
        <v>0</v>
      </c>
      <c r="G1757" s="68">
        <v>0</v>
      </c>
      <c r="H1757" s="68">
        <v>1</v>
      </c>
      <c r="I1757" s="68">
        <f>G1757+H1757</f>
        <v>1</v>
      </c>
      <c r="J1757" s="68">
        <f>SUM(F1757:H1757)</f>
        <v>1</v>
      </c>
      <c r="K1757" s="68">
        <f>E1757-J1757</f>
        <v>0</v>
      </c>
      <c r="L1757" s="69">
        <v>20000000</v>
      </c>
      <c r="M1757" s="87">
        <v>92.13</v>
      </c>
      <c r="N1757" s="69">
        <v>20000000</v>
      </c>
      <c r="O1757" s="69">
        <v>717635</v>
      </c>
      <c r="P1757" s="79">
        <f>IF(I1757=0,0,H1757/I1757)</f>
        <v>1</v>
      </c>
    </row>
    <row r="1758">
      <c r="A1758" s="66" t="str">
        <v>2026-03</v>
      </c>
      <c r="B1758" s="66" t="str">
        <v>비교 반영</v>
      </c>
      <c r="C1758" s="66" t="str">
        <v>조안면 시우리</v>
      </c>
      <c r="D1758" s="66" t="str">
        <v>토지</v>
      </c>
      <c r="E1758" s="68">
        <v>2</v>
      </c>
      <c r="F1758" s="68">
        <v>2</v>
      </c>
      <c r="G1758" s="68">
        <v>0</v>
      </c>
      <c r="H1758" s="68">
        <v>0</v>
      </c>
      <c r="I1758" s="68">
        <f>G1758+H1758</f>
        <v>0</v>
      </c>
      <c r="J1758" s="68">
        <f>SUM(F1758:H1758)</f>
        <v>2</v>
      </c>
      <c r="K1758" s="68">
        <f>E1758-J1758</f>
        <v>0</v>
      </c>
      <c r="L1758" s="69">
        <v>33500000</v>
      </c>
      <c r="M1758" s="87">
        <v>223.3</v>
      </c>
      <c r="N1758" s="69">
        <v>16750000</v>
      </c>
      <c r="O1758" s="69">
        <v>495942</v>
      </c>
      <c r="P1758" s="79">
        <f>IF(I1758=0,0,H1758/I1758)</f>
        <v>0</v>
      </c>
    </row>
    <row r="1759">
      <c r="A1759" s="66" t="str">
        <v>2026-03</v>
      </c>
      <c r="B1759" s="66" t="str">
        <v>비교 반영</v>
      </c>
      <c r="C1759" s="66" t="str">
        <v>조안면 조안리</v>
      </c>
      <c r="D1759" s="66" t="str">
        <v>다가구 전월세</v>
      </c>
      <c r="E1759" s="68">
        <v>4</v>
      </c>
      <c r="F1759" s="68">
        <v>0</v>
      </c>
      <c r="G1759" s="68">
        <v>4</v>
      </c>
      <c r="H1759" s="68">
        <v>0</v>
      </c>
      <c r="I1759" s="68">
        <f>G1759+H1759</f>
        <v>4</v>
      </c>
      <c r="J1759" s="68">
        <f>SUM(F1759:H1759)</f>
        <v>4</v>
      </c>
      <c r="K1759" s="68">
        <f>E1759-J1759</f>
        <v>0</v>
      </c>
      <c r="L1759" s="69">
        <v>870000000</v>
      </c>
      <c r="M1759" s="87">
        <v>492.93</v>
      </c>
      <c r="N1759" s="69">
        <v>217500000</v>
      </c>
      <c r="O1759" s="69">
        <v>5834567</v>
      </c>
      <c r="P1759" s="79">
        <f>IF(I1759=0,0,H1759/I1759)</f>
        <v>0</v>
      </c>
    </row>
    <row r="1760">
      <c r="A1760" s="66" t="str">
        <v>2026-03</v>
      </c>
      <c r="B1760" s="66" t="str">
        <v>비교 반영</v>
      </c>
      <c r="C1760" s="66" t="str">
        <v>조안면 조안리</v>
      </c>
      <c r="D1760" s="66" t="str">
        <v>토지</v>
      </c>
      <c r="E1760" s="68">
        <v>1</v>
      </c>
      <c r="F1760" s="68">
        <v>1</v>
      </c>
      <c r="G1760" s="68">
        <v>0</v>
      </c>
      <c r="H1760" s="68">
        <v>0</v>
      </c>
      <c r="I1760" s="68">
        <f>G1760+H1760</f>
        <v>0</v>
      </c>
      <c r="J1760" s="68">
        <f>SUM(F1760:H1760)</f>
        <v>1</v>
      </c>
      <c r="K1760" s="68">
        <f>E1760-J1760</f>
        <v>0</v>
      </c>
      <c r="L1760" s="69">
        <v>63000000</v>
      </c>
      <c r="M1760" s="87">
        <v>456</v>
      </c>
      <c r="N1760" s="69">
        <v>63000000</v>
      </c>
      <c r="O1760" s="69">
        <v>456720</v>
      </c>
      <c r="P1760" s="79">
        <f>IF(I1760=0,0,H1760/I1760)</f>
        <v>0</v>
      </c>
    </row>
    <row r="1761">
      <c r="A1761" s="66" t="str">
        <v>2026-03</v>
      </c>
      <c r="B1761" s="66" t="str">
        <v>비교 반영</v>
      </c>
      <c r="C1761" s="66" t="str">
        <v>조안면 진중리</v>
      </c>
      <c r="D1761" s="66" t="str">
        <v>다가구 전월세</v>
      </c>
      <c r="E1761" s="68">
        <v>2</v>
      </c>
      <c r="F1761" s="68">
        <v>0</v>
      </c>
      <c r="G1761" s="68">
        <v>1</v>
      </c>
      <c r="H1761" s="68">
        <v>1</v>
      </c>
      <c r="I1761" s="68">
        <f>G1761+H1761</f>
        <v>2</v>
      </c>
      <c r="J1761" s="68">
        <f>SUM(F1761:H1761)</f>
        <v>2</v>
      </c>
      <c r="K1761" s="68">
        <f>E1761-J1761</f>
        <v>0</v>
      </c>
      <c r="L1761" s="69">
        <v>270600000</v>
      </c>
      <c r="M1761" s="87">
        <v>158.69</v>
      </c>
      <c r="N1761" s="69">
        <v>135300000</v>
      </c>
      <c r="O1761" s="69">
        <v>5637062</v>
      </c>
      <c r="P1761" s="79">
        <f>IF(I1761=0,0,H1761/I1761)</f>
        <v>0.5</v>
      </c>
    </row>
    <row r="1762">
      <c r="A1762" s="66" t="str">
        <v>2026-03</v>
      </c>
      <c r="B1762" s="66" t="str">
        <v>비교 반영</v>
      </c>
      <c r="C1762" s="66" t="str">
        <v>진건읍 배양리</v>
      </c>
      <c r="D1762" s="66" t="str">
        <v>다가구 전월세</v>
      </c>
      <c r="E1762" s="68">
        <v>1</v>
      </c>
      <c r="F1762" s="68">
        <v>0</v>
      </c>
      <c r="G1762" s="68">
        <v>0</v>
      </c>
      <c r="H1762" s="68">
        <v>1</v>
      </c>
      <c r="I1762" s="68">
        <f>G1762+H1762</f>
        <v>1</v>
      </c>
      <c r="J1762" s="68">
        <f>SUM(F1762:H1762)</f>
        <v>1</v>
      </c>
      <c r="K1762" s="68">
        <f>E1762-J1762</f>
        <v>0</v>
      </c>
      <c r="L1762" s="69">
        <v>20000000</v>
      </c>
      <c r="M1762" s="87">
        <v>60.84</v>
      </c>
      <c r="N1762" s="69">
        <v>20000000</v>
      </c>
      <c r="O1762" s="69">
        <v>1086714</v>
      </c>
      <c r="P1762" s="79">
        <f>IF(I1762=0,0,H1762/I1762)</f>
        <v>1</v>
      </c>
    </row>
    <row r="1763">
      <c r="A1763" s="66" t="str">
        <v>2026-03</v>
      </c>
      <c r="B1763" s="66" t="str">
        <v>비교 반영</v>
      </c>
      <c r="C1763" s="66" t="str">
        <v>진건읍 배양리</v>
      </c>
      <c r="D1763" s="66" t="str">
        <v>상가</v>
      </c>
      <c r="E1763" s="68">
        <v>1</v>
      </c>
      <c r="F1763" s="68">
        <v>1</v>
      </c>
      <c r="G1763" s="68">
        <v>0</v>
      </c>
      <c r="H1763" s="68">
        <v>0</v>
      </c>
      <c r="I1763" s="68">
        <f>G1763+H1763</f>
        <v>0</v>
      </c>
      <c r="J1763" s="68">
        <f>SUM(F1763:H1763)</f>
        <v>1</v>
      </c>
      <c r="K1763" s="68">
        <f>E1763-J1763</f>
        <v>0</v>
      </c>
      <c r="L1763" s="69">
        <v>859000000</v>
      </c>
      <c r="M1763" s="87">
        <v>271.81</v>
      </c>
      <c r="N1763" s="69">
        <v>859000000</v>
      </c>
      <c r="O1763" s="69">
        <v>10447258</v>
      </c>
      <c r="P1763" s="79">
        <f>IF(I1763=0,0,H1763/I1763)</f>
        <v>0</v>
      </c>
    </row>
    <row r="1764">
      <c r="A1764" s="66" t="str">
        <v>2026-03</v>
      </c>
      <c r="B1764" s="66" t="str">
        <v>비교 반영</v>
      </c>
      <c r="C1764" s="66" t="str">
        <v>진건읍 배양리</v>
      </c>
      <c r="D1764" s="66" t="str">
        <v>토지</v>
      </c>
      <c r="E1764" s="68">
        <v>3</v>
      </c>
      <c r="F1764" s="68">
        <v>3</v>
      </c>
      <c r="G1764" s="68">
        <v>0</v>
      </c>
      <c r="H1764" s="68">
        <v>0</v>
      </c>
      <c r="I1764" s="68">
        <f>G1764+H1764</f>
        <v>0</v>
      </c>
      <c r="J1764" s="68">
        <f>SUM(F1764:H1764)</f>
        <v>3</v>
      </c>
      <c r="K1764" s="68">
        <f>E1764-J1764</f>
        <v>0</v>
      </c>
      <c r="L1764" s="69">
        <v>711000000</v>
      </c>
      <c r="M1764" s="87">
        <v>1039.7</v>
      </c>
      <c r="N1764" s="69">
        <v>237000000</v>
      </c>
      <c r="O1764" s="69">
        <v>2260665</v>
      </c>
      <c r="P1764" s="79">
        <f>IF(I1764=0,0,H1764/I1764)</f>
        <v>0</v>
      </c>
    </row>
    <row r="1765">
      <c r="A1765" s="66" t="str">
        <v>2026-03</v>
      </c>
      <c r="B1765" s="66" t="str">
        <v>비교 반영</v>
      </c>
      <c r="C1765" s="66" t="str">
        <v>진건읍 사능리</v>
      </c>
      <c r="D1765" s="66" t="str">
        <v>다가구 전월세</v>
      </c>
      <c r="E1765" s="68">
        <v>2</v>
      </c>
      <c r="F1765" s="68">
        <v>0</v>
      </c>
      <c r="G1765" s="68">
        <v>0</v>
      </c>
      <c r="H1765" s="68">
        <v>2</v>
      </c>
      <c r="I1765" s="68">
        <f>G1765+H1765</f>
        <v>2</v>
      </c>
      <c r="J1765" s="68">
        <f>SUM(F1765:H1765)</f>
        <v>2</v>
      </c>
      <c r="K1765" s="68">
        <f>E1765-J1765</f>
        <v>0</v>
      </c>
      <c r="L1765" s="69">
        <v>15000000</v>
      </c>
      <c r="M1765" s="87">
        <v>84.24</v>
      </c>
      <c r="N1765" s="69">
        <v>7500000</v>
      </c>
      <c r="O1765" s="69">
        <v>588637</v>
      </c>
      <c r="P1765" s="79">
        <f>IF(I1765=0,0,H1765/I1765)</f>
        <v>1</v>
      </c>
    </row>
    <row r="1766">
      <c r="A1766" s="66" t="str">
        <v>2026-03</v>
      </c>
      <c r="B1766" s="66" t="str">
        <v>비교 반영</v>
      </c>
      <c r="C1766" s="66" t="str">
        <v>진건읍 사능리</v>
      </c>
      <c r="D1766" s="66" t="str">
        <v>다세대 매매</v>
      </c>
      <c r="E1766" s="68">
        <v>3</v>
      </c>
      <c r="F1766" s="68">
        <v>3</v>
      </c>
      <c r="G1766" s="68">
        <v>0</v>
      </c>
      <c r="H1766" s="68">
        <v>0</v>
      </c>
      <c r="I1766" s="68">
        <f>G1766+H1766</f>
        <v>0</v>
      </c>
      <c r="J1766" s="68">
        <f>SUM(F1766:H1766)</f>
        <v>3</v>
      </c>
      <c r="K1766" s="68">
        <f>E1766-J1766</f>
        <v>0</v>
      </c>
      <c r="L1766" s="69">
        <v>403700000</v>
      </c>
      <c r="M1766" s="87">
        <v>148.28</v>
      </c>
      <c r="N1766" s="69">
        <v>134566667</v>
      </c>
      <c r="O1766" s="69">
        <v>9000171</v>
      </c>
      <c r="P1766" s="79">
        <f>IF(I1766=0,0,H1766/I1766)</f>
        <v>0</v>
      </c>
    </row>
    <row r="1767">
      <c r="A1767" s="66" t="str">
        <v>2026-03</v>
      </c>
      <c r="B1767" s="66" t="str">
        <v>비교 반영</v>
      </c>
      <c r="C1767" s="66" t="str">
        <v>진건읍 사능리</v>
      </c>
      <c r="D1767" s="66" t="str">
        <v>다세대 전월세</v>
      </c>
      <c r="E1767" s="68">
        <v>5</v>
      </c>
      <c r="F1767" s="68">
        <v>0</v>
      </c>
      <c r="G1767" s="68">
        <v>3</v>
      </c>
      <c r="H1767" s="68">
        <v>2</v>
      </c>
      <c r="I1767" s="68">
        <f>G1767+H1767</f>
        <v>5</v>
      </c>
      <c r="J1767" s="68">
        <f>SUM(F1767:H1767)</f>
        <v>5</v>
      </c>
      <c r="K1767" s="68">
        <f>E1767-J1767</f>
        <v>0</v>
      </c>
      <c r="L1767" s="69">
        <v>266000000</v>
      </c>
      <c r="M1767" s="87">
        <v>221.81</v>
      </c>
      <c r="N1767" s="69">
        <v>53200000</v>
      </c>
      <c r="O1767" s="69">
        <v>3964379</v>
      </c>
      <c r="P1767" s="79">
        <f>IF(I1767=0,0,H1767/I1767)</f>
        <v>0.4</v>
      </c>
    </row>
    <row r="1768">
      <c r="A1768" s="66" t="str">
        <v>2026-03</v>
      </c>
      <c r="B1768" s="66" t="str">
        <v>비교 반영</v>
      </c>
      <c r="C1768" s="66" t="str">
        <v>진건읍 사능리</v>
      </c>
      <c r="D1768" s="66" t="str">
        <v>아파트 매매</v>
      </c>
      <c r="E1768" s="68">
        <v>1</v>
      </c>
      <c r="F1768" s="68">
        <v>1</v>
      </c>
      <c r="G1768" s="68">
        <v>0</v>
      </c>
      <c r="H1768" s="68">
        <v>0</v>
      </c>
      <c r="I1768" s="68">
        <f>G1768+H1768</f>
        <v>0</v>
      </c>
      <c r="J1768" s="68">
        <f>SUM(F1768:H1768)</f>
        <v>1</v>
      </c>
      <c r="K1768" s="68">
        <f>E1768-J1768</f>
        <v>0</v>
      </c>
      <c r="L1768" s="69">
        <v>100000000</v>
      </c>
      <c r="M1768" s="87">
        <v>45.6</v>
      </c>
      <c r="N1768" s="69">
        <v>100000000</v>
      </c>
      <c r="O1768" s="69">
        <v>7249529</v>
      </c>
      <c r="P1768" s="79">
        <f>IF(I1768=0,0,H1768/I1768)</f>
        <v>0</v>
      </c>
    </row>
    <row r="1769">
      <c r="A1769" s="66" t="str">
        <v>2026-03</v>
      </c>
      <c r="B1769" s="66" t="str">
        <v>비교 반영</v>
      </c>
      <c r="C1769" s="66" t="str">
        <v>진건읍 사능리</v>
      </c>
      <c r="D1769" s="66" t="str">
        <v>토지</v>
      </c>
      <c r="E1769" s="68">
        <v>3</v>
      </c>
      <c r="F1769" s="68">
        <v>3</v>
      </c>
      <c r="G1769" s="68">
        <v>0</v>
      </c>
      <c r="H1769" s="68">
        <v>0</v>
      </c>
      <c r="I1769" s="68">
        <f>G1769+H1769</f>
        <v>0</v>
      </c>
      <c r="J1769" s="68">
        <f>SUM(F1769:H1769)</f>
        <v>3</v>
      </c>
      <c r="K1769" s="68">
        <f>E1769-J1769</f>
        <v>0</v>
      </c>
      <c r="L1769" s="69">
        <v>1401320000</v>
      </c>
      <c r="M1769" s="87">
        <v>1804</v>
      </c>
      <c r="N1769" s="69">
        <v>467106667</v>
      </c>
      <c r="O1769" s="69">
        <v>2567884</v>
      </c>
      <c r="P1769" s="79">
        <f>IF(I1769=0,0,H1769/I1769)</f>
        <v>0</v>
      </c>
    </row>
    <row r="1770">
      <c r="A1770" s="66" t="str">
        <v>2026-03</v>
      </c>
      <c r="B1770" s="66" t="str">
        <v>비교 반영</v>
      </c>
      <c r="C1770" s="66" t="str">
        <v>진건읍 송능리</v>
      </c>
      <c r="D1770" s="66" t="str">
        <v>다가구 매매</v>
      </c>
      <c r="E1770" s="68">
        <v>1</v>
      </c>
      <c r="F1770" s="68">
        <v>1</v>
      </c>
      <c r="G1770" s="68">
        <v>0</v>
      </c>
      <c r="H1770" s="68">
        <v>0</v>
      </c>
      <c r="I1770" s="68">
        <f>G1770+H1770</f>
        <v>0</v>
      </c>
      <c r="J1770" s="68">
        <f>SUM(F1770:H1770)</f>
        <v>1</v>
      </c>
      <c r="K1770" s="68">
        <f>E1770-J1770</f>
        <v>0</v>
      </c>
      <c r="L1770" s="69">
        <v>1500000000</v>
      </c>
      <c r="M1770" s="87">
        <v>254.56</v>
      </c>
      <c r="N1770" s="69">
        <v>1500000000</v>
      </c>
      <c r="O1770" s="69">
        <v>19479406</v>
      </c>
      <c r="P1770" s="79">
        <f>IF(I1770=0,0,H1770/I1770)</f>
        <v>0</v>
      </c>
    </row>
    <row r="1771">
      <c r="A1771" s="66" t="str">
        <v>2026-03</v>
      </c>
      <c r="B1771" s="66" t="str">
        <v>비교 반영</v>
      </c>
      <c r="C1771" s="66" t="str">
        <v>진건읍 송능리</v>
      </c>
      <c r="D1771" s="66" t="str">
        <v>다세대 매매</v>
      </c>
      <c r="E1771" s="68">
        <v>2</v>
      </c>
      <c r="F1771" s="68">
        <v>2</v>
      </c>
      <c r="G1771" s="68">
        <v>0</v>
      </c>
      <c r="H1771" s="68">
        <v>0</v>
      </c>
      <c r="I1771" s="68">
        <f>G1771+H1771</f>
        <v>0</v>
      </c>
      <c r="J1771" s="68">
        <f>SUM(F1771:H1771)</f>
        <v>2</v>
      </c>
      <c r="K1771" s="68">
        <f>E1771-J1771</f>
        <v>0</v>
      </c>
      <c r="L1771" s="69">
        <v>185000000</v>
      </c>
      <c r="M1771" s="87">
        <v>117.09</v>
      </c>
      <c r="N1771" s="69">
        <v>92500000</v>
      </c>
      <c r="O1771" s="69">
        <v>5223078</v>
      </c>
      <c r="P1771" s="79">
        <f>IF(I1771=0,0,H1771/I1771)</f>
        <v>0</v>
      </c>
    </row>
    <row r="1772">
      <c r="A1772" s="66" t="str">
        <v>2026-03</v>
      </c>
      <c r="B1772" s="66" t="str">
        <v>비교 반영</v>
      </c>
      <c r="C1772" s="66" t="str">
        <v>진건읍 송능리</v>
      </c>
      <c r="D1772" s="66" t="str">
        <v>다세대 전월세</v>
      </c>
      <c r="E1772" s="68">
        <v>4</v>
      </c>
      <c r="F1772" s="68">
        <v>0</v>
      </c>
      <c r="G1772" s="68">
        <v>0</v>
      </c>
      <c r="H1772" s="68">
        <v>4</v>
      </c>
      <c r="I1772" s="68">
        <f>G1772+H1772</f>
        <v>4</v>
      </c>
      <c r="J1772" s="68">
        <f>SUM(F1772:H1772)</f>
        <v>4</v>
      </c>
      <c r="K1772" s="68">
        <f>E1772-J1772</f>
        <v>0</v>
      </c>
      <c r="L1772" s="69">
        <v>75000000</v>
      </c>
      <c r="M1772" s="87">
        <v>231.6</v>
      </c>
      <c r="N1772" s="69">
        <v>18750000</v>
      </c>
      <c r="O1772" s="69">
        <v>1070526</v>
      </c>
      <c r="P1772" s="79">
        <f>IF(I1772=0,0,H1772/I1772)</f>
        <v>1</v>
      </c>
    </row>
    <row r="1773">
      <c r="A1773" s="66" t="str">
        <v>2026-03</v>
      </c>
      <c r="B1773" s="66" t="str">
        <v>비교 반영</v>
      </c>
      <c r="C1773" s="66" t="str">
        <v>진건읍 송능리</v>
      </c>
      <c r="D1773" s="66" t="str">
        <v>상가</v>
      </c>
      <c r="E1773" s="68">
        <v>1</v>
      </c>
      <c r="F1773" s="68">
        <v>1</v>
      </c>
      <c r="G1773" s="68">
        <v>0</v>
      </c>
      <c r="H1773" s="68">
        <v>0</v>
      </c>
      <c r="I1773" s="68">
        <f>G1773+H1773</f>
        <v>0</v>
      </c>
      <c r="J1773" s="68">
        <f>SUM(F1773:H1773)</f>
        <v>1</v>
      </c>
      <c r="K1773" s="68">
        <f>E1773-J1773</f>
        <v>0</v>
      </c>
      <c r="L1773" s="69">
        <v>1388000000</v>
      </c>
      <c r="M1773" s="87">
        <v>492.3</v>
      </c>
      <c r="N1773" s="69">
        <v>1388000000</v>
      </c>
      <c r="O1773" s="69">
        <v>9320393</v>
      </c>
      <c r="P1773" s="79">
        <f>IF(I1773=0,0,H1773/I1773)</f>
        <v>0</v>
      </c>
    </row>
    <row r="1774">
      <c r="A1774" s="66" t="str">
        <v>2026-03</v>
      </c>
      <c r="B1774" s="66" t="str">
        <v>비교 반영</v>
      </c>
      <c r="C1774" s="66" t="str">
        <v>진건읍 송능리</v>
      </c>
      <c r="D1774" s="66" t="str">
        <v>토지</v>
      </c>
      <c r="E1774" s="68">
        <v>5</v>
      </c>
      <c r="F1774" s="68">
        <v>5</v>
      </c>
      <c r="G1774" s="68">
        <v>0</v>
      </c>
      <c r="H1774" s="68">
        <v>0</v>
      </c>
      <c r="I1774" s="68">
        <f>G1774+H1774</f>
        <v>0</v>
      </c>
      <c r="J1774" s="68">
        <f>SUM(F1774:H1774)</f>
        <v>5</v>
      </c>
      <c r="K1774" s="68">
        <f>E1774-J1774</f>
        <v>0</v>
      </c>
      <c r="L1774" s="69">
        <v>849000000</v>
      </c>
      <c r="M1774" s="87">
        <v>1302</v>
      </c>
      <c r="N1774" s="69">
        <v>169800000</v>
      </c>
      <c r="O1774" s="69">
        <v>2155616</v>
      </c>
      <c r="P1774" s="79">
        <f>IF(I1774=0,0,H1774/I1774)</f>
        <v>0</v>
      </c>
    </row>
    <row r="1775">
      <c r="A1775" s="66" t="str">
        <v>2026-03</v>
      </c>
      <c r="B1775" s="66" t="str">
        <v>비교 반영</v>
      </c>
      <c r="C1775" s="66" t="str">
        <v>진건읍 신월리</v>
      </c>
      <c r="D1775" s="66" t="str">
        <v>아파트 매매</v>
      </c>
      <c r="E1775" s="68">
        <v>1</v>
      </c>
      <c r="F1775" s="68">
        <v>1</v>
      </c>
      <c r="G1775" s="68">
        <v>0</v>
      </c>
      <c r="H1775" s="68">
        <v>0</v>
      </c>
      <c r="I1775" s="68">
        <f>G1775+H1775</f>
        <v>0</v>
      </c>
      <c r="J1775" s="68">
        <f>SUM(F1775:H1775)</f>
        <v>1</v>
      </c>
      <c r="K1775" s="68">
        <f>E1775-J1775</f>
        <v>0</v>
      </c>
      <c r="L1775" s="69">
        <v>330000000</v>
      </c>
      <c r="M1775" s="87">
        <v>84.97</v>
      </c>
      <c r="N1775" s="69">
        <v>330000000</v>
      </c>
      <c r="O1775" s="69">
        <v>12838755</v>
      </c>
      <c r="P1775" s="79">
        <f>IF(I1775=0,0,H1775/I1775)</f>
        <v>0</v>
      </c>
    </row>
    <row r="1776">
      <c r="A1776" s="66" t="str">
        <v>2026-03</v>
      </c>
      <c r="B1776" s="66" t="str">
        <v>비교 반영</v>
      </c>
      <c r="C1776" s="66" t="str">
        <v>진건읍 용정리</v>
      </c>
      <c r="D1776" s="66" t="str">
        <v>다가구 매매</v>
      </c>
      <c r="E1776" s="68">
        <v>1</v>
      </c>
      <c r="F1776" s="68">
        <v>1</v>
      </c>
      <c r="G1776" s="68">
        <v>0</v>
      </c>
      <c r="H1776" s="68">
        <v>0</v>
      </c>
      <c r="I1776" s="68">
        <f>G1776+H1776</f>
        <v>0</v>
      </c>
      <c r="J1776" s="68">
        <f>SUM(F1776:H1776)</f>
        <v>1</v>
      </c>
      <c r="K1776" s="68">
        <f>E1776-J1776</f>
        <v>0</v>
      </c>
      <c r="L1776" s="69">
        <v>182000000</v>
      </c>
      <c r="M1776" s="87">
        <v>57.91</v>
      </c>
      <c r="N1776" s="69">
        <v>182000000</v>
      </c>
      <c r="O1776" s="69">
        <v>10389447</v>
      </c>
      <c r="P1776" s="79">
        <f>IF(I1776=0,0,H1776/I1776)</f>
        <v>0</v>
      </c>
    </row>
    <row r="1777">
      <c r="A1777" s="66" t="str">
        <v>2026-03</v>
      </c>
      <c r="B1777" s="66" t="str">
        <v>비교 반영</v>
      </c>
      <c r="C1777" s="66" t="str">
        <v>진건읍 용정리</v>
      </c>
      <c r="D1777" s="66" t="str">
        <v>다가구 전월세</v>
      </c>
      <c r="E1777" s="68">
        <v>8</v>
      </c>
      <c r="F1777" s="68">
        <v>0</v>
      </c>
      <c r="G1777" s="68">
        <v>2</v>
      </c>
      <c r="H1777" s="68">
        <v>6</v>
      </c>
      <c r="I1777" s="68">
        <f>G1777+H1777</f>
        <v>8</v>
      </c>
      <c r="J1777" s="68">
        <f>SUM(F1777:H1777)</f>
        <v>8</v>
      </c>
      <c r="K1777" s="68">
        <f>E1777-J1777</f>
        <v>0</v>
      </c>
      <c r="L1777" s="69">
        <v>200000000</v>
      </c>
      <c r="M1777" s="87">
        <v>297.212</v>
      </c>
      <c r="N1777" s="69">
        <v>25000000</v>
      </c>
      <c r="O1777" s="69">
        <v>2224530</v>
      </c>
      <c r="P1777" s="79">
        <f>IF(I1777=0,0,H1777/I1777)</f>
        <v>0.75</v>
      </c>
    </row>
    <row r="1778">
      <c r="A1778" s="66" t="str">
        <v>2026-03</v>
      </c>
      <c r="B1778" s="66" t="str">
        <v>비교 반영</v>
      </c>
      <c r="C1778" s="66" t="str">
        <v>진건읍 용정리</v>
      </c>
      <c r="D1778" s="66" t="str">
        <v>다세대 매매</v>
      </c>
      <c r="E1778" s="68">
        <v>2</v>
      </c>
      <c r="F1778" s="68">
        <v>2</v>
      </c>
      <c r="G1778" s="68">
        <v>0</v>
      </c>
      <c r="H1778" s="68">
        <v>0</v>
      </c>
      <c r="I1778" s="68">
        <f>G1778+H1778</f>
        <v>0</v>
      </c>
      <c r="J1778" s="68">
        <f>SUM(F1778:H1778)</f>
        <v>2</v>
      </c>
      <c r="K1778" s="68">
        <f>E1778-J1778</f>
        <v>0</v>
      </c>
      <c r="L1778" s="69">
        <v>340000000</v>
      </c>
      <c r="M1778" s="87">
        <v>142.17</v>
      </c>
      <c r="N1778" s="69">
        <v>170000000</v>
      </c>
      <c r="O1778" s="69">
        <v>7905795</v>
      </c>
      <c r="P1778" s="79">
        <f>IF(I1778=0,0,H1778/I1778)</f>
        <v>0</v>
      </c>
    </row>
    <row r="1779">
      <c r="A1779" s="66" t="str">
        <v>2026-03</v>
      </c>
      <c r="B1779" s="66" t="str">
        <v>비교 반영</v>
      </c>
      <c r="C1779" s="66" t="str">
        <v>진건읍 용정리</v>
      </c>
      <c r="D1779" s="66" t="str">
        <v>다세대 전월세</v>
      </c>
      <c r="E1779" s="68">
        <v>6</v>
      </c>
      <c r="F1779" s="68">
        <v>0</v>
      </c>
      <c r="G1779" s="68">
        <v>4</v>
      </c>
      <c r="H1779" s="68">
        <v>2</v>
      </c>
      <c r="I1779" s="68">
        <f>G1779+H1779</f>
        <v>6</v>
      </c>
      <c r="J1779" s="68">
        <f>SUM(F1779:H1779)</f>
        <v>6</v>
      </c>
      <c r="K1779" s="68">
        <f>E1779-J1779</f>
        <v>0</v>
      </c>
      <c r="L1779" s="69">
        <v>326000000</v>
      </c>
      <c r="M1779" s="87">
        <v>252.68</v>
      </c>
      <c r="N1779" s="69">
        <v>54333333</v>
      </c>
      <c r="O1779" s="69">
        <v>4265023</v>
      </c>
      <c r="P1779" s="79">
        <f>IF(I1779=0,0,H1779/I1779)</f>
        <v>0.3333333333333333</v>
      </c>
    </row>
    <row r="1780">
      <c r="A1780" s="66" t="str">
        <v>2026-03</v>
      </c>
      <c r="B1780" s="66" t="str">
        <v>비교 반영</v>
      </c>
      <c r="C1780" s="66" t="str">
        <v>진건읍 용정리</v>
      </c>
      <c r="D1780" s="66" t="str">
        <v>아파트 매매</v>
      </c>
      <c r="E1780" s="68">
        <v>22</v>
      </c>
      <c r="F1780" s="68">
        <v>22</v>
      </c>
      <c r="G1780" s="68">
        <v>0</v>
      </c>
      <c r="H1780" s="68">
        <v>0</v>
      </c>
      <c r="I1780" s="68">
        <f>G1780+H1780</f>
        <v>0</v>
      </c>
      <c r="J1780" s="68">
        <f>SUM(F1780:H1780)</f>
        <v>22</v>
      </c>
      <c r="K1780" s="68">
        <f>E1780-J1780</f>
        <v>0</v>
      </c>
      <c r="L1780" s="69">
        <v>5060900000</v>
      </c>
      <c r="M1780" s="87">
        <v>1467.635</v>
      </c>
      <c r="N1780" s="69">
        <v>230040909</v>
      </c>
      <c r="O1780" s="69">
        <v>11399461</v>
      </c>
      <c r="P1780" s="79">
        <f>IF(I1780=0,0,H1780/I1780)</f>
        <v>0</v>
      </c>
    </row>
    <row r="1781">
      <c r="A1781" s="66" t="str">
        <v>2026-03</v>
      </c>
      <c r="B1781" s="66" t="str">
        <v>비교 반영</v>
      </c>
      <c r="C1781" s="66" t="str">
        <v>진건읍 용정리</v>
      </c>
      <c r="D1781" s="66" t="str">
        <v>아파트 전월세</v>
      </c>
      <c r="E1781" s="68">
        <v>13</v>
      </c>
      <c r="F1781" s="68">
        <v>0</v>
      </c>
      <c r="G1781" s="68">
        <v>10</v>
      </c>
      <c r="H1781" s="68">
        <v>3</v>
      </c>
      <c r="I1781" s="68">
        <f>G1781+H1781</f>
        <v>13</v>
      </c>
      <c r="J1781" s="68">
        <f>SUM(F1781:H1781)</f>
        <v>13</v>
      </c>
      <c r="K1781" s="68">
        <f>E1781-J1781</f>
        <v>0</v>
      </c>
      <c r="L1781" s="69">
        <v>2097800000</v>
      </c>
      <c r="M1781" s="87">
        <v>840.69</v>
      </c>
      <c r="N1781" s="69">
        <v>161369231</v>
      </c>
      <c r="O1781" s="69">
        <v>8249029</v>
      </c>
      <c r="P1781" s="79">
        <f>IF(I1781=0,0,H1781/I1781)</f>
        <v>0.23076923076923078</v>
      </c>
    </row>
    <row r="1782">
      <c r="A1782" s="66" t="str">
        <v>2026-03</v>
      </c>
      <c r="B1782" s="66" t="str">
        <v>비교 반영</v>
      </c>
      <c r="C1782" s="66" t="str">
        <v>진건읍 용정리</v>
      </c>
      <c r="D1782" s="66" t="str">
        <v>토지</v>
      </c>
      <c r="E1782" s="68">
        <v>15</v>
      </c>
      <c r="F1782" s="68">
        <v>15</v>
      </c>
      <c r="G1782" s="68">
        <v>0</v>
      </c>
      <c r="H1782" s="68">
        <v>0</v>
      </c>
      <c r="I1782" s="68">
        <f>G1782+H1782</f>
        <v>0</v>
      </c>
      <c r="J1782" s="68">
        <f>SUM(F1782:H1782)</f>
        <v>15</v>
      </c>
      <c r="K1782" s="68">
        <f>E1782-J1782</f>
        <v>0</v>
      </c>
      <c r="L1782" s="69">
        <v>3078690000</v>
      </c>
      <c r="M1782" s="87">
        <v>30128</v>
      </c>
      <c r="N1782" s="69">
        <v>205246000</v>
      </c>
      <c r="O1782" s="69">
        <v>337808</v>
      </c>
      <c r="P1782" s="79">
        <f>IF(I1782=0,0,H1782/I1782)</f>
        <v>0</v>
      </c>
    </row>
    <row r="1783">
      <c r="A1783" s="66" t="str">
        <v>2026-03</v>
      </c>
      <c r="B1783" s="66" t="str">
        <v>비교 반영</v>
      </c>
      <c r="C1783" s="66" t="str">
        <v>진건읍 진관리</v>
      </c>
      <c r="D1783" s="66" t="str">
        <v>다가구 전월세</v>
      </c>
      <c r="E1783" s="68">
        <v>1</v>
      </c>
      <c r="F1783" s="68">
        <v>0</v>
      </c>
      <c r="G1783" s="68">
        <v>0</v>
      </c>
      <c r="H1783" s="68">
        <v>1</v>
      </c>
      <c r="I1783" s="68">
        <f>G1783+H1783</f>
        <v>1</v>
      </c>
      <c r="J1783" s="68">
        <f>SUM(F1783:H1783)</f>
        <v>1</v>
      </c>
      <c r="K1783" s="68">
        <f>E1783-J1783</f>
        <v>0</v>
      </c>
      <c r="L1783" s="69">
        <v>10000000</v>
      </c>
      <c r="M1783" s="87">
        <v>33</v>
      </c>
      <c r="N1783" s="69">
        <v>10000000</v>
      </c>
      <c r="O1783" s="69">
        <v>1001753</v>
      </c>
      <c r="P1783" s="79">
        <f>IF(I1783=0,0,H1783/I1783)</f>
        <v>1</v>
      </c>
    </row>
    <row r="1784">
      <c r="A1784" s="66" t="str">
        <v>2026-03</v>
      </c>
      <c r="B1784" s="66" t="str">
        <v>비교 반영</v>
      </c>
      <c r="C1784" s="66" t="str">
        <v>진건읍 진관리</v>
      </c>
      <c r="D1784" s="66" t="str">
        <v>아파트 매매</v>
      </c>
      <c r="E1784" s="68">
        <v>1</v>
      </c>
      <c r="F1784" s="68">
        <v>1</v>
      </c>
      <c r="G1784" s="68">
        <v>0</v>
      </c>
      <c r="H1784" s="68">
        <v>0</v>
      </c>
      <c r="I1784" s="68">
        <f>G1784+H1784</f>
        <v>0</v>
      </c>
      <c r="J1784" s="68">
        <f>SUM(F1784:H1784)</f>
        <v>1</v>
      </c>
      <c r="K1784" s="68">
        <f>E1784-J1784</f>
        <v>0</v>
      </c>
      <c r="L1784" s="69">
        <v>300000000</v>
      </c>
      <c r="M1784" s="87">
        <v>60</v>
      </c>
      <c r="N1784" s="69">
        <v>300000000</v>
      </c>
      <c r="O1784" s="69">
        <v>16528925</v>
      </c>
      <c r="P1784" s="79">
        <f>IF(I1784=0,0,H1784/I1784)</f>
        <v>0</v>
      </c>
    </row>
    <row r="1785">
      <c r="A1785" s="66" t="str">
        <v>2026-03</v>
      </c>
      <c r="B1785" s="66" t="str">
        <v>비교 반영</v>
      </c>
      <c r="C1785" s="66" t="str">
        <v>진건읍 진관리</v>
      </c>
      <c r="D1785" s="66" t="str">
        <v>아파트 전월세</v>
      </c>
      <c r="E1785" s="68">
        <v>4</v>
      </c>
      <c r="F1785" s="68">
        <v>0</v>
      </c>
      <c r="G1785" s="68">
        <v>4</v>
      </c>
      <c r="H1785" s="68">
        <v>0</v>
      </c>
      <c r="I1785" s="68">
        <f>G1785+H1785</f>
        <v>4</v>
      </c>
      <c r="J1785" s="68">
        <f>SUM(F1785:H1785)</f>
        <v>4</v>
      </c>
      <c r="K1785" s="68">
        <f>E1785-J1785</f>
        <v>0</v>
      </c>
      <c r="L1785" s="69">
        <v>1180000000</v>
      </c>
      <c r="M1785" s="87">
        <v>326.562</v>
      </c>
      <c r="N1785" s="69">
        <v>295000000</v>
      </c>
      <c r="O1785" s="69">
        <v>11945132</v>
      </c>
      <c r="P1785" s="79">
        <f>IF(I1785=0,0,H1785/I1785)</f>
        <v>0</v>
      </c>
    </row>
    <row r="1786">
      <c r="A1786" s="66" t="str">
        <v>2026-03</v>
      </c>
      <c r="B1786" s="66" t="str">
        <v>비교 반영</v>
      </c>
      <c r="C1786" s="66" t="str">
        <v>진건읍 진관리</v>
      </c>
      <c r="D1786" s="66" t="str">
        <v>토지</v>
      </c>
      <c r="E1786" s="68">
        <v>3</v>
      </c>
      <c r="F1786" s="68">
        <v>3</v>
      </c>
      <c r="G1786" s="68">
        <v>0</v>
      </c>
      <c r="H1786" s="68">
        <v>0</v>
      </c>
      <c r="I1786" s="68">
        <f>G1786+H1786</f>
        <v>0</v>
      </c>
      <c r="J1786" s="68">
        <f>SUM(F1786:H1786)</f>
        <v>3</v>
      </c>
      <c r="K1786" s="68">
        <f>E1786-J1786</f>
        <v>0</v>
      </c>
      <c r="L1786" s="69">
        <v>21010000</v>
      </c>
      <c r="M1786" s="87">
        <v>468.61</v>
      </c>
      <c r="N1786" s="69">
        <v>7003333</v>
      </c>
      <c r="O1786" s="69">
        <v>148214</v>
      </c>
      <c r="P1786" s="79">
        <f>IF(I1786=0,0,H1786/I1786)</f>
        <v>0</v>
      </c>
    </row>
    <row r="1787">
      <c r="A1787" s="66" t="str">
        <v>2026-03</v>
      </c>
      <c r="B1787" s="66" t="str">
        <v>비교 반영</v>
      </c>
      <c r="C1787" s="66" t="str">
        <v>진접읍 금곡리</v>
      </c>
      <c r="D1787" s="66" t="str">
        <v>다가구 전월세</v>
      </c>
      <c r="E1787" s="68">
        <v>31</v>
      </c>
      <c r="F1787" s="68">
        <v>0</v>
      </c>
      <c r="G1787" s="68">
        <v>7</v>
      </c>
      <c r="H1787" s="68">
        <v>24</v>
      </c>
      <c r="I1787" s="68">
        <f>G1787+H1787</f>
        <v>31</v>
      </c>
      <c r="J1787" s="68">
        <f>SUM(F1787:H1787)</f>
        <v>31</v>
      </c>
      <c r="K1787" s="68">
        <f>E1787-J1787</f>
        <v>0</v>
      </c>
      <c r="L1787" s="69">
        <v>1148500000</v>
      </c>
      <c r="M1787" s="87">
        <v>1186.49</v>
      </c>
      <c r="N1787" s="69">
        <v>37048387</v>
      </c>
      <c r="O1787" s="69">
        <v>3199938</v>
      </c>
      <c r="P1787" s="79">
        <f>IF(I1787=0,0,H1787/I1787)</f>
        <v>0.7741935483870968</v>
      </c>
    </row>
    <row r="1788">
      <c r="A1788" s="66" t="str">
        <v>2026-03</v>
      </c>
      <c r="B1788" s="66" t="str">
        <v>비교 반영</v>
      </c>
      <c r="C1788" s="66" t="str">
        <v>진접읍 금곡리</v>
      </c>
      <c r="D1788" s="66" t="str">
        <v>다세대 전월세</v>
      </c>
      <c r="E1788" s="68">
        <v>4</v>
      </c>
      <c r="F1788" s="68">
        <v>0</v>
      </c>
      <c r="G1788" s="68">
        <v>1</v>
      </c>
      <c r="H1788" s="68">
        <v>3</v>
      </c>
      <c r="I1788" s="68">
        <f>G1788+H1788</f>
        <v>4</v>
      </c>
      <c r="J1788" s="68">
        <f>SUM(F1788:H1788)</f>
        <v>4</v>
      </c>
      <c r="K1788" s="68">
        <f>E1788-J1788</f>
        <v>0</v>
      </c>
      <c r="L1788" s="69">
        <v>640000000</v>
      </c>
      <c r="M1788" s="87">
        <v>338.69</v>
      </c>
      <c r="N1788" s="69">
        <v>160000000</v>
      </c>
      <c r="O1788" s="69">
        <v>6246722</v>
      </c>
      <c r="P1788" s="79">
        <f>IF(I1788=0,0,H1788/I1788)</f>
        <v>0.75</v>
      </c>
    </row>
    <row r="1789">
      <c r="A1789" s="66" t="str">
        <v>2026-03</v>
      </c>
      <c r="B1789" s="66" t="str">
        <v>비교 반영</v>
      </c>
      <c r="C1789" s="66" t="str">
        <v>진접읍 금곡리</v>
      </c>
      <c r="D1789" s="66" t="str">
        <v>상가</v>
      </c>
      <c r="E1789" s="68">
        <v>4</v>
      </c>
      <c r="F1789" s="68">
        <v>4</v>
      </c>
      <c r="G1789" s="68">
        <v>0</v>
      </c>
      <c r="H1789" s="68">
        <v>0</v>
      </c>
      <c r="I1789" s="68">
        <f>G1789+H1789</f>
        <v>0</v>
      </c>
      <c r="J1789" s="68">
        <f>SUM(F1789:H1789)</f>
        <v>4</v>
      </c>
      <c r="K1789" s="68">
        <f>E1789-J1789</f>
        <v>0</v>
      </c>
      <c r="L1789" s="69">
        <v>1300000000</v>
      </c>
      <c r="M1789" s="87">
        <v>422.57</v>
      </c>
      <c r="N1789" s="69">
        <v>325000000</v>
      </c>
      <c r="O1789" s="69">
        <v>10169961</v>
      </c>
      <c r="P1789" s="79">
        <f>IF(I1789=0,0,H1789/I1789)</f>
        <v>0</v>
      </c>
    </row>
    <row r="1790">
      <c r="A1790" s="66" t="str">
        <v>2026-03</v>
      </c>
      <c r="B1790" s="66" t="str">
        <v>비교 반영</v>
      </c>
      <c r="C1790" s="66" t="str">
        <v>진접읍 금곡리</v>
      </c>
      <c r="D1790" s="66" t="str">
        <v>아파트 매매</v>
      </c>
      <c r="E1790" s="68">
        <v>37</v>
      </c>
      <c r="F1790" s="68">
        <v>37</v>
      </c>
      <c r="G1790" s="68">
        <v>0</v>
      </c>
      <c r="H1790" s="68">
        <v>0</v>
      </c>
      <c r="I1790" s="68">
        <f>G1790+H1790</f>
        <v>0</v>
      </c>
      <c r="J1790" s="68">
        <f>SUM(F1790:H1790)</f>
        <v>37</v>
      </c>
      <c r="K1790" s="68">
        <f>E1790-J1790</f>
        <v>0</v>
      </c>
      <c r="L1790" s="69">
        <v>16791000000</v>
      </c>
      <c r="M1790" s="87">
        <v>3179.673</v>
      </c>
      <c r="N1790" s="69">
        <v>453810811</v>
      </c>
      <c r="O1790" s="69">
        <v>17456966</v>
      </c>
      <c r="P1790" s="79">
        <f>IF(I1790=0,0,H1790/I1790)</f>
        <v>0</v>
      </c>
    </row>
    <row r="1791">
      <c r="A1791" s="66" t="str">
        <v>2026-03</v>
      </c>
      <c r="B1791" s="66" t="str">
        <v>비교 반영</v>
      </c>
      <c r="C1791" s="66" t="str">
        <v>진접읍 금곡리</v>
      </c>
      <c r="D1791" s="66" t="str">
        <v>아파트 전월세</v>
      </c>
      <c r="E1791" s="68">
        <v>62</v>
      </c>
      <c r="F1791" s="68">
        <v>0</v>
      </c>
      <c r="G1791" s="68">
        <v>36</v>
      </c>
      <c r="H1791" s="68">
        <v>26</v>
      </c>
      <c r="I1791" s="68">
        <f>G1791+H1791</f>
        <v>62</v>
      </c>
      <c r="J1791" s="68">
        <f>SUM(F1791:H1791)</f>
        <v>62</v>
      </c>
      <c r="K1791" s="68">
        <f>E1791-J1791</f>
        <v>0</v>
      </c>
      <c r="L1791" s="69">
        <v>13424460000</v>
      </c>
      <c r="M1791" s="87">
        <v>5062.067</v>
      </c>
      <c r="N1791" s="69">
        <v>216523548</v>
      </c>
      <c r="O1791" s="69">
        <v>8766849</v>
      </c>
      <c r="P1791" s="79">
        <f>IF(I1791=0,0,H1791/I1791)</f>
        <v>0.41935483870967744</v>
      </c>
    </row>
    <row r="1792">
      <c r="A1792" s="66" t="str">
        <v>2026-03</v>
      </c>
      <c r="B1792" s="66" t="str">
        <v>비교 반영</v>
      </c>
      <c r="C1792" s="66" t="str">
        <v>진접읍 내각리</v>
      </c>
      <c r="D1792" s="66" t="str">
        <v>다가구 전월세</v>
      </c>
      <c r="E1792" s="68">
        <v>8</v>
      </c>
      <c r="F1792" s="68">
        <v>0</v>
      </c>
      <c r="G1792" s="68">
        <v>0</v>
      </c>
      <c r="H1792" s="68">
        <v>8</v>
      </c>
      <c r="I1792" s="68">
        <f>G1792+H1792</f>
        <v>8</v>
      </c>
      <c r="J1792" s="68">
        <f>SUM(F1792:H1792)</f>
        <v>8</v>
      </c>
      <c r="K1792" s="68">
        <f>E1792-J1792</f>
        <v>0</v>
      </c>
      <c r="L1792" s="69">
        <v>51000000</v>
      </c>
      <c r="M1792" s="87">
        <v>277</v>
      </c>
      <c r="N1792" s="69">
        <v>6375000</v>
      </c>
      <c r="O1792" s="69">
        <v>608646</v>
      </c>
      <c r="P1792" s="79">
        <f>IF(I1792=0,0,H1792/I1792)</f>
        <v>1</v>
      </c>
    </row>
    <row r="1793">
      <c r="A1793" s="66" t="str">
        <v>2026-03</v>
      </c>
      <c r="B1793" s="66" t="str">
        <v>비교 반영</v>
      </c>
      <c r="C1793" s="66" t="str">
        <v>진접읍 내각리</v>
      </c>
      <c r="D1793" s="66" t="str">
        <v>다세대 매매</v>
      </c>
      <c r="E1793" s="68">
        <v>3</v>
      </c>
      <c r="F1793" s="68">
        <v>3</v>
      </c>
      <c r="G1793" s="68">
        <v>0</v>
      </c>
      <c r="H1793" s="68">
        <v>0</v>
      </c>
      <c r="I1793" s="68">
        <f>G1793+H1793</f>
        <v>0</v>
      </c>
      <c r="J1793" s="68">
        <f>SUM(F1793:H1793)</f>
        <v>3</v>
      </c>
      <c r="K1793" s="68">
        <f>E1793-J1793</f>
        <v>0</v>
      </c>
      <c r="L1793" s="69">
        <v>330000000</v>
      </c>
      <c r="M1793" s="87">
        <v>157.75</v>
      </c>
      <c r="N1793" s="69">
        <v>110000000</v>
      </c>
      <c r="O1793" s="69">
        <v>6915430</v>
      </c>
      <c r="P1793" s="79">
        <f>IF(I1793=0,0,H1793/I1793)</f>
        <v>0</v>
      </c>
    </row>
    <row r="1794">
      <c r="A1794" s="66" t="str">
        <v>2026-03</v>
      </c>
      <c r="B1794" s="66" t="str">
        <v>비교 반영</v>
      </c>
      <c r="C1794" s="66" t="str">
        <v>진접읍 내각리</v>
      </c>
      <c r="D1794" s="66" t="str">
        <v>다세대 전월세</v>
      </c>
      <c r="E1794" s="68">
        <v>7</v>
      </c>
      <c r="F1794" s="68">
        <v>0</v>
      </c>
      <c r="G1794" s="68">
        <v>1</v>
      </c>
      <c r="H1794" s="68">
        <v>6</v>
      </c>
      <c r="I1794" s="68">
        <f>G1794+H1794</f>
        <v>7</v>
      </c>
      <c r="J1794" s="68">
        <f>SUM(F1794:H1794)</f>
        <v>7</v>
      </c>
      <c r="K1794" s="68">
        <f>E1794-J1794</f>
        <v>0</v>
      </c>
      <c r="L1794" s="69">
        <v>160000000</v>
      </c>
      <c r="M1794" s="87">
        <v>350.38</v>
      </c>
      <c r="N1794" s="69">
        <v>22857143</v>
      </c>
      <c r="O1794" s="69">
        <v>1509577</v>
      </c>
      <c r="P1794" s="79">
        <f>IF(I1794=0,0,H1794/I1794)</f>
        <v>0.8571428571428571</v>
      </c>
    </row>
    <row r="1795">
      <c r="A1795" s="66" t="str">
        <v>2026-03</v>
      </c>
      <c r="B1795" s="66" t="str">
        <v>비교 반영</v>
      </c>
      <c r="C1795" s="66" t="str">
        <v>진접읍 내각리</v>
      </c>
      <c r="D1795" s="66" t="str">
        <v>상가</v>
      </c>
      <c r="E1795" s="68">
        <v>1</v>
      </c>
      <c r="F1795" s="68">
        <v>1</v>
      </c>
      <c r="G1795" s="68">
        <v>0</v>
      </c>
      <c r="H1795" s="68">
        <v>0</v>
      </c>
      <c r="I1795" s="68">
        <f>G1795+H1795</f>
        <v>0</v>
      </c>
      <c r="J1795" s="68">
        <f>SUM(F1795:H1795)</f>
        <v>1</v>
      </c>
      <c r="K1795" s="68">
        <f>E1795-J1795</f>
        <v>0</v>
      </c>
      <c r="L1795" s="69">
        <v>3495600000</v>
      </c>
      <c r="M1795" s="87">
        <v>507.5</v>
      </c>
      <c r="N1795" s="69">
        <v>3495600000</v>
      </c>
      <c r="O1795" s="69">
        <v>22769856</v>
      </c>
      <c r="P1795" s="79">
        <f>IF(I1795=0,0,H1795/I1795)</f>
        <v>0</v>
      </c>
    </row>
    <row r="1796">
      <c r="A1796" s="66" t="str">
        <v>2026-03</v>
      </c>
      <c r="B1796" s="66" t="str">
        <v>비교 반영</v>
      </c>
      <c r="C1796" s="66" t="str">
        <v>진접읍 내각리</v>
      </c>
      <c r="D1796" s="66" t="str">
        <v>아파트 매매</v>
      </c>
      <c r="E1796" s="68">
        <v>3</v>
      </c>
      <c r="F1796" s="68">
        <v>3</v>
      </c>
      <c r="G1796" s="68">
        <v>0</v>
      </c>
      <c r="H1796" s="68">
        <v>0</v>
      </c>
      <c r="I1796" s="68">
        <f>G1796+H1796</f>
        <v>0</v>
      </c>
      <c r="J1796" s="68">
        <f>SUM(F1796:H1796)</f>
        <v>3</v>
      </c>
      <c r="K1796" s="68">
        <f>E1796-J1796</f>
        <v>0</v>
      </c>
      <c r="L1796" s="69">
        <v>780000000</v>
      </c>
      <c r="M1796" s="87">
        <v>229.504</v>
      </c>
      <c r="N1796" s="69">
        <v>260000000</v>
      </c>
      <c r="O1796" s="69">
        <v>11235152</v>
      </c>
      <c r="P1796" s="79">
        <f>IF(I1796=0,0,H1796/I1796)</f>
        <v>0</v>
      </c>
    </row>
    <row r="1797">
      <c r="A1797" s="66" t="str">
        <v>2026-03</v>
      </c>
      <c r="B1797" s="66" t="str">
        <v>비교 반영</v>
      </c>
      <c r="C1797" s="66" t="str">
        <v>진접읍 내각리</v>
      </c>
      <c r="D1797" s="66" t="str">
        <v>아파트 전월세</v>
      </c>
      <c r="E1797" s="68">
        <v>2</v>
      </c>
      <c r="F1797" s="68">
        <v>0</v>
      </c>
      <c r="G1797" s="68">
        <v>2</v>
      </c>
      <c r="H1797" s="68">
        <v>0</v>
      </c>
      <c r="I1797" s="68">
        <f>G1797+H1797</f>
        <v>2</v>
      </c>
      <c r="J1797" s="68">
        <f>SUM(F1797:H1797)</f>
        <v>2</v>
      </c>
      <c r="K1797" s="68">
        <f>E1797-J1797</f>
        <v>0</v>
      </c>
      <c r="L1797" s="69">
        <v>320000000</v>
      </c>
      <c r="M1797" s="87">
        <v>105.529</v>
      </c>
      <c r="N1797" s="69">
        <v>160000000</v>
      </c>
      <c r="O1797" s="69">
        <v>10024270</v>
      </c>
      <c r="P1797" s="79">
        <f>IF(I1797=0,0,H1797/I1797)</f>
        <v>0</v>
      </c>
    </row>
    <row r="1798">
      <c r="A1798" s="66" t="str">
        <v>2026-03</v>
      </c>
      <c r="B1798" s="66" t="str">
        <v>비교 반영</v>
      </c>
      <c r="C1798" s="66" t="str">
        <v>진접읍 내각리</v>
      </c>
      <c r="D1798" s="66" t="str">
        <v>토지</v>
      </c>
      <c r="E1798" s="68">
        <v>9</v>
      </c>
      <c r="F1798" s="68">
        <v>9</v>
      </c>
      <c r="G1798" s="68">
        <v>0</v>
      </c>
      <c r="H1798" s="68">
        <v>0</v>
      </c>
      <c r="I1798" s="68">
        <f>G1798+H1798</f>
        <v>0</v>
      </c>
      <c r="J1798" s="68">
        <f>SUM(F1798:H1798)</f>
        <v>9</v>
      </c>
      <c r="K1798" s="68">
        <f>E1798-J1798</f>
        <v>0</v>
      </c>
      <c r="L1798" s="69">
        <v>4258550000</v>
      </c>
      <c r="M1798" s="87">
        <v>30446</v>
      </c>
      <c r="N1798" s="69">
        <v>473172222</v>
      </c>
      <c r="O1798" s="69">
        <v>462388</v>
      </c>
      <c r="P1798" s="79">
        <f>IF(I1798=0,0,H1798/I1798)</f>
        <v>0</v>
      </c>
    </row>
    <row r="1799">
      <c r="A1799" s="66" t="str">
        <v>2026-03</v>
      </c>
      <c r="B1799" s="66" t="str">
        <v>비교 반영</v>
      </c>
      <c r="C1799" s="66" t="str">
        <v>진접읍 내곡리</v>
      </c>
      <c r="D1799" s="66" t="str">
        <v>다가구 전월세</v>
      </c>
      <c r="E1799" s="68">
        <v>1</v>
      </c>
      <c r="F1799" s="68">
        <v>0</v>
      </c>
      <c r="G1799" s="68">
        <v>0</v>
      </c>
      <c r="H1799" s="68">
        <v>1</v>
      </c>
      <c r="I1799" s="68">
        <f>G1799+H1799</f>
        <v>1</v>
      </c>
      <c r="J1799" s="68">
        <f>SUM(F1799:H1799)</f>
        <v>1</v>
      </c>
      <c r="K1799" s="68">
        <f>E1799-J1799</f>
        <v>0</v>
      </c>
      <c r="L1799" s="69">
        <v>15000000</v>
      </c>
      <c r="M1799" s="87">
        <v>21.78</v>
      </c>
      <c r="N1799" s="69">
        <v>15000000</v>
      </c>
      <c r="O1799" s="69">
        <v>2276711</v>
      </c>
      <c r="P1799" s="79">
        <f>IF(I1799=0,0,H1799/I1799)</f>
        <v>1</v>
      </c>
    </row>
    <row r="1800">
      <c r="A1800" s="66" t="str">
        <v>2026-03</v>
      </c>
      <c r="B1800" s="66" t="str">
        <v>비교 반영</v>
      </c>
      <c r="C1800" s="66" t="str">
        <v>진접읍 부평리</v>
      </c>
      <c r="D1800" s="66" t="str">
        <v>다가구 전월세</v>
      </c>
      <c r="E1800" s="68">
        <v>1</v>
      </c>
      <c r="F1800" s="68">
        <v>0</v>
      </c>
      <c r="G1800" s="68">
        <v>0</v>
      </c>
      <c r="H1800" s="68">
        <v>1</v>
      </c>
      <c r="I1800" s="68">
        <f>G1800+H1800</f>
        <v>1</v>
      </c>
      <c r="J1800" s="68">
        <f>SUM(F1800:H1800)</f>
        <v>1</v>
      </c>
      <c r="K1800" s="68">
        <f>E1800-J1800</f>
        <v>0</v>
      </c>
      <c r="L1800" s="69">
        <v>40000000</v>
      </c>
      <c r="M1800" s="87">
        <v>70</v>
      </c>
      <c r="N1800" s="69">
        <v>40000000</v>
      </c>
      <c r="O1800" s="69">
        <v>1889020</v>
      </c>
      <c r="P1800" s="79">
        <f>IF(I1800=0,0,H1800/I1800)</f>
        <v>1</v>
      </c>
    </row>
    <row r="1801">
      <c r="A1801" s="66" t="str">
        <v>2026-03</v>
      </c>
      <c r="B1801" s="66" t="str">
        <v>비교 반영</v>
      </c>
      <c r="C1801" s="66" t="str">
        <v>진접읍 부평리</v>
      </c>
      <c r="D1801" s="66" t="str">
        <v>다세대 매매</v>
      </c>
      <c r="E1801" s="68">
        <v>5</v>
      </c>
      <c r="F1801" s="68">
        <v>5</v>
      </c>
      <c r="G1801" s="68">
        <v>0</v>
      </c>
      <c r="H1801" s="68">
        <v>0</v>
      </c>
      <c r="I1801" s="68">
        <f>G1801+H1801</f>
        <v>0</v>
      </c>
      <c r="J1801" s="68">
        <f>SUM(F1801:H1801)</f>
        <v>5</v>
      </c>
      <c r="K1801" s="68">
        <f>E1801-J1801</f>
        <v>0</v>
      </c>
      <c r="L1801" s="69">
        <v>568000000</v>
      </c>
      <c r="M1801" s="87">
        <v>278.57</v>
      </c>
      <c r="N1801" s="69">
        <v>113600000</v>
      </c>
      <c r="O1801" s="69">
        <v>6740445</v>
      </c>
      <c r="P1801" s="79">
        <f>IF(I1801=0,0,H1801/I1801)</f>
        <v>0</v>
      </c>
    </row>
    <row r="1802">
      <c r="A1802" s="66" t="str">
        <v>2026-03</v>
      </c>
      <c r="B1802" s="66" t="str">
        <v>비교 반영</v>
      </c>
      <c r="C1802" s="66" t="str">
        <v>진접읍 부평리</v>
      </c>
      <c r="D1802" s="66" t="str">
        <v>다세대 전월세</v>
      </c>
      <c r="E1802" s="68">
        <v>7</v>
      </c>
      <c r="F1802" s="68">
        <v>0</v>
      </c>
      <c r="G1802" s="68">
        <v>0</v>
      </c>
      <c r="H1802" s="68">
        <v>7</v>
      </c>
      <c r="I1802" s="68">
        <f>G1802+H1802</f>
        <v>7</v>
      </c>
      <c r="J1802" s="68">
        <f>SUM(F1802:H1802)</f>
        <v>7</v>
      </c>
      <c r="K1802" s="68">
        <f>E1802-J1802</f>
        <v>0</v>
      </c>
      <c r="L1802" s="69">
        <v>85000000</v>
      </c>
      <c r="M1802" s="87">
        <v>330.21</v>
      </c>
      <c r="N1802" s="69">
        <v>12142857</v>
      </c>
      <c r="O1802" s="69">
        <v>850949</v>
      </c>
      <c r="P1802" s="79">
        <f>IF(I1802=0,0,H1802/I1802)</f>
        <v>1</v>
      </c>
    </row>
    <row r="1803">
      <c r="A1803" s="66" t="str">
        <v>2026-03</v>
      </c>
      <c r="B1803" s="66" t="str">
        <v>비교 반영</v>
      </c>
      <c r="C1803" s="66" t="str">
        <v>진접읍 부평리</v>
      </c>
      <c r="D1803" s="66" t="str">
        <v>아파트 매매</v>
      </c>
      <c r="E1803" s="68">
        <v>33</v>
      </c>
      <c r="F1803" s="68">
        <v>33</v>
      </c>
      <c r="G1803" s="68">
        <v>0</v>
      </c>
      <c r="H1803" s="68">
        <v>0</v>
      </c>
      <c r="I1803" s="68">
        <f>G1803+H1803</f>
        <v>0</v>
      </c>
      <c r="J1803" s="68">
        <f>SUM(F1803:H1803)</f>
        <v>33</v>
      </c>
      <c r="K1803" s="68">
        <f>E1803-J1803</f>
        <v>0</v>
      </c>
      <c r="L1803" s="69">
        <v>12414500000</v>
      </c>
      <c r="M1803" s="87">
        <v>2552.559</v>
      </c>
      <c r="N1803" s="69">
        <v>376196970</v>
      </c>
      <c r="O1803" s="69">
        <v>16077850</v>
      </c>
      <c r="P1803" s="79">
        <f>IF(I1803=0,0,H1803/I1803)</f>
        <v>0</v>
      </c>
    </row>
    <row r="1804">
      <c r="A1804" s="66" t="str">
        <v>2026-03</v>
      </c>
      <c r="B1804" s="66" t="str">
        <v>비교 반영</v>
      </c>
      <c r="C1804" s="66" t="str">
        <v>진접읍 부평리</v>
      </c>
      <c r="D1804" s="66" t="str">
        <v>아파트 전월세</v>
      </c>
      <c r="E1804" s="68">
        <v>48</v>
      </c>
      <c r="F1804" s="68">
        <v>0</v>
      </c>
      <c r="G1804" s="68">
        <v>38</v>
      </c>
      <c r="H1804" s="68">
        <v>10</v>
      </c>
      <c r="I1804" s="68">
        <f>G1804+H1804</f>
        <v>48</v>
      </c>
      <c r="J1804" s="68">
        <f>SUM(F1804:H1804)</f>
        <v>48</v>
      </c>
      <c r="K1804" s="68">
        <f>E1804-J1804</f>
        <v>0</v>
      </c>
      <c r="L1804" s="69">
        <v>12012400000</v>
      </c>
      <c r="M1804" s="87">
        <v>3844.605</v>
      </c>
      <c r="N1804" s="69">
        <v>250258333</v>
      </c>
      <c r="O1804" s="69">
        <v>10328867</v>
      </c>
      <c r="P1804" s="79">
        <f>IF(I1804=0,0,H1804/I1804)</f>
        <v>0.20833333333333334</v>
      </c>
    </row>
    <row r="1805">
      <c r="A1805" s="66" t="str">
        <v>2026-03</v>
      </c>
      <c r="B1805" s="66" t="str">
        <v>비교 반영</v>
      </c>
      <c r="C1805" s="66" t="str">
        <v>진접읍 부평리</v>
      </c>
      <c r="D1805" s="66" t="str">
        <v>토지</v>
      </c>
      <c r="E1805" s="68">
        <v>1</v>
      </c>
      <c r="F1805" s="68">
        <v>1</v>
      </c>
      <c r="G1805" s="68">
        <v>0</v>
      </c>
      <c r="H1805" s="68">
        <v>0</v>
      </c>
      <c r="I1805" s="68">
        <f>G1805+H1805</f>
        <v>0</v>
      </c>
      <c r="J1805" s="68">
        <f>SUM(F1805:H1805)</f>
        <v>1</v>
      </c>
      <c r="K1805" s="68">
        <f>E1805-J1805</f>
        <v>0</v>
      </c>
      <c r="L1805" s="69">
        <v>250000000</v>
      </c>
      <c r="M1805" s="87">
        <v>2754</v>
      </c>
      <c r="N1805" s="69">
        <v>250000000</v>
      </c>
      <c r="O1805" s="69">
        <v>300089</v>
      </c>
      <c r="P1805" s="79">
        <f>IF(I1805=0,0,H1805/I1805)</f>
        <v>0</v>
      </c>
    </row>
    <row r="1806">
      <c r="A1806" s="66" t="str">
        <v>2026-03</v>
      </c>
      <c r="B1806" s="66" t="str">
        <v>비교 반영</v>
      </c>
      <c r="C1806" s="66" t="str">
        <v>진접읍 연평리</v>
      </c>
      <c r="D1806" s="66" t="str">
        <v>다가구 전월세</v>
      </c>
      <c r="E1806" s="68">
        <v>1</v>
      </c>
      <c r="F1806" s="68">
        <v>0</v>
      </c>
      <c r="G1806" s="68">
        <v>0</v>
      </c>
      <c r="H1806" s="68">
        <v>1</v>
      </c>
      <c r="I1806" s="68">
        <f>G1806+H1806</f>
        <v>1</v>
      </c>
      <c r="J1806" s="68">
        <f>SUM(F1806:H1806)</f>
        <v>1</v>
      </c>
      <c r="K1806" s="68">
        <f>E1806-J1806</f>
        <v>0</v>
      </c>
      <c r="L1806" s="69">
        <v>30000000</v>
      </c>
      <c r="M1806" s="87">
        <v>60.16</v>
      </c>
      <c r="N1806" s="69">
        <v>30000000</v>
      </c>
      <c r="O1806" s="69">
        <v>1648497</v>
      </c>
      <c r="P1806" s="79">
        <f>IF(I1806=0,0,H1806/I1806)</f>
        <v>1</v>
      </c>
    </row>
    <row r="1807">
      <c r="A1807" s="66" t="str">
        <v>2026-03</v>
      </c>
      <c r="B1807" s="66" t="str">
        <v>비교 반영</v>
      </c>
      <c r="C1807" s="66" t="str">
        <v>진접읍 연평리</v>
      </c>
      <c r="D1807" s="66" t="str">
        <v>다세대 매매</v>
      </c>
      <c r="E1807" s="68">
        <v>1</v>
      </c>
      <c r="F1807" s="68">
        <v>1</v>
      </c>
      <c r="G1807" s="68">
        <v>0</v>
      </c>
      <c r="H1807" s="68">
        <v>0</v>
      </c>
      <c r="I1807" s="68">
        <f>G1807+H1807</f>
        <v>0</v>
      </c>
      <c r="J1807" s="68">
        <f>SUM(F1807:H1807)</f>
        <v>1</v>
      </c>
      <c r="K1807" s="68">
        <f>E1807-J1807</f>
        <v>0</v>
      </c>
      <c r="L1807" s="69">
        <v>100000000</v>
      </c>
      <c r="M1807" s="87">
        <v>55.91</v>
      </c>
      <c r="N1807" s="69">
        <v>100000000</v>
      </c>
      <c r="O1807" s="69">
        <v>5912690</v>
      </c>
      <c r="P1807" s="79">
        <f>IF(I1807=0,0,H1807/I1807)</f>
        <v>0</v>
      </c>
    </row>
    <row r="1808">
      <c r="A1808" s="66" t="str">
        <v>2026-03</v>
      </c>
      <c r="B1808" s="66" t="str">
        <v>비교 반영</v>
      </c>
      <c r="C1808" s="66" t="str">
        <v>진접읍 연평리</v>
      </c>
      <c r="D1808" s="66" t="str">
        <v>다세대 전월세</v>
      </c>
      <c r="E1808" s="68">
        <v>3</v>
      </c>
      <c r="F1808" s="68">
        <v>0</v>
      </c>
      <c r="G1808" s="68">
        <v>2</v>
      </c>
      <c r="H1808" s="68">
        <v>1</v>
      </c>
      <c r="I1808" s="68">
        <f>G1808+H1808</f>
        <v>3</v>
      </c>
      <c r="J1808" s="68">
        <f>SUM(F1808:H1808)</f>
        <v>3</v>
      </c>
      <c r="K1808" s="68">
        <f>E1808-J1808</f>
        <v>0</v>
      </c>
      <c r="L1808" s="69">
        <v>328000000</v>
      </c>
      <c r="M1808" s="87">
        <v>132.17</v>
      </c>
      <c r="N1808" s="69">
        <v>109333333</v>
      </c>
      <c r="O1808" s="69">
        <v>8203809</v>
      </c>
      <c r="P1808" s="79">
        <f>IF(I1808=0,0,H1808/I1808)</f>
        <v>0.3333333333333333</v>
      </c>
    </row>
    <row r="1809">
      <c r="A1809" s="66" t="str">
        <v>2026-03</v>
      </c>
      <c r="B1809" s="66" t="str">
        <v>비교 반영</v>
      </c>
      <c r="C1809" s="66" t="str">
        <v>진접읍 연평리</v>
      </c>
      <c r="D1809" s="66" t="str">
        <v>아파트 매매</v>
      </c>
      <c r="E1809" s="68">
        <v>2</v>
      </c>
      <c r="F1809" s="68">
        <v>2</v>
      </c>
      <c r="G1809" s="68">
        <v>0</v>
      </c>
      <c r="H1809" s="68">
        <v>0</v>
      </c>
      <c r="I1809" s="68">
        <f>G1809+H1809</f>
        <v>0</v>
      </c>
      <c r="J1809" s="68">
        <f>SUM(F1809:H1809)</f>
        <v>2</v>
      </c>
      <c r="K1809" s="68">
        <f>E1809-J1809</f>
        <v>0</v>
      </c>
      <c r="L1809" s="69">
        <v>825000000</v>
      </c>
      <c r="M1809" s="87">
        <v>177.842</v>
      </c>
      <c r="N1809" s="69">
        <v>412500000</v>
      </c>
      <c r="O1809" s="69">
        <v>15335369</v>
      </c>
      <c r="P1809" s="79">
        <f>IF(I1809=0,0,H1809/I1809)</f>
        <v>0</v>
      </c>
    </row>
    <row r="1810">
      <c r="A1810" s="66" t="str">
        <v>2026-03</v>
      </c>
      <c r="B1810" s="66" t="str">
        <v>비교 반영</v>
      </c>
      <c r="C1810" s="66" t="str">
        <v>진접읍 연평리</v>
      </c>
      <c r="D1810" s="66" t="str">
        <v>아파트 전월세</v>
      </c>
      <c r="E1810" s="68">
        <v>2</v>
      </c>
      <c r="F1810" s="68">
        <v>0</v>
      </c>
      <c r="G1810" s="68">
        <v>2</v>
      </c>
      <c r="H1810" s="68">
        <v>0</v>
      </c>
      <c r="I1810" s="68">
        <f>G1810+H1810</f>
        <v>2</v>
      </c>
      <c r="J1810" s="68">
        <f>SUM(F1810:H1810)</f>
        <v>2</v>
      </c>
      <c r="K1810" s="68">
        <f>E1810-J1810</f>
        <v>0</v>
      </c>
      <c r="L1810" s="69">
        <v>624000000</v>
      </c>
      <c r="M1810" s="87">
        <v>201.623</v>
      </c>
      <c r="N1810" s="69">
        <v>312000000</v>
      </c>
      <c r="O1810" s="69">
        <v>10231024</v>
      </c>
      <c r="P1810" s="79">
        <f>IF(I1810=0,0,H1810/I1810)</f>
        <v>0</v>
      </c>
    </row>
    <row r="1811">
      <c r="A1811" s="66" t="str">
        <v>2026-03</v>
      </c>
      <c r="B1811" s="66" t="str">
        <v>비교 반영</v>
      </c>
      <c r="C1811" s="66" t="str">
        <v>진접읍 장현리</v>
      </c>
      <c r="D1811" s="66" t="str">
        <v>다가구 전월세</v>
      </c>
      <c r="E1811" s="68">
        <v>11</v>
      </c>
      <c r="F1811" s="68">
        <v>0</v>
      </c>
      <c r="G1811" s="68">
        <v>1</v>
      </c>
      <c r="H1811" s="68">
        <v>10</v>
      </c>
      <c r="I1811" s="68">
        <f>G1811+H1811</f>
        <v>11</v>
      </c>
      <c r="J1811" s="68">
        <f>SUM(F1811:H1811)</f>
        <v>11</v>
      </c>
      <c r="K1811" s="68">
        <f>E1811-J1811</f>
        <v>0</v>
      </c>
      <c r="L1811" s="69">
        <v>183000000</v>
      </c>
      <c r="M1811" s="87">
        <v>471.33</v>
      </c>
      <c r="N1811" s="69">
        <v>16636364</v>
      </c>
      <c r="O1811" s="69">
        <v>1283514</v>
      </c>
      <c r="P1811" s="79">
        <f>IF(I1811=0,0,H1811/I1811)</f>
        <v>0.9090909090909091</v>
      </c>
    </row>
    <row r="1812">
      <c r="A1812" s="66" t="str">
        <v>2026-03</v>
      </c>
      <c r="B1812" s="66" t="str">
        <v>비교 반영</v>
      </c>
      <c r="C1812" s="66" t="str">
        <v>진접읍 장현리</v>
      </c>
      <c r="D1812" s="66" t="str">
        <v>다세대 매매</v>
      </c>
      <c r="E1812" s="68">
        <v>12</v>
      </c>
      <c r="F1812" s="68">
        <v>12</v>
      </c>
      <c r="G1812" s="68">
        <v>0</v>
      </c>
      <c r="H1812" s="68">
        <v>0</v>
      </c>
      <c r="I1812" s="68">
        <f>G1812+H1812</f>
        <v>0</v>
      </c>
      <c r="J1812" s="68">
        <f>SUM(F1812:H1812)</f>
        <v>12</v>
      </c>
      <c r="K1812" s="68">
        <f>E1812-J1812</f>
        <v>0</v>
      </c>
      <c r="L1812" s="69">
        <v>2044750000</v>
      </c>
      <c r="M1812" s="87">
        <v>742.965</v>
      </c>
      <c r="N1812" s="69">
        <v>170395833</v>
      </c>
      <c r="O1812" s="69">
        <v>9098011</v>
      </c>
      <c r="P1812" s="79">
        <f>IF(I1812=0,0,H1812/I1812)</f>
        <v>0</v>
      </c>
    </row>
    <row r="1813">
      <c r="A1813" s="66" t="str">
        <v>2026-03</v>
      </c>
      <c r="B1813" s="66" t="str">
        <v>비교 반영</v>
      </c>
      <c r="C1813" s="66" t="str">
        <v>진접읍 장현리</v>
      </c>
      <c r="D1813" s="66" t="str">
        <v>다세대 전월세</v>
      </c>
      <c r="E1813" s="68">
        <v>15</v>
      </c>
      <c r="F1813" s="68">
        <v>0</v>
      </c>
      <c r="G1813" s="68">
        <v>3</v>
      </c>
      <c r="H1813" s="68">
        <v>12</v>
      </c>
      <c r="I1813" s="68">
        <f>G1813+H1813</f>
        <v>15</v>
      </c>
      <c r="J1813" s="68">
        <f>SUM(F1813:H1813)</f>
        <v>15</v>
      </c>
      <c r="K1813" s="68">
        <f>E1813-J1813</f>
        <v>0</v>
      </c>
      <c r="L1813" s="69">
        <v>381000000</v>
      </c>
      <c r="M1813" s="87">
        <v>819.8</v>
      </c>
      <c r="N1813" s="69">
        <v>25400000</v>
      </c>
      <c r="O1813" s="69">
        <v>1536355</v>
      </c>
      <c r="P1813" s="79">
        <f>IF(I1813=0,0,H1813/I1813)</f>
        <v>0.8</v>
      </c>
    </row>
    <row r="1814">
      <c r="A1814" s="66" t="str">
        <v>2026-03</v>
      </c>
      <c r="B1814" s="66" t="str">
        <v>비교 반영</v>
      </c>
      <c r="C1814" s="66" t="str">
        <v>진접읍 장현리</v>
      </c>
      <c r="D1814" s="66" t="str">
        <v>상가</v>
      </c>
      <c r="E1814" s="68">
        <v>4</v>
      </c>
      <c r="F1814" s="68">
        <v>4</v>
      </c>
      <c r="G1814" s="68">
        <v>0</v>
      </c>
      <c r="H1814" s="68">
        <v>0</v>
      </c>
      <c r="I1814" s="68">
        <f>G1814+H1814</f>
        <v>0</v>
      </c>
      <c r="J1814" s="68">
        <f>SUM(F1814:H1814)</f>
        <v>4</v>
      </c>
      <c r="K1814" s="68">
        <f>E1814-J1814</f>
        <v>0</v>
      </c>
      <c r="L1814" s="69">
        <v>7669000000</v>
      </c>
      <c r="M1814" s="87">
        <v>2521.9</v>
      </c>
      <c r="N1814" s="69">
        <v>1917250000</v>
      </c>
      <c r="O1814" s="69">
        <v>10052764</v>
      </c>
      <c r="P1814" s="79">
        <f>IF(I1814=0,0,H1814/I1814)</f>
        <v>0</v>
      </c>
    </row>
    <row r="1815">
      <c r="A1815" s="66" t="str">
        <v>2026-03</v>
      </c>
      <c r="B1815" s="66" t="str">
        <v>비교 반영</v>
      </c>
      <c r="C1815" s="66" t="str">
        <v>진접읍 장현리</v>
      </c>
      <c r="D1815" s="66" t="str">
        <v>아파트 매매</v>
      </c>
      <c r="E1815" s="68">
        <v>36</v>
      </c>
      <c r="F1815" s="68">
        <v>36</v>
      </c>
      <c r="G1815" s="68">
        <v>0</v>
      </c>
      <c r="H1815" s="68">
        <v>0</v>
      </c>
      <c r="I1815" s="68">
        <f>G1815+H1815</f>
        <v>0</v>
      </c>
      <c r="J1815" s="68">
        <f>SUM(F1815:H1815)</f>
        <v>36</v>
      </c>
      <c r="K1815" s="68">
        <f>E1815-J1815</f>
        <v>0</v>
      </c>
      <c r="L1815" s="69">
        <v>8604500000</v>
      </c>
      <c r="M1815" s="87">
        <v>2521.705</v>
      </c>
      <c r="N1815" s="69">
        <v>239013889</v>
      </c>
      <c r="O1815" s="69">
        <v>11279919</v>
      </c>
      <c r="P1815" s="79">
        <f>IF(I1815=0,0,H1815/I1815)</f>
        <v>0</v>
      </c>
    </row>
    <row r="1816">
      <c r="A1816" s="66" t="str">
        <v>2026-03</v>
      </c>
      <c r="B1816" s="66" t="str">
        <v>비교 반영</v>
      </c>
      <c r="C1816" s="66" t="str">
        <v>진접읍 장현리</v>
      </c>
      <c r="D1816" s="66" t="str">
        <v>아파트 전월세</v>
      </c>
      <c r="E1816" s="68">
        <v>40</v>
      </c>
      <c r="F1816" s="68">
        <v>0</v>
      </c>
      <c r="G1816" s="68">
        <v>31</v>
      </c>
      <c r="H1816" s="68">
        <v>9</v>
      </c>
      <c r="I1816" s="68">
        <f>G1816+H1816</f>
        <v>40</v>
      </c>
      <c r="J1816" s="68">
        <f>SUM(F1816:H1816)</f>
        <v>40</v>
      </c>
      <c r="K1816" s="68">
        <f>E1816-J1816</f>
        <v>0</v>
      </c>
      <c r="L1816" s="69">
        <v>6463400000</v>
      </c>
      <c r="M1816" s="87">
        <v>2758.44</v>
      </c>
      <c r="N1816" s="69">
        <v>161585000</v>
      </c>
      <c r="O1816" s="69">
        <v>7745904</v>
      </c>
      <c r="P1816" s="79">
        <f>IF(I1816=0,0,H1816/I1816)</f>
        <v>0.225</v>
      </c>
    </row>
    <row r="1817">
      <c r="A1817" s="66" t="str">
        <v>2026-03</v>
      </c>
      <c r="B1817" s="66" t="str">
        <v>비교 반영</v>
      </c>
      <c r="C1817" s="66" t="str">
        <v>진접읍 장현리</v>
      </c>
      <c r="D1817" s="66" t="str">
        <v>토지</v>
      </c>
      <c r="E1817" s="68">
        <v>4</v>
      </c>
      <c r="F1817" s="68">
        <v>4</v>
      </c>
      <c r="G1817" s="68">
        <v>0</v>
      </c>
      <c r="H1817" s="68">
        <v>0</v>
      </c>
      <c r="I1817" s="68">
        <f>G1817+H1817</f>
        <v>0</v>
      </c>
      <c r="J1817" s="68">
        <f>SUM(F1817:H1817)</f>
        <v>4</v>
      </c>
      <c r="K1817" s="68">
        <f>E1817-J1817</f>
        <v>0</v>
      </c>
      <c r="L1817" s="69">
        <v>67040000</v>
      </c>
      <c r="M1817" s="87">
        <v>224.99</v>
      </c>
      <c r="N1817" s="69">
        <v>16760000</v>
      </c>
      <c r="O1817" s="69">
        <v>985021</v>
      </c>
      <c r="P1817" s="79">
        <f>IF(I1817=0,0,H1817/I1817)</f>
        <v>0</v>
      </c>
    </row>
    <row r="1818">
      <c r="A1818" s="66" t="str">
        <v>2026-03</v>
      </c>
      <c r="B1818" s="66" t="str">
        <v>비교 반영</v>
      </c>
      <c r="C1818" s="66" t="str">
        <v>진접읍 진벌리</v>
      </c>
      <c r="D1818" s="66" t="str">
        <v>다세대 전월세</v>
      </c>
      <c r="E1818" s="68">
        <v>1</v>
      </c>
      <c r="F1818" s="68">
        <v>0</v>
      </c>
      <c r="G1818" s="68">
        <v>0</v>
      </c>
      <c r="H1818" s="68">
        <v>1</v>
      </c>
      <c r="I1818" s="68">
        <f>G1818+H1818</f>
        <v>1</v>
      </c>
      <c r="J1818" s="68">
        <f>SUM(F1818:H1818)</f>
        <v>1</v>
      </c>
      <c r="K1818" s="68">
        <f>E1818-J1818</f>
        <v>0</v>
      </c>
      <c r="L1818" s="69">
        <v>20000000</v>
      </c>
      <c r="M1818" s="87">
        <v>41.625</v>
      </c>
      <c r="N1818" s="69">
        <v>20000000</v>
      </c>
      <c r="O1818" s="69">
        <v>1588365</v>
      </c>
      <c r="P1818" s="79">
        <f>IF(I1818=0,0,H1818/I1818)</f>
        <v>1</v>
      </c>
    </row>
    <row r="1819">
      <c r="A1819" s="66" t="str">
        <v>2026-03</v>
      </c>
      <c r="B1819" s="66" t="str">
        <v>비교 반영</v>
      </c>
      <c r="C1819" s="66" t="str">
        <v>진접읍 진벌리</v>
      </c>
      <c r="D1819" s="66" t="str">
        <v>상가</v>
      </c>
      <c r="E1819" s="68">
        <v>1</v>
      </c>
      <c r="F1819" s="68">
        <v>1</v>
      </c>
      <c r="G1819" s="68">
        <v>0</v>
      </c>
      <c r="H1819" s="68">
        <v>0</v>
      </c>
      <c r="I1819" s="68">
        <f>G1819+H1819</f>
        <v>0</v>
      </c>
      <c r="J1819" s="68">
        <f>SUM(F1819:H1819)</f>
        <v>1</v>
      </c>
      <c r="K1819" s="68">
        <f>E1819-J1819</f>
        <v>0</v>
      </c>
      <c r="L1819" s="69">
        <v>1600000000</v>
      </c>
      <c r="M1819" s="87">
        <v>489.01</v>
      </c>
      <c r="N1819" s="69">
        <v>1600000000</v>
      </c>
      <c r="O1819" s="69">
        <v>10816253</v>
      </c>
      <c r="P1819" s="79">
        <f>IF(I1819=0,0,H1819/I1819)</f>
        <v>0</v>
      </c>
    </row>
    <row r="1820">
      <c r="A1820" s="66" t="str">
        <v>2026-03</v>
      </c>
      <c r="B1820" s="66" t="str">
        <v>비교 반영</v>
      </c>
      <c r="C1820" s="66" t="str">
        <v>진접읍 진벌리</v>
      </c>
      <c r="D1820" s="66" t="str">
        <v>아파트 전월세</v>
      </c>
      <c r="E1820" s="68">
        <v>4</v>
      </c>
      <c r="F1820" s="68">
        <v>0</v>
      </c>
      <c r="G1820" s="68">
        <v>3</v>
      </c>
      <c r="H1820" s="68">
        <v>1</v>
      </c>
      <c r="I1820" s="68">
        <f>G1820+H1820</f>
        <v>4</v>
      </c>
      <c r="J1820" s="68">
        <f>SUM(F1820:H1820)</f>
        <v>4</v>
      </c>
      <c r="K1820" s="68">
        <f>E1820-J1820</f>
        <v>0</v>
      </c>
      <c r="L1820" s="69">
        <v>610000000</v>
      </c>
      <c r="M1820" s="87">
        <v>339.938</v>
      </c>
      <c r="N1820" s="69">
        <v>152500000</v>
      </c>
      <c r="O1820" s="69">
        <v>5932049</v>
      </c>
      <c r="P1820" s="79">
        <f>IF(I1820=0,0,H1820/I1820)</f>
        <v>0.25</v>
      </c>
    </row>
    <row r="1821">
      <c r="A1821" s="66" t="str">
        <v>2026-03</v>
      </c>
      <c r="B1821" s="66" t="str">
        <v>비교 반영</v>
      </c>
      <c r="C1821" s="66" t="str">
        <v>진접읍 팔야리</v>
      </c>
      <c r="D1821" s="66" t="str">
        <v>다가구 매매</v>
      </c>
      <c r="E1821" s="68">
        <v>1</v>
      </c>
      <c r="F1821" s="68">
        <v>1</v>
      </c>
      <c r="G1821" s="68">
        <v>0</v>
      </c>
      <c r="H1821" s="68">
        <v>0</v>
      </c>
      <c r="I1821" s="68">
        <f>G1821+H1821</f>
        <v>0</v>
      </c>
      <c r="J1821" s="68">
        <f>SUM(F1821:H1821)</f>
        <v>1</v>
      </c>
      <c r="K1821" s="68">
        <f>E1821-J1821</f>
        <v>0</v>
      </c>
      <c r="L1821" s="69">
        <v>300000000</v>
      </c>
      <c r="M1821" s="87">
        <v>97.92</v>
      </c>
      <c r="N1821" s="69">
        <v>300000000</v>
      </c>
      <c r="O1821" s="69">
        <v>10128018</v>
      </c>
      <c r="P1821" s="79">
        <f>IF(I1821=0,0,H1821/I1821)</f>
        <v>0</v>
      </c>
    </row>
    <row r="1822">
      <c r="A1822" s="66" t="str">
        <v>2026-03</v>
      </c>
      <c r="B1822" s="66" t="str">
        <v>비교 반영</v>
      </c>
      <c r="C1822" s="66" t="str">
        <v>진접읍 팔야리</v>
      </c>
      <c r="D1822" s="66" t="str">
        <v>다가구 전월세</v>
      </c>
      <c r="E1822" s="68">
        <v>1</v>
      </c>
      <c r="F1822" s="68">
        <v>0</v>
      </c>
      <c r="G1822" s="68">
        <v>0</v>
      </c>
      <c r="H1822" s="68">
        <v>1</v>
      </c>
      <c r="I1822" s="68">
        <f>G1822+H1822</f>
        <v>1</v>
      </c>
      <c r="J1822" s="68">
        <f>SUM(F1822:H1822)</f>
        <v>1</v>
      </c>
      <c r="K1822" s="68">
        <f>E1822-J1822</f>
        <v>0</v>
      </c>
      <c r="L1822" s="69">
        <v>10000000</v>
      </c>
      <c r="M1822" s="87">
        <v>22</v>
      </c>
      <c r="N1822" s="69">
        <v>10000000</v>
      </c>
      <c r="O1822" s="69">
        <v>1502630</v>
      </c>
      <c r="P1822" s="79">
        <f>IF(I1822=0,0,H1822/I1822)</f>
        <v>1</v>
      </c>
    </row>
    <row r="1823">
      <c r="A1823" s="66" t="str">
        <v>2026-03</v>
      </c>
      <c r="B1823" s="66" t="str">
        <v>비교 반영</v>
      </c>
      <c r="C1823" s="66" t="str">
        <v>진접읍 팔야리</v>
      </c>
      <c r="D1823" s="66" t="str">
        <v>다세대 매매</v>
      </c>
      <c r="E1823" s="68">
        <v>2</v>
      </c>
      <c r="F1823" s="68">
        <v>2</v>
      </c>
      <c r="G1823" s="68">
        <v>0</v>
      </c>
      <c r="H1823" s="68">
        <v>0</v>
      </c>
      <c r="I1823" s="68">
        <f>G1823+H1823</f>
        <v>0</v>
      </c>
      <c r="J1823" s="68">
        <f>SUM(F1823:H1823)</f>
        <v>2</v>
      </c>
      <c r="K1823" s="68">
        <f>E1823-J1823</f>
        <v>0</v>
      </c>
      <c r="L1823" s="69">
        <v>217000000</v>
      </c>
      <c r="M1823" s="87">
        <v>128.9</v>
      </c>
      <c r="N1823" s="69">
        <v>108500000</v>
      </c>
      <c r="O1823" s="69">
        <v>5565208</v>
      </c>
      <c r="P1823" s="79">
        <f>IF(I1823=0,0,H1823/I1823)</f>
        <v>0</v>
      </c>
    </row>
    <row r="1824">
      <c r="A1824" s="66" t="str">
        <v>2026-03</v>
      </c>
      <c r="B1824" s="66" t="str">
        <v>비교 반영</v>
      </c>
      <c r="C1824" s="66" t="str">
        <v>진접읍 팔야리</v>
      </c>
      <c r="D1824" s="66" t="str">
        <v>다세대 전월세</v>
      </c>
      <c r="E1824" s="68">
        <v>2</v>
      </c>
      <c r="F1824" s="68">
        <v>0</v>
      </c>
      <c r="G1824" s="68">
        <v>0</v>
      </c>
      <c r="H1824" s="68">
        <v>2</v>
      </c>
      <c r="I1824" s="68">
        <f>G1824+H1824</f>
        <v>2</v>
      </c>
      <c r="J1824" s="68">
        <f>SUM(F1824:H1824)</f>
        <v>2</v>
      </c>
      <c r="K1824" s="68">
        <f>E1824-J1824</f>
        <v>0</v>
      </c>
      <c r="L1824" s="69">
        <v>23000000</v>
      </c>
      <c r="M1824" s="87">
        <v>97.68</v>
      </c>
      <c r="N1824" s="69">
        <v>11500000</v>
      </c>
      <c r="O1824" s="69">
        <v>778389</v>
      </c>
      <c r="P1824" s="79">
        <f>IF(I1824=0,0,H1824/I1824)</f>
        <v>1</v>
      </c>
    </row>
    <row r="1825">
      <c r="A1825" s="66" t="str">
        <v>2026-03</v>
      </c>
      <c r="B1825" s="66" t="str">
        <v>비교 반영</v>
      </c>
      <c r="C1825" s="66" t="str">
        <v>진접읍 팔야리</v>
      </c>
      <c r="D1825" s="66" t="str">
        <v>아파트 매매</v>
      </c>
      <c r="E1825" s="68">
        <v>1</v>
      </c>
      <c r="F1825" s="68">
        <v>1</v>
      </c>
      <c r="G1825" s="68">
        <v>0</v>
      </c>
      <c r="H1825" s="68">
        <v>0</v>
      </c>
      <c r="I1825" s="68">
        <f>G1825+H1825</f>
        <v>0</v>
      </c>
      <c r="J1825" s="68">
        <f>SUM(F1825:H1825)</f>
        <v>1</v>
      </c>
      <c r="K1825" s="68">
        <f>E1825-J1825</f>
        <v>0</v>
      </c>
      <c r="L1825" s="69">
        <v>95000000</v>
      </c>
      <c r="M1825" s="87">
        <v>55.17</v>
      </c>
      <c r="N1825" s="69">
        <v>95000000</v>
      </c>
      <c r="O1825" s="69">
        <v>5692398</v>
      </c>
      <c r="P1825" s="79">
        <f>IF(I1825=0,0,H1825/I1825)</f>
        <v>0</v>
      </c>
    </row>
    <row r="1826">
      <c r="A1826" s="66" t="str">
        <v>2026-03</v>
      </c>
      <c r="B1826" s="66" t="str">
        <v>비교 반영</v>
      </c>
      <c r="C1826" s="66" t="str">
        <v>진접읍 팔야리</v>
      </c>
      <c r="D1826" s="66" t="str">
        <v>토지</v>
      </c>
      <c r="E1826" s="68">
        <v>9</v>
      </c>
      <c r="F1826" s="68">
        <v>9</v>
      </c>
      <c r="G1826" s="68">
        <v>0</v>
      </c>
      <c r="H1826" s="68">
        <v>0</v>
      </c>
      <c r="I1826" s="68">
        <f>G1826+H1826</f>
        <v>0</v>
      </c>
      <c r="J1826" s="68">
        <f>SUM(F1826:H1826)</f>
        <v>9</v>
      </c>
      <c r="K1826" s="68">
        <f>E1826-J1826</f>
        <v>0</v>
      </c>
      <c r="L1826" s="69">
        <v>7755240000</v>
      </c>
      <c r="M1826" s="87">
        <v>18860.05</v>
      </c>
      <c r="N1826" s="69">
        <v>861693333</v>
      </c>
      <c r="O1826" s="69">
        <v>1359337</v>
      </c>
      <c r="P1826" s="79">
        <f>IF(I1826=0,0,H1826/I1826)</f>
        <v>0</v>
      </c>
    </row>
    <row r="1827">
      <c r="A1827" s="66" t="str">
        <v>2026-03</v>
      </c>
      <c r="B1827" s="66" t="str">
        <v>비교 반영</v>
      </c>
      <c r="C1827" s="66" t="str">
        <v>퇴계원읍 퇴계원리</v>
      </c>
      <c r="D1827" s="66" t="str">
        <v>다가구 전월세</v>
      </c>
      <c r="E1827" s="68">
        <v>7</v>
      </c>
      <c r="F1827" s="68">
        <v>0</v>
      </c>
      <c r="G1827" s="68">
        <v>1</v>
      </c>
      <c r="H1827" s="68">
        <v>6</v>
      </c>
      <c r="I1827" s="68">
        <f>G1827+H1827</f>
        <v>7</v>
      </c>
      <c r="J1827" s="68">
        <f>SUM(F1827:H1827)</f>
        <v>7</v>
      </c>
      <c r="K1827" s="68">
        <f>E1827-J1827</f>
        <v>0</v>
      </c>
      <c r="L1827" s="69">
        <v>153000000</v>
      </c>
      <c r="M1827" s="87">
        <v>312.74</v>
      </c>
      <c r="N1827" s="69">
        <v>21857143</v>
      </c>
      <c r="O1827" s="69">
        <v>1617270</v>
      </c>
      <c r="P1827" s="79">
        <f>IF(I1827=0,0,H1827/I1827)</f>
        <v>0.8571428571428571</v>
      </c>
    </row>
    <row r="1828">
      <c r="A1828" s="66" t="str">
        <v>2026-03</v>
      </c>
      <c r="B1828" s="66" t="str">
        <v>비교 반영</v>
      </c>
      <c r="C1828" s="66" t="str">
        <v>퇴계원읍 퇴계원리</v>
      </c>
      <c r="D1828" s="66" t="str">
        <v>다세대 매매</v>
      </c>
      <c r="E1828" s="68">
        <v>8</v>
      </c>
      <c r="F1828" s="68">
        <v>8</v>
      </c>
      <c r="G1828" s="68">
        <v>0</v>
      </c>
      <c r="H1828" s="68">
        <v>0</v>
      </c>
      <c r="I1828" s="68">
        <f>G1828+H1828</f>
        <v>0</v>
      </c>
      <c r="J1828" s="68">
        <f>SUM(F1828:H1828)</f>
        <v>8</v>
      </c>
      <c r="K1828" s="68">
        <f>E1828-J1828</f>
        <v>0</v>
      </c>
      <c r="L1828" s="69">
        <v>1610000000</v>
      </c>
      <c r="M1828" s="87">
        <v>450.645</v>
      </c>
      <c r="N1828" s="69">
        <v>201250000</v>
      </c>
      <c r="O1828" s="69">
        <v>11810436</v>
      </c>
      <c r="P1828" s="79">
        <f>IF(I1828=0,0,H1828/I1828)</f>
        <v>0</v>
      </c>
    </row>
    <row r="1829">
      <c r="A1829" s="66" t="str">
        <v>2026-03</v>
      </c>
      <c r="B1829" s="66" t="str">
        <v>비교 반영</v>
      </c>
      <c r="C1829" s="66" t="str">
        <v>퇴계원읍 퇴계원리</v>
      </c>
      <c r="D1829" s="66" t="str">
        <v>다세대 전월세</v>
      </c>
      <c r="E1829" s="68">
        <v>30</v>
      </c>
      <c r="F1829" s="68">
        <v>0</v>
      </c>
      <c r="G1829" s="68">
        <v>16</v>
      </c>
      <c r="H1829" s="68">
        <v>14</v>
      </c>
      <c r="I1829" s="68">
        <f>G1829+H1829</f>
        <v>30</v>
      </c>
      <c r="J1829" s="68">
        <f>SUM(F1829:H1829)</f>
        <v>30</v>
      </c>
      <c r="K1829" s="68">
        <f>E1829-J1829</f>
        <v>0</v>
      </c>
      <c r="L1829" s="69">
        <v>1851000000</v>
      </c>
      <c r="M1829" s="87">
        <v>1351.4</v>
      </c>
      <c r="N1829" s="69">
        <v>61700000</v>
      </c>
      <c r="O1829" s="69">
        <v>4527903</v>
      </c>
      <c r="P1829" s="79">
        <f>IF(I1829=0,0,H1829/I1829)</f>
        <v>0.4666666666666667</v>
      </c>
    </row>
    <row r="1830">
      <c r="A1830" s="66" t="str">
        <v>2026-03</v>
      </c>
      <c r="B1830" s="66" t="str">
        <v>비교 반영</v>
      </c>
      <c r="C1830" s="66" t="str">
        <v>퇴계원읍 퇴계원리</v>
      </c>
      <c r="D1830" s="66" t="str">
        <v>상가</v>
      </c>
      <c r="E1830" s="68">
        <v>2</v>
      </c>
      <c r="F1830" s="68">
        <v>2</v>
      </c>
      <c r="G1830" s="68">
        <v>0</v>
      </c>
      <c r="H1830" s="68">
        <v>0</v>
      </c>
      <c r="I1830" s="68">
        <f>G1830+H1830</f>
        <v>0</v>
      </c>
      <c r="J1830" s="68">
        <f>SUM(F1830:H1830)</f>
        <v>2</v>
      </c>
      <c r="K1830" s="68">
        <f>E1830-J1830</f>
        <v>0</v>
      </c>
      <c r="L1830" s="69">
        <v>1570000000</v>
      </c>
      <c r="M1830" s="87">
        <v>324.33</v>
      </c>
      <c r="N1830" s="69">
        <v>785000000</v>
      </c>
      <c r="O1830" s="69">
        <v>16002474</v>
      </c>
      <c r="P1830" s="79">
        <f>IF(I1830=0,0,H1830/I1830)</f>
        <v>0</v>
      </c>
    </row>
    <row r="1831">
      <c r="A1831" s="66" t="str">
        <v>2026-03</v>
      </c>
      <c r="B1831" s="66" t="str">
        <v>비교 반영</v>
      </c>
      <c r="C1831" s="66" t="str">
        <v>퇴계원읍 퇴계원리</v>
      </c>
      <c r="D1831" s="66" t="str">
        <v>아파트 매매</v>
      </c>
      <c r="E1831" s="68">
        <v>30</v>
      </c>
      <c r="F1831" s="68">
        <v>30</v>
      </c>
      <c r="G1831" s="68">
        <v>0</v>
      </c>
      <c r="H1831" s="68">
        <v>0</v>
      </c>
      <c r="I1831" s="68">
        <f>G1831+H1831</f>
        <v>0</v>
      </c>
      <c r="J1831" s="68">
        <f>SUM(F1831:H1831)</f>
        <v>30</v>
      </c>
      <c r="K1831" s="68">
        <f>E1831-J1831</f>
        <v>0</v>
      </c>
      <c r="L1831" s="69">
        <v>13441000000</v>
      </c>
      <c r="M1831" s="87">
        <v>2393.249</v>
      </c>
      <c r="N1831" s="69">
        <v>448033333</v>
      </c>
      <c r="O1831" s="69">
        <v>18565997</v>
      </c>
      <c r="P1831" s="79">
        <f>IF(I1831=0,0,H1831/I1831)</f>
        <v>0</v>
      </c>
    </row>
    <row r="1832">
      <c r="A1832" s="66" t="str">
        <v>2026-03</v>
      </c>
      <c r="B1832" s="66" t="str">
        <v>비교 반영</v>
      </c>
      <c r="C1832" s="66" t="str">
        <v>퇴계원읍 퇴계원리</v>
      </c>
      <c r="D1832" s="66" t="str">
        <v>아파트 전월세</v>
      </c>
      <c r="E1832" s="68">
        <v>41</v>
      </c>
      <c r="F1832" s="68">
        <v>0</v>
      </c>
      <c r="G1832" s="68">
        <v>25</v>
      </c>
      <c r="H1832" s="68">
        <v>16</v>
      </c>
      <c r="I1832" s="68">
        <f>G1832+H1832</f>
        <v>41</v>
      </c>
      <c r="J1832" s="68">
        <f>SUM(F1832:H1832)</f>
        <v>41</v>
      </c>
      <c r="K1832" s="68">
        <f>E1832-J1832</f>
        <v>0</v>
      </c>
      <c r="L1832" s="69">
        <v>9017280000</v>
      </c>
      <c r="M1832" s="87">
        <v>3140.072</v>
      </c>
      <c r="N1832" s="69">
        <v>219933659</v>
      </c>
      <c r="O1832" s="69">
        <v>9493155</v>
      </c>
      <c r="P1832" s="79">
        <f>IF(I1832=0,0,H1832/I1832)</f>
        <v>0.3902439024390244</v>
      </c>
    </row>
    <row r="1833">
      <c r="A1833" s="66" t="str">
        <v>2026-03</v>
      </c>
      <c r="B1833" s="66" t="str">
        <v>비교 반영</v>
      </c>
      <c r="C1833" s="66" t="str">
        <v>퇴계원읍 퇴계원리</v>
      </c>
      <c r="D1833" s="66" t="str">
        <v>오피스텔 매매</v>
      </c>
      <c r="E1833" s="68">
        <v>1</v>
      </c>
      <c r="F1833" s="68">
        <v>1</v>
      </c>
      <c r="G1833" s="68">
        <v>0</v>
      </c>
      <c r="H1833" s="68">
        <v>0</v>
      </c>
      <c r="I1833" s="68">
        <f>G1833+H1833</f>
        <v>0</v>
      </c>
      <c r="J1833" s="68">
        <f>SUM(F1833:H1833)</f>
        <v>1</v>
      </c>
      <c r="K1833" s="68">
        <f>E1833-J1833</f>
        <v>0</v>
      </c>
      <c r="L1833" s="69">
        <v>92500000</v>
      </c>
      <c r="M1833" s="87">
        <v>45.14</v>
      </c>
      <c r="N1833" s="69">
        <v>92500000</v>
      </c>
      <c r="O1833" s="69">
        <v>6774150</v>
      </c>
      <c r="P1833" s="79">
        <f>IF(I1833=0,0,H1833/I1833)</f>
        <v>0</v>
      </c>
    </row>
    <row r="1834">
      <c r="A1834" s="66" t="str">
        <v>2026-03</v>
      </c>
      <c r="B1834" s="66" t="str">
        <v>비교 반영</v>
      </c>
      <c r="C1834" s="66" t="str">
        <v>퇴계원읍 퇴계원리</v>
      </c>
      <c r="D1834" s="66" t="str">
        <v>오피스텔 전월세</v>
      </c>
      <c r="E1834" s="68">
        <v>1</v>
      </c>
      <c r="F1834" s="68">
        <v>0</v>
      </c>
      <c r="G1834" s="68">
        <v>0</v>
      </c>
      <c r="H1834" s="68">
        <v>1</v>
      </c>
      <c r="I1834" s="68">
        <f>G1834+H1834</f>
        <v>1</v>
      </c>
      <c r="J1834" s="68">
        <f>SUM(F1834:H1834)</f>
        <v>1</v>
      </c>
      <c r="K1834" s="68">
        <f>E1834-J1834</f>
        <v>0</v>
      </c>
      <c r="L1834" s="69">
        <v>10000000</v>
      </c>
      <c r="M1834" s="87">
        <v>29.16</v>
      </c>
      <c r="N1834" s="69">
        <v>10000000</v>
      </c>
      <c r="O1834" s="69">
        <v>1133671</v>
      </c>
      <c r="P1834" s="79">
        <f>IF(I1834=0,0,H1834/I1834)</f>
        <v>1</v>
      </c>
    </row>
    <row r="1835">
      <c r="A1835" s="66" t="str">
        <v>2026-03</v>
      </c>
      <c r="B1835" s="66" t="str">
        <v>비교 반영</v>
      </c>
      <c r="C1835" s="66" t="str">
        <v>퇴계원읍 퇴계원리</v>
      </c>
      <c r="D1835" s="66" t="str">
        <v>토지</v>
      </c>
      <c r="E1835" s="68">
        <v>5</v>
      </c>
      <c r="F1835" s="68">
        <v>5</v>
      </c>
      <c r="G1835" s="68">
        <v>0</v>
      </c>
      <c r="H1835" s="68">
        <v>0</v>
      </c>
      <c r="I1835" s="68">
        <f>G1835+H1835</f>
        <v>0</v>
      </c>
      <c r="J1835" s="68">
        <f>SUM(F1835:H1835)</f>
        <v>5</v>
      </c>
      <c r="K1835" s="68">
        <f>E1835-J1835</f>
        <v>0</v>
      </c>
      <c r="L1835" s="69">
        <v>204770000</v>
      </c>
      <c r="M1835" s="87">
        <v>627</v>
      </c>
      <c r="N1835" s="69">
        <v>40954000</v>
      </c>
      <c r="O1835" s="69">
        <v>1079626</v>
      </c>
      <c r="P1835" s="79">
        <f>IF(I1835=0,0,H1835/I1835)</f>
        <v>0</v>
      </c>
    </row>
    <row r="1836">
      <c r="A1836" s="66" t="str">
        <v>2026-03</v>
      </c>
      <c r="B1836" s="66" t="str">
        <v>비교 반영</v>
      </c>
      <c r="C1836" s="66" t="str">
        <v>평내동</v>
      </c>
      <c r="D1836" s="66" t="str">
        <v>다가구 전월세</v>
      </c>
      <c r="E1836" s="68">
        <v>25</v>
      </c>
      <c r="F1836" s="68">
        <v>0</v>
      </c>
      <c r="G1836" s="68">
        <v>8</v>
      </c>
      <c r="H1836" s="68">
        <v>17</v>
      </c>
      <c r="I1836" s="68">
        <f>G1836+H1836</f>
        <v>25</v>
      </c>
      <c r="J1836" s="68">
        <f>SUM(F1836:H1836)</f>
        <v>25</v>
      </c>
      <c r="K1836" s="68">
        <f>E1836-J1836</f>
        <v>0</v>
      </c>
      <c r="L1836" s="69">
        <v>885750000</v>
      </c>
      <c r="M1836" s="87">
        <v>1058.73</v>
      </c>
      <c r="N1836" s="69">
        <v>35430000</v>
      </c>
      <c r="O1836" s="69">
        <v>2765671</v>
      </c>
      <c r="P1836" s="79">
        <f>IF(I1836=0,0,H1836/I1836)</f>
        <v>0.68</v>
      </c>
    </row>
    <row r="1837">
      <c r="A1837" s="66" t="str">
        <v>2026-03</v>
      </c>
      <c r="B1837" s="66" t="str">
        <v>비교 반영</v>
      </c>
      <c r="C1837" s="66" t="str">
        <v>평내동</v>
      </c>
      <c r="D1837" s="66" t="str">
        <v>다세대 매매</v>
      </c>
      <c r="E1837" s="68">
        <v>1</v>
      </c>
      <c r="F1837" s="68">
        <v>1</v>
      </c>
      <c r="G1837" s="68">
        <v>0</v>
      </c>
      <c r="H1837" s="68">
        <v>0</v>
      </c>
      <c r="I1837" s="68">
        <f>G1837+H1837</f>
        <v>0</v>
      </c>
      <c r="J1837" s="68">
        <f>SUM(F1837:H1837)</f>
        <v>1</v>
      </c>
      <c r="K1837" s="68">
        <f>E1837-J1837</f>
        <v>0</v>
      </c>
      <c r="L1837" s="69">
        <v>260000000</v>
      </c>
      <c r="M1837" s="87">
        <v>65.64</v>
      </c>
      <c r="N1837" s="69">
        <v>260000000</v>
      </c>
      <c r="O1837" s="69">
        <v>13094212</v>
      </c>
      <c r="P1837" s="79">
        <f>IF(I1837=0,0,H1837/I1837)</f>
        <v>0</v>
      </c>
    </row>
    <row r="1838">
      <c r="A1838" s="66" t="str">
        <v>2026-03</v>
      </c>
      <c r="B1838" s="66" t="str">
        <v>비교 반영</v>
      </c>
      <c r="C1838" s="66" t="str">
        <v>평내동</v>
      </c>
      <c r="D1838" s="66" t="str">
        <v>다세대 전월세</v>
      </c>
      <c r="E1838" s="68">
        <v>3</v>
      </c>
      <c r="F1838" s="68">
        <v>0</v>
      </c>
      <c r="G1838" s="68">
        <v>1</v>
      </c>
      <c r="H1838" s="68">
        <v>2</v>
      </c>
      <c r="I1838" s="68">
        <f>G1838+H1838</f>
        <v>3</v>
      </c>
      <c r="J1838" s="68">
        <f>SUM(F1838:H1838)</f>
        <v>3</v>
      </c>
      <c r="K1838" s="68">
        <f>E1838-J1838</f>
        <v>0</v>
      </c>
      <c r="L1838" s="69">
        <v>150000000</v>
      </c>
      <c r="M1838" s="87">
        <v>94.06</v>
      </c>
      <c r="N1838" s="69">
        <v>50000000</v>
      </c>
      <c r="O1838" s="69">
        <v>5271824</v>
      </c>
      <c r="P1838" s="79">
        <f>IF(I1838=0,0,H1838/I1838)</f>
        <v>0.6666666666666666</v>
      </c>
    </row>
    <row r="1839">
      <c r="A1839" s="66" t="str">
        <v>2026-03</v>
      </c>
      <c r="B1839" s="66" t="str">
        <v>비교 반영</v>
      </c>
      <c r="C1839" s="66" t="str">
        <v>평내동</v>
      </c>
      <c r="D1839" s="66" t="str">
        <v>아파트 매매</v>
      </c>
      <c r="E1839" s="68">
        <v>52</v>
      </c>
      <c r="F1839" s="68">
        <v>52</v>
      </c>
      <c r="G1839" s="68">
        <v>0</v>
      </c>
      <c r="H1839" s="68">
        <v>0</v>
      </c>
      <c r="I1839" s="68">
        <f>G1839+H1839</f>
        <v>0</v>
      </c>
      <c r="J1839" s="68">
        <f>SUM(F1839:H1839)</f>
        <v>52</v>
      </c>
      <c r="K1839" s="68">
        <f>E1839-J1839</f>
        <v>0</v>
      </c>
      <c r="L1839" s="69">
        <v>21051500000</v>
      </c>
      <c r="M1839" s="87">
        <v>3591.47</v>
      </c>
      <c r="N1839" s="69">
        <v>404836538</v>
      </c>
      <c r="O1839" s="69">
        <v>19376951</v>
      </c>
      <c r="P1839" s="79">
        <f>IF(I1839=0,0,H1839/I1839)</f>
        <v>0</v>
      </c>
    </row>
    <row r="1840">
      <c r="A1840" s="66" t="str">
        <v>2026-03</v>
      </c>
      <c r="B1840" s="66" t="str">
        <v>비교 반영</v>
      </c>
      <c r="C1840" s="66" t="str">
        <v>평내동</v>
      </c>
      <c r="D1840" s="66" t="str">
        <v>아파트 전월세</v>
      </c>
      <c r="E1840" s="68">
        <v>79</v>
      </c>
      <c r="F1840" s="68">
        <v>0</v>
      </c>
      <c r="G1840" s="68">
        <v>54</v>
      </c>
      <c r="H1840" s="68">
        <v>25</v>
      </c>
      <c r="I1840" s="68">
        <f>G1840+H1840</f>
        <v>79</v>
      </c>
      <c r="J1840" s="68">
        <f>SUM(F1840:H1840)</f>
        <v>79</v>
      </c>
      <c r="K1840" s="68">
        <f>E1840-J1840</f>
        <v>0</v>
      </c>
      <c r="L1840" s="69">
        <v>18688200000</v>
      </c>
      <c r="M1840" s="87">
        <v>5644.792</v>
      </c>
      <c r="N1840" s="69">
        <v>236559494</v>
      </c>
      <c r="O1840" s="69">
        <v>10944454</v>
      </c>
      <c r="P1840" s="79">
        <f>IF(I1840=0,0,H1840/I1840)</f>
        <v>0.31645569620253167</v>
      </c>
    </row>
    <row r="1841">
      <c r="A1841" s="66" t="str">
        <v>2026-03</v>
      </c>
      <c r="B1841" s="66" t="str">
        <v>비교 반영</v>
      </c>
      <c r="C1841" s="66" t="str">
        <v>호평동</v>
      </c>
      <c r="D1841" s="66" t="str">
        <v>다가구 전월세</v>
      </c>
      <c r="E1841" s="68">
        <v>39</v>
      </c>
      <c r="F1841" s="68">
        <v>0</v>
      </c>
      <c r="G1841" s="68">
        <v>11</v>
      </c>
      <c r="H1841" s="68">
        <v>28</v>
      </c>
      <c r="I1841" s="68">
        <f>G1841+H1841</f>
        <v>39</v>
      </c>
      <c r="J1841" s="68">
        <f>SUM(F1841:H1841)</f>
        <v>39</v>
      </c>
      <c r="K1841" s="68">
        <f>E1841-J1841</f>
        <v>0</v>
      </c>
      <c r="L1841" s="69">
        <v>1547000000</v>
      </c>
      <c r="M1841" s="87">
        <v>1794.72</v>
      </c>
      <c r="N1841" s="69">
        <v>39666667</v>
      </c>
      <c r="O1841" s="69">
        <v>2849497</v>
      </c>
      <c r="P1841" s="79">
        <f>IF(I1841=0,0,H1841/I1841)</f>
        <v>0.717948717948718</v>
      </c>
    </row>
    <row r="1842">
      <c r="A1842" s="66" t="str">
        <v>2026-03</v>
      </c>
      <c r="B1842" s="66" t="str">
        <v>비교 반영</v>
      </c>
      <c r="C1842" s="66" t="str">
        <v>호평동</v>
      </c>
      <c r="D1842" s="66" t="str">
        <v>다세대 매매</v>
      </c>
      <c r="E1842" s="68">
        <v>9</v>
      </c>
      <c r="F1842" s="68">
        <v>9</v>
      </c>
      <c r="G1842" s="68">
        <v>0</v>
      </c>
      <c r="H1842" s="68">
        <v>0</v>
      </c>
      <c r="I1842" s="68">
        <f>G1842+H1842</f>
        <v>0</v>
      </c>
      <c r="J1842" s="68">
        <f>SUM(F1842:H1842)</f>
        <v>9</v>
      </c>
      <c r="K1842" s="68">
        <f>E1842-J1842</f>
        <v>0</v>
      </c>
      <c r="L1842" s="69">
        <v>1674000000</v>
      </c>
      <c r="M1842" s="87">
        <v>536.71</v>
      </c>
      <c r="N1842" s="69">
        <v>186000000</v>
      </c>
      <c r="O1842" s="69">
        <v>10310753</v>
      </c>
      <c r="P1842" s="79">
        <f>IF(I1842=0,0,H1842/I1842)</f>
        <v>0</v>
      </c>
    </row>
    <row r="1843">
      <c r="A1843" s="66" t="str">
        <v>2026-03</v>
      </c>
      <c r="B1843" s="66" t="str">
        <v>비교 반영</v>
      </c>
      <c r="C1843" s="66" t="str">
        <v>호평동</v>
      </c>
      <c r="D1843" s="66" t="str">
        <v>다세대 전월세</v>
      </c>
      <c r="E1843" s="68">
        <v>19</v>
      </c>
      <c r="F1843" s="68">
        <v>0</v>
      </c>
      <c r="G1843" s="68">
        <v>5</v>
      </c>
      <c r="H1843" s="68">
        <v>14</v>
      </c>
      <c r="I1843" s="68">
        <f>G1843+H1843</f>
        <v>19</v>
      </c>
      <c r="J1843" s="68">
        <f>SUM(F1843:H1843)</f>
        <v>19</v>
      </c>
      <c r="K1843" s="68">
        <f>E1843-J1843</f>
        <v>0</v>
      </c>
      <c r="L1843" s="69">
        <v>840700000</v>
      </c>
      <c r="M1843" s="87">
        <v>680.53</v>
      </c>
      <c r="N1843" s="69">
        <v>44247368</v>
      </c>
      <c r="O1843" s="69">
        <v>4083837</v>
      </c>
      <c r="P1843" s="79">
        <f>IF(I1843=0,0,H1843/I1843)</f>
        <v>0.7368421052631579</v>
      </c>
    </row>
    <row r="1844">
      <c r="A1844" s="66" t="str">
        <v>2026-03</v>
      </c>
      <c r="B1844" s="66" t="str">
        <v>비교 반영</v>
      </c>
      <c r="C1844" s="66" t="str">
        <v>호평동</v>
      </c>
      <c r="D1844" s="66" t="str">
        <v>아파트 매매</v>
      </c>
      <c r="E1844" s="68">
        <v>69</v>
      </c>
      <c r="F1844" s="68">
        <v>69</v>
      </c>
      <c r="G1844" s="68">
        <v>0</v>
      </c>
      <c r="H1844" s="68">
        <v>0</v>
      </c>
      <c r="I1844" s="68">
        <f>G1844+H1844</f>
        <v>0</v>
      </c>
      <c r="J1844" s="68">
        <f>SUM(F1844:H1844)</f>
        <v>69</v>
      </c>
      <c r="K1844" s="68">
        <f>E1844-J1844</f>
        <v>0</v>
      </c>
      <c r="L1844" s="69">
        <v>33041000000</v>
      </c>
      <c r="M1844" s="87">
        <v>5927.779</v>
      </c>
      <c r="N1844" s="69">
        <v>478855072</v>
      </c>
      <c r="O1844" s="69">
        <v>18426199</v>
      </c>
      <c r="P1844" s="79">
        <f>IF(I1844=0,0,H1844/I1844)</f>
        <v>0</v>
      </c>
    </row>
    <row r="1845">
      <c r="A1845" s="66" t="str">
        <v>2026-03</v>
      </c>
      <c r="B1845" s="66" t="str">
        <v>비교 반영</v>
      </c>
      <c r="C1845" s="66" t="str">
        <v>호평동</v>
      </c>
      <c r="D1845" s="66" t="str">
        <v>아파트 전월세</v>
      </c>
      <c r="E1845" s="68">
        <v>103</v>
      </c>
      <c r="F1845" s="68">
        <v>0</v>
      </c>
      <c r="G1845" s="68">
        <v>65</v>
      </c>
      <c r="H1845" s="68">
        <v>38</v>
      </c>
      <c r="I1845" s="68">
        <f>G1845+H1845</f>
        <v>103</v>
      </c>
      <c r="J1845" s="68">
        <f>SUM(F1845:H1845)</f>
        <v>103</v>
      </c>
      <c r="K1845" s="68">
        <f>E1845-J1845</f>
        <v>0</v>
      </c>
      <c r="L1845" s="69">
        <v>23382830000</v>
      </c>
      <c r="M1845" s="87">
        <v>7876.346</v>
      </c>
      <c r="N1845" s="69">
        <v>227017767</v>
      </c>
      <c r="O1845" s="69">
        <v>9814019</v>
      </c>
      <c r="P1845" s="79">
        <f>IF(I1845=0,0,H1845/I1845)</f>
        <v>0.36893203883495146</v>
      </c>
    </row>
    <row r="1846">
      <c r="A1846" s="66" t="str">
        <v>2026-03</v>
      </c>
      <c r="B1846" s="66" t="str">
        <v>비교 반영</v>
      </c>
      <c r="C1846" s="66" t="str">
        <v>호평동</v>
      </c>
      <c r="D1846" s="66" t="str">
        <v>토지</v>
      </c>
      <c r="E1846" s="68">
        <v>7</v>
      </c>
      <c r="F1846" s="68">
        <v>7</v>
      </c>
      <c r="G1846" s="68">
        <v>0</v>
      </c>
      <c r="H1846" s="68">
        <v>0</v>
      </c>
      <c r="I1846" s="68">
        <f>G1846+H1846</f>
        <v>0</v>
      </c>
      <c r="J1846" s="68">
        <f>SUM(F1846:H1846)</f>
        <v>7</v>
      </c>
      <c r="K1846" s="68">
        <f>E1846-J1846</f>
        <v>0</v>
      </c>
      <c r="L1846" s="69">
        <v>275500000</v>
      </c>
      <c r="M1846" s="87">
        <v>632.47</v>
      </c>
      <c r="N1846" s="69">
        <v>39357143</v>
      </c>
      <c r="O1846" s="69">
        <v>1439979</v>
      </c>
      <c r="P1846" s="79">
        <f>IF(I1846=0,0,H1846/I1846)</f>
        <v>0</v>
      </c>
    </row>
    <row r="1847">
      <c r="A1847" s="66" t="str">
        <v>2026-03</v>
      </c>
      <c r="B1847" s="66" t="str">
        <v>비교 반영</v>
      </c>
      <c r="C1847" s="66" t="str">
        <v>화도읍 가곡리</v>
      </c>
      <c r="D1847" s="66" t="str">
        <v>다가구 전월세</v>
      </c>
      <c r="E1847" s="68">
        <v>10</v>
      </c>
      <c r="F1847" s="68">
        <v>0</v>
      </c>
      <c r="G1847" s="68">
        <v>4</v>
      </c>
      <c r="H1847" s="68">
        <v>6</v>
      </c>
      <c r="I1847" s="68">
        <f>G1847+H1847</f>
        <v>10</v>
      </c>
      <c r="J1847" s="68">
        <f>SUM(F1847:H1847)</f>
        <v>10</v>
      </c>
      <c r="K1847" s="68">
        <f>E1847-J1847</f>
        <v>0</v>
      </c>
      <c r="L1847" s="69">
        <v>1335500000</v>
      </c>
      <c r="M1847" s="87">
        <v>924.17</v>
      </c>
      <c r="N1847" s="69">
        <v>133550000</v>
      </c>
      <c r="O1847" s="69">
        <v>4777125</v>
      </c>
      <c r="P1847" s="79">
        <f>IF(I1847=0,0,H1847/I1847)</f>
        <v>0.6</v>
      </c>
    </row>
    <row r="1848">
      <c r="A1848" s="66" t="str">
        <v>2026-03</v>
      </c>
      <c r="B1848" s="66" t="str">
        <v>비교 반영</v>
      </c>
      <c r="C1848" s="66" t="str">
        <v>화도읍 가곡리</v>
      </c>
      <c r="D1848" s="66" t="str">
        <v>다세대 매매</v>
      </c>
      <c r="E1848" s="68">
        <v>10</v>
      </c>
      <c r="F1848" s="68">
        <v>10</v>
      </c>
      <c r="G1848" s="68">
        <v>0</v>
      </c>
      <c r="H1848" s="68">
        <v>0</v>
      </c>
      <c r="I1848" s="68">
        <f>G1848+H1848</f>
        <v>0</v>
      </c>
      <c r="J1848" s="68">
        <f>SUM(F1848:H1848)</f>
        <v>10</v>
      </c>
      <c r="K1848" s="68">
        <f>E1848-J1848</f>
        <v>0</v>
      </c>
      <c r="L1848" s="69">
        <v>1256500000</v>
      </c>
      <c r="M1848" s="87">
        <v>618.59</v>
      </c>
      <c r="N1848" s="69">
        <v>125650000</v>
      </c>
      <c r="O1848" s="69">
        <v>6714817</v>
      </c>
      <c r="P1848" s="79">
        <f>IF(I1848=0,0,H1848/I1848)</f>
        <v>0</v>
      </c>
    </row>
    <row r="1849">
      <c r="A1849" s="66" t="str">
        <v>2026-03</v>
      </c>
      <c r="B1849" s="66" t="str">
        <v>비교 반영</v>
      </c>
      <c r="C1849" s="66" t="str">
        <v>화도읍 가곡리</v>
      </c>
      <c r="D1849" s="66" t="str">
        <v>다세대 전월세</v>
      </c>
      <c r="E1849" s="68">
        <v>5</v>
      </c>
      <c r="F1849" s="68">
        <v>0</v>
      </c>
      <c r="G1849" s="68">
        <v>4</v>
      </c>
      <c r="H1849" s="68">
        <v>1</v>
      </c>
      <c r="I1849" s="68">
        <f>G1849+H1849</f>
        <v>5</v>
      </c>
      <c r="J1849" s="68">
        <f>SUM(F1849:H1849)</f>
        <v>5</v>
      </c>
      <c r="K1849" s="68">
        <f>E1849-J1849</f>
        <v>0</v>
      </c>
      <c r="L1849" s="69">
        <v>325000000</v>
      </c>
      <c r="M1849" s="87">
        <v>310.865</v>
      </c>
      <c r="N1849" s="69">
        <v>65000000</v>
      </c>
      <c r="O1849" s="69">
        <v>3456099</v>
      </c>
      <c r="P1849" s="79">
        <f>IF(I1849=0,0,H1849/I1849)</f>
        <v>0.2</v>
      </c>
    </row>
    <row r="1850">
      <c r="A1850" s="66" t="str">
        <v>2026-03</v>
      </c>
      <c r="B1850" s="66" t="str">
        <v>비교 반영</v>
      </c>
      <c r="C1850" s="66" t="str">
        <v>화도읍 가곡리</v>
      </c>
      <c r="D1850" s="66" t="str">
        <v>아파트 매매</v>
      </c>
      <c r="E1850" s="68">
        <v>3</v>
      </c>
      <c r="F1850" s="68">
        <v>3</v>
      </c>
      <c r="G1850" s="68">
        <v>0</v>
      </c>
      <c r="H1850" s="68">
        <v>0</v>
      </c>
      <c r="I1850" s="68">
        <f>G1850+H1850</f>
        <v>0</v>
      </c>
      <c r="J1850" s="68">
        <f>SUM(F1850:H1850)</f>
        <v>3</v>
      </c>
      <c r="K1850" s="68">
        <f>E1850-J1850</f>
        <v>0</v>
      </c>
      <c r="L1850" s="69">
        <v>727000000</v>
      </c>
      <c r="M1850" s="87">
        <v>254.97</v>
      </c>
      <c r="N1850" s="69">
        <v>242333333</v>
      </c>
      <c r="O1850" s="69">
        <v>9425837</v>
      </c>
      <c r="P1850" s="79">
        <f>IF(I1850=0,0,H1850/I1850)</f>
        <v>0</v>
      </c>
    </row>
    <row r="1851">
      <c r="A1851" s="66" t="str">
        <v>2026-03</v>
      </c>
      <c r="B1851" s="66" t="str">
        <v>비교 반영</v>
      </c>
      <c r="C1851" s="66" t="str">
        <v>화도읍 가곡리</v>
      </c>
      <c r="D1851" s="66" t="str">
        <v>토지</v>
      </c>
      <c r="E1851" s="68">
        <v>3</v>
      </c>
      <c r="F1851" s="68">
        <v>3</v>
      </c>
      <c r="G1851" s="68">
        <v>0</v>
      </c>
      <c r="H1851" s="68">
        <v>0</v>
      </c>
      <c r="I1851" s="68">
        <f>G1851+H1851</f>
        <v>0</v>
      </c>
      <c r="J1851" s="68">
        <f>SUM(F1851:H1851)</f>
        <v>3</v>
      </c>
      <c r="K1851" s="68">
        <f>E1851-J1851</f>
        <v>0</v>
      </c>
      <c r="L1851" s="69">
        <v>65500000</v>
      </c>
      <c r="M1851" s="87">
        <v>266</v>
      </c>
      <c r="N1851" s="69">
        <v>21833333</v>
      </c>
      <c r="O1851" s="69">
        <v>814018</v>
      </c>
      <c r="P1851" s="79">
        <f>IF(I1851=0,0,H1851/I1851)</f>
        <v>0</v>
      </c>
    </row>
    <row r="1852">
      <c r="A1852" s="66" t="str">
        <v>2026-03</v>
      </c>
      <c r="B1852" s="66" t="str">
        <v>비교 반영</v>
      </c>
      <c r="C1852" s="66" t="str">
        <v>화도읍 구암리</v>
      </c>
      <c r="D1852" s="66" t="str">
        <v>토지</v>
      </c>
      <c r="E1852" s="68">
        <v>2</v>
      </c>
      <c r="F1852" s="68">
        <v>2</v>
      </c>
      <c r="G1852" s="68">
        <v>0</v>
      </c>
      <c r="H1852" s="68">
        <v>0</v>
      </c>
      <c r="I1852" s="68">
        <f>G1852+H1852</f>
        <v>0</v>
      </c>
      <c r="J1852" s="68">
        <f>SUM(F1852:H1852)</f>
        <v>2</v>
      </c>
      <c r="K1852" s="68">
        <f>E1852-J1852</f>
        <v>0</v>
      </c>
      <c r="L1852" s="69">
        <v>23400000</v>
      </c>
      <c r="M1852" s="87">
        <v>117.95</v>
      </c>
      <c r="N1852" s="69">
        <v>11700000</v>
      </c>
      <c r="O1852" s="69">
        <v>655832</v>
      </c>
      <c r="P1852" s="79">
        <f>IF(I1852=0,0,H1852/I1852)</f>
        <v>0</v>
      </c>
    </row>
    <row r="1853">
      <c r="A1853" s="66" t="str">
        <v>2026-03</v>
      </c>
      <c r="B1853" s="66" t="str">
        <v>비교 반영</v>
      </c>
      <c r="C1853" s="66" t="str">
        <v>화도읍 금남리</v>
      </c>
      <c r="D1853" s="66" t="str">
        <v>다세대 전월세</v>
      </c>
      <c r="E1853" s="68">
        <v>1</v>
      </c>
      <c r="F1853" s="68">
        <v>0</v>
      </c>
      <c r="G1853" s="68">
        <v>0</v>
      </c>
      <c r="H1853" s="68">
        <v>1</v>
      </c>
      <c r="I1853" s="68">
        <f>G1853+H1853</f>
        <v>1</v>
      </c>
      <c r="J1853" s="68">
        <f>SUM(F1853:H1853)</f>
        <v>1</v>
      </c>
      <c r="K1853" s="68">
        <f>E1853-J1853</f>
        <v>0</v>
      </c>
      <c r="L1853" s="69">
        <v>10000000</v>
      </c>
      <c r="M1853" s="87">
        <v>73.92</v>
      </c>
      <c r="N1853" s="69">
        <v>10000000</v>
      </c>
      <c r="O1853" s="69">
        <v>447211</v>
      </c>
      <c r="P1853" s="79">
        <f>IF(I1853=0,0,H1853/I1853)</f>
        <v>1</v>
      </c>
    </row>
    <row r="1854">
      <c r="A1854" s="66" t="str">
        <v>2026-03</v>
      </c>
      <c r="B1854" s="66" t="str">
        <v>비교 반영</v>
      </c>
      <c r="C1854" s="66" t="str">
        <v>화도읍 금남리</v>
      </c>
      <c r="D1854" s="66" t="str">
        <v>상가</v>
      </c>
      <c r="E1854" s="68">
        <v>2</v>
      </c>
      <c r="F1854" s="68">
        <v>2</v>
      </c>
      <c r="G1854" s="68">
        <v>0</v>
      </c>
      <c r="H1854" s="68">
        <v>0</v>
      </c>
      <c r="I1854" s="68">
        <f>G1854+H1854</f>
        <v>0</v>
      </c>
      <c r="J1854" s="68">
        <f>SUM(F1854:H1854)</f>
        <v>2</v>
      </c>
      <c r="K1854" s="68">
        <f>E1854-J1854</f>
        <v>0</v>
      </c>
      <c r="L1854" s="69">
        <v>468000000</v>
      </c>
      <c r="M1854" s="87">
        <v>156.53</v>
      </c>
      <c r="N1854" s="69">
        <v>234000000</v>
      </c>
      <c r="O1854" s="69">
        <v>9883776</v>
      </c>
      <c r="P1854" s="79">
        <f>IF(I1854=0,0,H1854/I1854)</f>
        <v>0</v>
      </c>
    </row>
    <row r="1855">
      <c r="A1855" s="66" t="str">
        <v>2026-03</v>
      </c>
      <c r="B1855" s="66" t="str">
        <v>비교 반영</v>
      </c>
      <c r="C1855" s="66" t="str">
        <v>화도읍 금남리</v>
      </c>
      <c r="D1855" s="66" t="str">
        <v>토지</v>
      </c>
      <c r="E1855" s="68">
        <v>7</v>
      </c>
      <c r="F1855" s="68">
        <v>7</v>
      </c>
      <c r="G1855" s="68">
        <v>0</v>
      </c>
      <c r="H1855" s="68">
        <v>0</v>
      </c>
      <c r="I1855" s="68">
        <f>G1855+H1855</f>
        <v>0</v>
      </c>
      <c r="J1855" s="68">
        <f>SUM(F1855:H1855)</f>
        <v>7</v>
      </c>
      <c r="K1855" s="68">
        <f>E1855-J1855</f>
        <v>0</v>
      </c>
      <c r="L1855" s="69">
        <v>8200000000</v>
      </c>
      <c r="M1855" s="87">
        <v>12254</v>
      </c>
      <c r="N1855" s="69">
        <v>1171428571</v>
      </c>
      <c r="O1855" s="69">
        <v>2212130</v>
      </c>
      <c r="P1855" s="79">
        <f>IF(I1855=0,0,H1855/I1855)</f>
        <v>0</v>
      </c>
    </row>
    <row r="1856">
      <c r="A1856" s="66" t="str">
        <v>2026-03</v>
      </c>
      <c r="B1856" s="66" t="str">
        <v>비교 반영</v>
      </c>
      <c r="C1856" s="66" t="str">
        <v>화도읍 녹촌리</v>
      </c>
      <c r="D1856" s="66" t="str">
        <v>다세대 매매</v>
      </c>
      <c r="E1856" s="68">
        <v>2</v>
      </c>
      <c r="F1856" s="68">
        <v>2</v>
      </c>
      <c r="G1856" s="68">
        <v>0</v>
      </c>
      <c r="H1856" s="68">
        <v>0</v>
      </c>
      <c r="I1856" s="68">
        <f>G1856+H1856</f>
        <v>0</v>
      </c>
      <c r="J1856" s="68">
        <f>SUM(F1856:H1856)</f>
        <v>2</v>
      </c>
      <c r="K1856" s="68">
        <f>E1856-J1856</f>
        <v>0</v>
      </c>
      <c r="L1856" s="69">
        <v>449000000</v>
      </c>
      <c r="M1856" s="87">
        <v>115.44</v>
      </c>
      <c r="N1856" s="69">
        <v>224500000</v>
      </c>
      <c r="O1856" s="69">
        <v>12857740</v>
      </c>
      <c r="P1856" s="79">
        <f>IF(I1856=0,0,H1856/I1856)</f>
        <v>0</v>
      </c>
    </row>
    <row r="1857">
      <c r="A1857" s="66" t="str">
        <v>2026-03</v>
      </c>
      <c r="B1857" s="66" t="str">
        <v>비교 반영</v>
      </c>
      <c r="C1857" s="66" t="str">
        <v>화도읍 녹촌리</v>
      </c>
      <c r="D1857" s="66" t="str">
        <v>다세대 전월세</v>
      </c>
      <c r="E1857" s="68">
        <v>2</v>
      </c>
      <c r="F1857" s="68">
        <v>0</v>
      </c>
      <c r="G1857" s="68">
        <v>0</v>
      </c>
      <c r="H1857" s="68">
        <v>2</v>
      </c>
      <c r="I1857" s="68">
        <f>G1857+H1857</f>
        <v>2</v>
      </c>
      <c r="J1857" s="68">
        <f>SUM(F1857:H1857)</f>
        <v>2</v>
      </c>
      <c r="K1857" s="68">
        <f>E1857-J1857</f>
        <v>0</v>
      </c>
      <c r="L1857" s="69">
        <v>20000000</v>
      </c>
      <c r="M1857" s="87">
        <v>77.64</v>
      </c>
      <c r="N1857" s="69">
        <v>10000000</v>
      </c>
      <c r="O1857" s="69">
        <v>851567</v>
      </c>
      <c r="P1857" s="79">
        <f>IF(I1857=0,0,H1857/I1857)</f>
        <v>1</v>
      </c>
    </row>
    <row r="1858">
      <c r="A1858" s="66" t="str">
        <v>2026-03</v>
      </c>
      <c r="B1858" s="66" t="str">
        <v>비교 반영</v>
      </c>
      <c r="C1858" s="66" t="str">
        <v>화도읍 녹촌리</v>
      </c>
      <c r="D1858" s="66" t="str">
        <v>상가</v>
      </c>
      <c r="E1858" s="68">
        <v>2</v>
      </c>
      <c r="F1858" s="68">
        <v>2</v>
      </c>
      <c r="G1858" s="68">
        <v>0</v>
      </c>
      <c r="H1858" s="68">
        <v>0</v>
      </c>
      <c r="I1858" s="68">
        <f>G1858+H1858</f>
        <v>0</v>
      </c>
      <c r="J1858" s="68">
        <f>SUM(F1858:H1858)</f>
        <v>2</v>
      </c>
      <c r="K1858" s="68">
        <f>E1858-J1858</f>
        <v>0</v>
      </c>
      <c r="L1858" s="69">
        <v>3043000000</v>
      </c>
      <c r="M1858" s="87">
        <v>1058.92</v>
      </c>
      <c r="N1858" s="69">
        <v>1521500000</v>
      </c>
      <c r="O1858" s="69">
        <v>9499777</v>
      </c>
      <c r="P1858" s="79">
        <f>IF(I1858=0,0,H1858/I1858)</f>
        <v>0</v>
      </c>
    </row>
    <row r="1859">
      <c r="A1859" s="66" t="str">
        <v>2026-03</v>
      </c>
      <c r="B1859" s="66" t="str">
        <v>비교 반영</v>
      </c>
      <c r="C1859" s="66" t="str">
        <v>화도읍 녹촌리</v>
      </c>
      <c r="D1859" s="66" t="str">
        <v>아파트 매매</v>
      </c>
      <c r="E1859" s="68">
        <v>8</v>
      </c>
      <c r="F1859" s="68">
        <v>8</v>
      </c>
      <c r="G1859" s="68">
        <v>0</v>
      </c>
      <c r="H1859" s="68">
        <v>0</v>
      </c>
      <c r="I1859" s="68">
        <f>G1859+H1859</f>
        <v>0</v>
      </c>
      <c r="J1859" s="68">
        <f>SUM(F1859:H1859)</f>
        <v>8</v>
      </c>
      <c r="K1859" s="68">
        <f>E1859-J1859</f>
        <v>0</v>
      </c>
      <c r="L1859" s="69">
        <v>3488500000</v>
      </c>
      <c r="M1859" s="87">
        <v>604.834</v>
      </c>
      <c r="N1859" s="69">
        <v>436062500</v>
      </c>
      <c r="O1859" s="69">
        <v>19066764</v>
      </c>
      <c r="P1859" s="79">
        <f>IF(I1859=0,0,H1859/I1859)</f>
        <v>0</v>
      </c>
    </row>
    <row r="1860">
      <c r="A1860" s="66" t="str">
        <v>2026-03</v>
      </c>
      <c r="B1860" s="66" t="str">
        <v>비교 반영</v>
      </c>
      <c r="C1860" s="66" t="str">
        <v>화도읍 녹촌리</v>
      </c>
      <c r="D1860" s="66" t="str">
        <v>아파트 전월세</v>
      </c>
      <c r="E1860" s="68">
        <v>25</v>
      </c>
      <c r="F1860" s="68">
        <v>0</v>
      </c>
      <c r="G1860" s="68">
        <v>13</v>
      </c>
      <c r="H1860" s="68">
        <v>12</v>
      </c>
      <c r="I1860" s="68">
        <f>G1860+H1860</f>
        <v>25</v>
      </c>
      <c r="J1860" s="68">
        <f>SUM(F1860:H1860)</f>
        <v>25</v>
      </c>
      <c r="K1860" s="68">
        <f>E1860-J1860</f>
        <v>0</v>
      </c>
      <c r="L1860" s="69">
        <v>4265000000</v>
      </c>
      <c r="M1860" s="87">
        <v>1894.932</v>
      </c>
      <c r="N1860" s="69">
        <v>170600000</v>
      </c>
      <c r="O1860" s="69">
        <v>7440462</v>
      </c>
      <c r="P1860" s="79">
        <f>IF(I1860=0,0,H1860/I1860)</f>
        <v>0.48</v>
      </c>
    </row>
    <row r="1861">
      <c r="A1861" s="66" t="str">
        <v>2026-03</v>
      </c>
      <c r="B1861" s="66" t="str">
        <v>비교 반영</v>
      </c>
      <c r="C1861" s="66" t="str">
        <v>화도읍 녹촌리</v>
      </c>
      <c r="D1861" s="66" t="str">
        <v>토지</v>
      </c>
      <c r="E1861" s="68">
        <v>2</v>
      </c>
      <c r="F1861" s="68">
        <v>2</v>
      </c>
      <c r="G1861" s="68">
        <v>0</v>
      </c>
      <c r="H1861" s="68">
        <v>0</v>
      </c>
      <c r="I1861" s="68">
        <f>G1861+H1861</f>
        <v>0</v>
      </c>
      <c r="J1861" s="68">
        <f>SUM(F1861:H1861)</f>
        <v>2</v>
      </c>
      <c r="K1861" s="68">
        <f>E1861-J1861</f>
        <v>0</v>
      </c>
      <c r="L1861" s="69">
        <v>30000000</v>
      </c>
      <c r="M1861" s="87">
        <v>354</v>
      </c>
      <c r="N1861" s="69">
        <v>15000000</v>
      </c>
      <c r="O1861" s="69">
        <v>280151</v>
      </c>
      <c r="P1861" s="79">
        <f>IF(I1861=0,0,H1861/I1861)</f>
        <v>0</v>
      </c>
    </row>
    <row r="1862">
      <c r="A1862" s="66" t="str">
        <v>2026-03</v>
      </c>
      <c r="B1862" s="66" t="str">
        <v>비교 반영</v>
      </c>
      <c r="C1862" s="66" t="str">
        <v>화도읍 답내리</v>
      </c>
      <c r="D1862" s="66" t="str">
        <v>다세대 매매</v>
      </c>
      <c r="E1862" s="68">
        <v>1</v>
      </c>
      <c r="F1862" s="68">
        <v>1</v>
      </c>
      <c r="G1862" s="68">
        <v>0</v>
      </c>
      <c r="H1862" s="68">
        <v>0</v>
      </c>
      <c r="I1862" s="68">
        <f>G1862+H1862</f>
        <v>0</v>
      </c>
      <c r="J1862" s="68">
        <f>SUM(F1862:H1862)</f>
        <v>1</v>
      </c>
      <c r="K1862" s="68">
        <f>E1862-J1862</f>
        <v>0</v>
      </c>
      <c r="L1862" s="69">
        <v>56000000</v>
      </c>
      <c r="M1862" s="87">
        <v>51.72</v>
      </c>
      <c r="N1862" s="69">
        <v>56000000</v>
      </c>
      <c r="O1862" s="69">
        <v>3579350</v>
      </c>
      <c r="P1862" s="79">
        <f>IF(I1862=0,0,H1862/I1862)</f>
        <v>0</v>
      </c>
    </row>
    <row r="1863">
      <c r="A1863" s="66" t="str">
        <v>2026-03</v>
      </c>
      <c r="B1863" s="66" t="str">
        <v>비교 반영</v>
      </c>
      <c r="C1863" s="66" t="str">
        <v>화도읍 답내리</v>
      </c>
      <c r="D1863" s="66" t="str">
        <v>다세대 전월세</v>
      </c>
      <c r="E1863" s="68">
        <v>2</v>
      </c>
      <c r="F1863" s="68">
        <v>0</v>
      </c>
      <c r="G1863" s="68">
        <v>0</v>
      </c>
      <c r="H1863" s="68">
        <v>2</v>
      </c>
      <c r="I1863" s="68">
        <f>G1863+H1863</f>
        <v>2</v>
      </c>
      <c r="J1863" s="68">
        <f>SUM(F1863:H1863)</f>
        <v>2</v>
      </c>
      <c r="K1863" s="68">
        <f>E1863-J1863</f>
        <v>0</v>
      </c>
      <c r="L1863" s="69">
        <v>15000000</v>
      </c>
      <c r="M1863" s="87">
        <v>96.48</v>
      </c>
      <c r="N1863" s="69">
        <v>7500000</v>
      </c>
      <c r="O1863" s="69">
        <v>513959</v>
      </c>
      <c r="P1863" s="79">
        <f>IF(I1863=0,0,H1863/I1863)</f>
        <v>1</v>
      </c>
    </row>
    <row r="1864">
      <c r="A1864" s="66" t="str">
        <v>2026-03</v>
      </c>
      <c r="B1864" s="66" t="str">
        <v>비교 반영</v>
      </c>
      <c r="C1864" s="66" t="str">
        <v>화도읍 답내리</v>
      </c>
      <c r="D1864" s="66" t="str">
        <v>아파트 전월세</v>
      </c>
      <c r="E1864" s="68">
        <v>31</v>
      </c>
      <c r="F1864" s="68">
        <v>0</v>
      </c>
      <c r="G1864" s="68">
        <v>30</v>
      </c>
      <c r="H1864" s="68">
        <v>1</v>
      </c>
      <c r="I1864" s="68">
        <f>G1864+H1864</f>
        <v>31</v>
      </c>
      <c r="J1864" s="68">
        <f>SUM(F1864:H1864)</f>
        <v>31</v>
      </c>
      <c r="K1864" s="68">
        <f>E1864-J1864</f>
        <v>0</v>
      </c>
      <c r="L1864" s="69">
        <v>5390120000</v>
      </c>
      <c r="M1864" s="87">
        <v>2397.445</v>
      </c>
      <c r="N1864" s="69">
        <v>173874839</v>
      </c>
      <c r="O1864" s="69">
        <v>7432319</v>
      </c>
      <c r="P1864" s="79">
        <f>IF(I1864=0,0,H1864/I1864)</f>
        <v>0.03225806451612903</v>
      </c>
    </row>
    <row r="1865">
      <c r="A1865" s="66" t="str">
        <v>2026-03</v>
      </c>
      <c r="B1865" s="66" t="str">
        <v>비교 반영</v>
      </c>
      <c r="C1865" s="66" t="str">
        <v>화도읍 마석우리</v>
      </c>
      <c r="D1865" s="66" t="str">
        <v>다가구 전월세</v>
      </c>
      <c r="E1865" s="68">
        <v>38</v>
      </c>
      <c r="F1865" s="68">
        <v>0</v>
      </c>
      <c r="G1865" s="68">
        <v>7</v>
      </c>
      <c r="H1865" s="68">
        <v>31</v>
      </c>
      <c r="I1865" s="68">
        <f>G1865+H1865</f>
        <v>38</v>
      </c>
      <c r="J1865" s="68">
        <f>SUM(F1865:H1865)</f>
        <v>38</v>
      </c>
      <c r="K1865" s="68">
        <f>E1865-J1865</f>
        <v>0</v>
      </c>
      <c r="L1865" s="69">
        <v>873300000</v>
      </c>
      <c r="M1865" s="87">
        <v>1395.324</v>
      </c>
      <c r="N1865" s="69">
        <v>22981579</v>
      </c>
      <c r="O1865" s="69">
        <v>2069012</v>
      </c>
      <c r="P1865" s="79">
        <f>IF(I1865=0,0,H1865/I1865)</f>
        <v>0.8157894736842105</v>
      </c>
    </row>
    <row r="1866">
      <c r="A1866" s="66" t="str">
        <v>2026-03</v>
      </c>
      <c r="B1866" s="66" t="str">
        <v>비교 반영</v>
      </c>
      <c r="C1866" s="66" t="str">
        <v>화도읍 마석우리</v>
      </c>
      <c r="D1866" s="66" t="str">
        <v>다세대 매매</v>
      </c>
      <c r="E1866" s="68">
        <v>11</v>
      </c>
      <c r="F1866" s="68">
        <v>11</v>
      </c>
      <c r="G1866" s="68">
        <v>0</v>
      </c>
      <c r="H1866" s="68">
        <v>0</v>
      </c>
      <c r="I1866" s="68">
        <f>G1866+H1866</f>
        <v>0</v>
      </c>
      <c r="J1866" s="68">
        <f>SUM(F1866:H1866)</f>
        <v>11</v>
      </c>
      <c r="K1866" s="68">
        <f>E1866-J1866</f>
        <v>0</v>
      </c>
      <c r="L1866" s="69">
        <v>1560000000</v>
      </c>
      <c r="M1866" s="87">
        <v>613.415</v>
      </c>
      <c r="N1866" s="69">
        <v>141818182</v>
      </c>
      <c r="O1866" s="69">
        <v>8407073</v>
      </c>
      <c r="P1866" s="79">
        <f>IF(I1866=0,0,H1866/I1866)</f>
        <v>0</v>
      </c>
    </row>
    <row r="1867">
      <c r="A1867" s="66" t="str">
        <v>2026-03</v>
      </c>
      <c r="B1867" s="66" t="str">
        <v>비교 반영</v>
      </c>
      <c r="C1867" s="66" t="str">
        <v>화도읍 마석우리</v>
      </c>
      <c r="D1867" s="66" t="str">
        <v>다세대 전월세</v>
      </c>
      <c r="E1867" s="68">
        <v>18</v>
      </c>
      <c r="F1867" s="68">
        <v>0</v>
      </c>
      <c r="G1867" s="68">
        <v>2</v>
      </c>
      <c r="H1867" s="68">
        <v>16</v>
      </c>
      <c r="I1867" s="68">
        <f>G1867+H1867</f>
        <v>18</v>
      </c>
      <c r="J1867" s="68">
        <f>SUM(F1867:H1867)</f>
        <v>18</v>
      </c>
      <c r="K1867" s="68">
        <f>E1867-J1867</f>
        <v>0</v>
      </c>
      <c r="L1867" s="69">
        <v>650000000</v>
      </c>
      <c r="M1867" s="87">
        <v>998.485</v>
      </c>
      <c r="N1867" s="69">
        <v>36111111</v>
      </c>
      <c r="O1867" s="69">
        <v>2152021</v>
      </c>
      <c r="P1867" s="79">
        <f>IF(I1867=0,0,H1867/I1867)</f>
        <v>0.8888888888888888</v>
      </c>
    </row>
    <row r="1868">
      <c r="A1868" s="66" t="str">
        <v>2026-03</v>
      </c>
      <c r="B1868" s="66" t="str">
        <v>비교 반영</v>
      </c>
      <c r="C1868" s="66" t="str">
        <v>화도읍 마석우리</v>
      </c>
      <c r="D1868" s="66" t="str">
        <v>상가</v>
      </c>
      <c r="E1868" s="68">
        <v>1</v>
      </c>
      <c r="F1868" s="68">
        <v>1</v>
      </c>
      <c r="G1868" s="68">
        <v>0</v>
      </c>
      <c r="H1868" s="68">
        <v>0</v>
      </c>
      <c r="I1868" s="68">
        <f>G1868+H1868</f>
        <v>0</v>
      </c>
      <c r="J1868" s="68">
        <f>SUM(F1868:H1868)</f>
        <v>1</v>
      </c>
      <c r="K1868" s="68">
        <f>E1868-J1868</f>
        <v>0</v>
      </c>
      <c r="L1868" s="69">
        <v>90000000</v>
      </c>
      <c r="M1868" s="87">
        <v>50.4</v>
      </c>
      <c r="N1868" s="69">
        <v>90000000</v>
      </c>
      <c r="O1868" s="69">
        <v>5903188</v>
      </c>
      <c r="P1868" s="79">
        <f>IF(I1868=0,0,H1868/I1868)</f>
        <v>0</v>
      </c>
    </row>
    <row r="1869">
      <c r="A1869" s="66" t="str">
        <v>2026-03</v>
      </c>
      <c r="B1869" s="66" t="str">
        <v>비교 반영</v>
      </c>
      <c r="C1869" s="66" t="str">
        <v>화도읍 마석우리</v>
      </c>
      <c r="D1869" s="66" t="str">
        <v>아파트 매매</v>
      </c>
      <c r="E1869" s="68">
        <v>14</v>
      </c>
      <c r="F1869" s="68">
        <v>14</v>
      </c>
      <c r="G1869" s="68">
        <v>0</v>
      </c>
      <c r="H1869" s="68">
        <v>0</v>
      </c>
      <c r="I1869" s="68">
        <f>G1869+H1869</f>
        <v>0</v>
      </c>
      <c r="J1869" s="68">
        <f>SUM(F1869:H1869)</f>
        <v>14</v>
      </c>
      <c r="K1869" s="68">
        <f>E1869-J1869</f>
        <v>0</v>
      </c>
      <c r="L1869" s="69">
        <v>4455000000</v>
      </c>
      <c r="M1869" s="87">
        <v>1113.041</v>
      </c>
      <c r="N1869" s="69">
        <v>318214286</v>
      </c>
      <c r="O1869" s="69">
        <v>13231565</v>
      </c>
      <c r="P1869" s="79">
        <f>IF(I1869=0,0,H1869/I1869)</f>
        <v>0</v>
      </c>
    </row>
    <row r="1870">
      <c r="A1870" s="66" t="str">
        <v>2026-03</v>
      </c>
      <c r="B1870" s="66" t="str">
        <v>비교 반영</v>
      </c>
      <c r="C1870" s="66" t="str">
        <v>화도읍 마석우리</v>
      </c>
      <c r="D1870" s="66" t="str">
        <v>아파트 전월세</v>
      </c>
      <c r="E1870" s="68">
        <v>34</v>
      </c>
      <c r="F1870" s="68">
        <v>0</v>
      </c>
      <c r="G1870" s="68">
        <v>21</v>
      </c>
      <c r="H1870" s="68">
        <v>13</v>
      </c>
      <c r="I1870" s="68">
        <f>G1870+H1870</f>
        <v>34</v>
      </c>
      <c r="J1870" s="68">
        <f>SUM(F1870:H1870)</f>
        <v>34</v>
      </c>
      <c r="K1870" s="68">
        <f>E1870-J1870</f>
        <v>0</v>
      </c>
      <c r="L1870" s="69">
        <v>6690450000</v>
      </c>
      <c r="M1870" s="87">
        <v>2697.03</v>
      </c>
      <c r="N1870" s="69">
        <v>196777941</v>
      </c>
      <c r="O1870" s="69">
        <v>8200573</v>
      </c>
      <c r="P1870" s="79">
        <f>IF(I1870=0,0,H1870/I1870)</f>
        <v>0.38235294117647056</v>
      </c>
    </row>
    <row r="1871">
      <c r="A1871" s="66" t="str">
        <v>2026-03</v>
      </c>
      <c r="B1871" s="66" t="str">
        <v>비교 반영</v>
      </c>
      <c r="C1871" s="66" t="str">
        <v>화도읍 마석우리</v>
      </c>
      <c r="D1871" s="66" t="str">
        <v>오피스텔 전월세</v>
      </c>
      <c r="E1871" s="68">
        <v>2</v>
      </c>
      <c r="F1871" s="68">
        <v>0</v>
      </c>
      <c r="G1871" s="68">
        <v>0</v>
      </c>
      <c r="H1871" s="68">
        <v>2</v>
      </c>
      <c r="I1871" s="68">
        <f>G1871+H1871</f>
        <v>2</v>
      </c>
      <c r="J1871" s="68">
        <f>SUM(F1871:H1871)</f>
        <v>2</v>
      </c>
      <c r="K1871" s="68">
        <f>E1871-J1871</f>
        <v>0</v>
      </c>
      <c r="L1871" s="69">
        <v>40000000</v>
      </c>
      <c r="M1871" s="87">
        <v>97.29</v>
      </c>
      <c r="N1871" s="69">
        <v>20000000</v>
      </c>
      <c r="O1871" s="69">
        <v>1359147</v>
      </c>
      <c r="P1871" s="79">
        <f>IF(I1871=0,0,H1871/I1871)</f>
        <v>1</v>
      </c>
    </row>
    <row r="1872">
      <c r="A1872" s="66" t="str">
        <v>2026-03</v>
      </c>
      <c r="B1872" s="66" t="str">
        <v>비교 반영</v>
      </c>
      <c r="C1872" s="66" t="str">
        <v>화도읍 마석우리</v>
      </c>
      <c r="D1872" s="66" t="str">
        <v>토지</v>
      </c>
      <c r="E1872" s="68">
        <v>2</v>
      </c>
      <c r="F1872" s="68">
        <v>2</v>
      </c>
      <c r="G1872" s="68">
        <v>0</v>
      </c>
      <c r="H1872" s="68">
        <v>0</v>
      </c>
      <c r="I1872" s="68">
        <f>G1872+H1872</f>
        <v>0</v>
      </c>
      <c r="J1872" s="68">
        <f>SUM(F1872:H1872)</f>
        <v>2</v>
      </c>
      <c r="K1872" s="68">
        <f>E1872-J1872</f>
        <v>0</v>
      </c>
      <c r="L1872" s="69">
        <v>100360000</v>
      </c>
      <c r="M1872" s="87">
        <v>358</v>
      </c>
      <c r="N1872" s="69">
        <v>50180000</v>
      </c>
      <c r="O1872" s="69">
        <v>926728</v>
      </c>
      <c r="P1872" s="79">
        <f>IF(I1872=0,0,H1872/I1872)</f>
        <v>0</v>
      </c>
    </row>
    <row r="1873">
      <c r="A1873" s="66" t="str">
        <v>2026-03</v>
      </c>
      <c r="B1873" s="66" t="str">
        <v>비교 반영</v>
      </c>
      <c r="C1873" s="66" t="str">
        <v>화도읍 묵현리</v>
      </c>
      <c r="D1873" s="66" t="str">
        <v>다가구 매매</v>
      </c>
      <c r="E1873" s="68">
        <v>1</v>
      </c>
      <c r="F1873" s="68">
        <v>1</v>
      </c>
      <c r="G1873" s="68">
        <v>0</v>
      </c>
      <c r="H1873" s="68">
        <v>0</v>
      </c>
      <c r="I1873" s="68">
        <f>G1873+H1873</f>
        <v>0</v>
      </c>
      <c r="J1873" s="68">
        <f>SUM(F1873:H1873)</f>
        <v>1</v>
      </c>
      <c r="K1873" s="68">
        <f>E1873-J1873</f>
        <v>0</v>
      </c>
      <c r="L1873" s="69">
        <v>545000000</v>
      </c>
      <c r="M1873" s="87">
        <v>283.59</v>
      </c>
      <c r="N1873" s="69">
        <v>545000000</v>
      </c>
      <c r="O1873" s="69">
        <v>6353020</v>
      </c>
      <c r="P1873" s="79">
        <f>IF(I1873=0,0,H1873/I1873)</f>
        <v>0</v>
      </c>
    </row>
    <row r="1874">
      <c r="A1874" s="66" t="str">
        <v>2026-03</v>
      </c>
      <c r="B1874" s="66" t="str">
        <v>비교 반영</v>
      </c>
      <c r="C1874" s="66" t="str">
        <v>화도읍 묵현리</v>
      </c>
      <c r="D1874" s="66" t="str">
        <v>다가구 전월세</v>
      </c>
      <c r="E1874" s="68">
        <v>5</v>
      </c>
      <c r="F1874" s="68">
        <v>0</v>
      </c>
      <c r="G1874" s="68">
        <v>1</v>
      </c>
      <c r="H1874" s="68">
        <v>4</v>
      </c>
      <c r="I1874" s="68">
        <f>G1874+H1874</f>
        <v>5</v>
      </c>
      <c r="J1874" s="68">
        <f>SUM(F1874:H1874)</f>
        <v>5</v>
      </c>
      <c r="K1874" s="68">
        <f>E1874-J1874</f>
        <v>0</v>
      </c>
      <c r="L1874" s="69">
        <v>433000000</v>
      </c>
      <c r="M1874" s="87">
        <v>306.12</v>
      </c>
      <c r="N1874" s="69">
        <v>86600000</v>
      </c>
      <c r="O1874" s="69">
        <v>4675960</v>
      </c>
      <c r="P1874" s="79">
        <f>IF(I1874=0,0,H1874/I1874)</f>
        <v>0.8</v>
      </c>
    </row>
    <row r="1875">
      <c r="A1875" s="66" t="str">
        <v>2026-03</v>
      </c>
      <c r="B1875" s="66" t="str">
        <v>비교 반영</v>
      </c>
      <c r="C1875" s="66" t="str">
        <v>화도읍 묵현리</v>
      </c>
      <c r="D1875" s="66" t="str">
        <v>다세대 매매</v>
      </c>
      <c r="E1875" s="68">
        <v>39</v>
      </c>
      <c r="F1875" s="68">
        <v>39</v>
      </c>
      <c r="G1875" s="68">
        <v>0</v>
      </c>
      <c r="H1875" s="68">
        <v>0</v>
      </c>
      <c r="I1875" s="68">
        <f>G1875+H1875</f>
        <v>0</v>
      </c>
      <c r="J1875" s="68">
        <f>SUM(F1875:H1875)</f>
        <v>39</v>
      </c>
      <c r="K1875" s="68">
        <f>E1875-J1875</f>
        <v>0</v>
      </c>
      <c r="L1875" s="69">
        <v>5338500000</v>
      </c>
      <c r="M1875" s="87">
        <v>2078.24</v>
      </c>
      <c r="N1875" s="69">
        <v>136884615</v>
      </c>
      <c r="O1875" s="69">
        <v>8491769</v>
      </c>
      <c r="P1875" s="79">
        <f>IF(I1875=0,0,H1875/I1875)</f>
        <v>0</v>
      </c>
    </row>
    <row r="1876">
      <c r="A1876" s="66" t="str">
        <v>2026-03</v>
      </c>
      <c r="B1876" s="66" t="str">
        <v>비교 반영</v>
      </c>
      <c r="C1876" s="66" t="str">
        <v>화도읍 묵현리</v>
      </c>
      <c r="D1876" s="66" t="str">
        <v>다세대 전월세</v>
      </c>
      <c r="E1876" s="68">
        <v>52</v>
      </c>
      <c r="F1876" s="68">
        <v>0</v>
      </c>
      <c r="G1876" s="68">
        <v>16</v>
      </c>
      <c r="H1876" s="68">
        <v>36</v>
      </c>
      <c r="I1876" s="68">
        <f>G1876+H1876</f>
        <v>52</v>
      </c>
      <c r="J1876" s="68">
        <f>SUM(F1876:H1876)</f>
        <v>52</v>
      </c>
      <c r="K1876" s="68">
        <f>E1876-J1876</f>
        <v>0</v>
      </c>
      <c r="L1876" s="69">
        <v>2545200000</v>
      </c>
      <c r="M1876" s="87">
        <v>2749.8</v>
      </c>
      <c r="N1876" s="69">
        <v>48946154</v>
      </c>
      <c r="O1876" s="69">
        <v>3059817</v>
      </c>
      <c r="P1876" s="79">
        <f>IF(I1876=0,0,H1876/I1876)</f>
        <v>0.6923076923076923</v>
      </c>
    </row>
    <row r="1877">
      <c r="A1877" s="66" t="str">
        <v>2026-03</v>
      </c>
      <c r="B1877" s="66" t="str">
        <v>비교 반영</v>
      </c>
      <c r="C1877" s="66" t="str">
        <v>화도읍 묵현리</v>
      </c>
      <c r="D1877" s="66" t="str">
        <v>아파트 매매</v>
      </c>
      <c r="E1877" s="68">
        <v>37</v>
      </c>
      <c r="F1877" s="68">
        <v>37</v>
      </c>
      <c r="G1877" s="68">
        <v>0</v>
      </c>
      <c r="H1877" s="68">
        <v>0</v>
      </c>
      <c r="I1877" s="68">
        <f>G1877+H1877</f>
        <v>0</v>
      </c>
      <c r="J1877" s="68">
        <f>SUM(F1877:H1877)</f>
        <v>37</v>
      </c>
      <c r="K1877" s="68">
        <f>E1877-J1877</f>
        <v>0</v>
      </c>
      <c r="L1877" s="69">
        <v>10221500000</v>
      </c>
      <c r="M1877" s="87">
        <v>2815.678</v>
      </c>
      <c r="N1877" s="69">
        <v>276256757</v>
      </c>
      <c r="O1877" s="69">
        <v>12000691</v>
      </c>
      <c r="P1877" s="79">
        <f>IF(I1877=0,0,H1877/I1877)</f>
        <v>0</v>
      </c>
    </row>
    <row r="1878">
      <c r="A1878" s="66" t="str">
        <v>2026-03</v>
      </c>
      <c r="B1878" s="66" t="str">
        <v>비교 반영</v>
      </c>
      <c r="C1878" s="66" t="str">
        <v>화도읍 묵현리</v>
      </c>
      <c r="D1878" s="66" t="str">
        <v>아파트 전월세</v>
      </c>
      <c r="E1878" s="68">
        <v>32</v>
      </c>
      <c r="F1878" s="68">
        <v>0</v>
      </c>
      <c r="G1878" s="68">
        <v>21</v>
      </c>
      <c r="H1878" s="68">
        <v>11</v>
      </c>
      <c r="I1878" s="68">
        <f>G1878+H1878</f>
        <v>32</v>
      </c>
      <c r="J1878" s="68">
        <f>SUM(F1878:H1878)</f>
        <v>32</v>
      </c>
      <c r="K1878" s="68">
        <f>E1878-J1878</f>
        <v>0</v>
      </c>
      <c r="L1878" s="69">
        <v>5576000000</v>
      </c>
      <c r="M1878" s="87">
        <v>2626.884</v>
      </c>
      <c r="N1878" s="69">
        <v>174250000</v>
      </c>
      <c r="O1878" s="69">
        <v>7017080</v>
      </c>
      <c r="P1878" s="79">
        <f>IF(I1878=0,0,H1878/I1878)</f>
        <v>0.34375</v>
      </c>
    </row>
    <row r="1879">
      <c r="A1879" s="66" t="str">
        <v>2026-03</v>
      </c>
      <c r="B1879" s="66" t="str">
        <v>비교 반영</v>
      </c>
      <c r="C1879" s="66" t="str">
        <v>화도읍 묵현리</v>
      </c>
      <c r="D1879" s="66" t="str">
        <v>토지</v>
      </c>
      <c r="E1879" s="68">
        <v>1</v>
      </c>
      <c r="F1879" s="68">
        <v>1</v>
      </c>
      <c r="G1879" s="68">
        <v>0</v>
      </c>
      <c r="H1879" s="68">
        <v>0</v>
      </c>
      <c r="I1879" s="68">
        <f>G1879+H1879</f>
        <v>0</v>
      </c>
      <c r="J1879" s="68">
        <f>SUM(F1879:H1879)</f>
        <v>1</v>
      </c>
      <c r="K1879" s="68">
        <f>E1879-J1879</f>
        <v>0</v>
      </c>
      <c r="L1879" s="69">
        <v>65000000</v>
      </c>
      <c r="M1879" s="87">
        <v>356</v>
      </c>
      <c r="N1879" s="69">
        <v>65000000</v>
      </c>
      <c r="O1879" s="69">
        <v>603584</v>
      </c>
      <c r="P1879" s="79">
        <f>IF(I1879=0,0,H1879/I1879)</f>
        <v>0</v>
      </c>
    </row>
    <row r="1880">
      <c r="A1880" s="66" t="str">
        <v>2026-03</v>
      </c>
      <c r="B1880" s="66" t="str">
        <v>비교 반영</v>
      </c>
      <c r="C1880" s="66" t="str">
        <v>화도읍 월산리</v>
      </c>
      <c r="D1880" s="66" t="str">
        <v>다세대 매매</v>
      </c>
      <c r="E1880" s="68">
        <v>1</v>
      </c>
      <c r="F1880" s="68">
        <v>1</v>
      </c>
      <c r="G1880" s="68">
        <v>0</v>
      </c>
      <c r="H1880" s="68">
        <v>0</v>
      </c>
      <c r="I1880" s="68">
        <f>G1880+H1880</f>
        <v>0</v>
      </c>
      <c r="J1880" s="68">
        <f>SUM(F1880:H1880)</f>
        <v>1</v>
      </c>
      <c r="K1880" s="68">
        <f>E1880-J1880</f>
        <v>0</v>
      </c>
      <c r="L1880" s="69">
        <v>60000000</v>
      </c>
      <c r="M1880" s="87">
        <v>52.41</v>
      </c>
      <c r="N1880" s="69">
        <v>60000000</v>
      </c>
      <c r="O1880" s="69">
        <v>3784528</v>
      </c>
      <c r="P1880" s="79">
        <f>IF(I1880=0,0,H1880/I1880)</f>
        <v>0</v>
      </c>
    </row>
    <row r="1881">
      <c r="A1881" s="66" t="str">
        <v>2026-03</v>
      </c>
      <c r="B1881" s="66" t="str">
        <v>비교 반영</v>
      </c>
      <c r="C1881" s="66" t="str">
        <v>화도읍 월산리</v>
      </c>
      <c r="D1881" s="66" t="str">
        <v>다세대 전월세</v>
      </c>
      <c r="E1881" s="68">
        <v>1</v>
      </c>
      <c r="F1881" s="68">
        <v>0</v>
      </c>
      <c r="G1881" s="68">
        <v>0</v>
      </c>
      <c r="H1881" s="68">
        <v>1</v>
      </c>
      <c r="I1881" s="68">
        <f>G1881+H1881</f>
        <v>1</v>
      </c>
      <c r="J1881" s="68">
        <f>SUM(F1881:H1881)</f>
        <v>1</v>
      </c>
      <c r="K1881" s="68">
        <f>E1881-J1881</f>
        <v>0</v>
      </c>
      <c r="L1881" s="69">
        <v>15000000</v>
      </c>
      <c r="M1881" s="87">
        <v>56.19</v>
      </c>
      <c r="N1881" s="69">
        <v>15000000</v>
      </c>
      <c r="O1881" s="69">
        <v>882484</v>
      </c>
      <c r="P1881" s="79">
        <f>IF(I1881=0,0,H1881/I1881)</f>
        <v>1</v>
      </c>
    </row>
    <row r="1882">
      <c r="A1882" s="66" t="str">
        <v>2026-03</v>
      </c>
      <c r="B1882" s="66" t="str">
        <v>비교 반영</v>
      </c>
      <c r="C1882" s="66" t="str">
        <v>화도읍 월산리</v>
      </c>
      <c r="D1882" s="66" t="str">
        <v>아파트 매매</v>
      </c>
      <c r="E1882" s="68">
        <v>5</v>
      </c>
      <c r="F1882" s="68">
        <v>5</v>
      </c>
      <c r="G1882" s="68">
        <v>0</v>
      </c>
      <c r="H1882" s="68">
        <v>0</v>
      </c>
      <c r="I1882" s="68">
        <f>G1882+H1882</f>
        <v>0</v>
      </c>
      <c r="J1882" s="68">
        <f>SUM(F1882:H1882)</f>
        <v>5</v>
      </c>
      <c r="K1882" s="68">
        <f>E1882-J1882</f>
        <v>0</v>
      </c>
      <c r="L1882" s="69">
        <v>1792000000</v>
      </c>
      <c r="M1882" s="87">
        <v>486.995</v>
      </c>
      <c r="N1882" s="69">
        <v>358400000</v>
      </c>
      <c r="O1882" s="69">
        <v>12164315</v>
      </c>
      <c r="P1882" s="79">
        <f>IF(I1882=0,0,H1882/I1882)</f>
        <v>0</v>
      </c>
    </row>
    <row r="1883">
      <c r="A1883" s="66" t="str">
        <v>2026-03</v>
      </c>
      <c r="B1883" s="66" t="str">
        <v>비교 반영</v>
      </c>
      <c r="C1883" s="66" t="str">
        <v>화도읍 월산리</v>
      </c>
      <c r="D1883" s="66" t="str">
        <v>아파트 전월세</v>
      </c>
      <c r="E1883" s="68">
        <v>73</v>
      </c>
      <c r="F1883" s="68">
        <v>0</v>
      </c>
      <c r="G1883" s="68">
        <v>70</v>
      </c>
      <c r="H1883" s="68">
        <v>3</v>
      </c>
      <c r="I1883" s="68">
        <f>G1883+H1883</f>
        <v>73</v>
      </c>
      <c r="J1883" s="68">
        <f>SUM(F1883:H1883)</f>
        <v>73</v>
      </c>
      <c r="K1883" s="68">
        <f>E1883-J1883</f>
        <v>0</v>
      </c>
      <c r="L1883" s="69">
        <v>13595000000</v>
      </c>
      <c r="M1883" s="87">
        <v>5985.869</v>
      </c>
      <c r="N1883" s="69">
        <v>186232877</v>
      </c>
      <c r="O1883" s="69">
        <v>7508040</v>
      </c>
      <c r="P1883" s="79">
        <f>IF(I1883=0,0,H1883/I1883)</f>
        <v>0.0410958904109589</v>
      </c>
    </row>
    <row r="1884">
      <c r="A1884" s="66" t="str">
        <v>2026-03</v>
      </c>
      <c r="B1884" s="66" t="str">
        <v>비교 반영</v>
      </c>
      <c r="C1884" s="66" t="str">
        <v>화도읍 월산리</v>
      </c>
      <c r="D1884" s="66" t="str">
        <v>토지</v>
      </c>
      <c r="E1884" s="68">
        <v>9</v>
      </c>
      <c r="F1884" s="68">
        <v>9</v>
      </c>
      <c r="G1884" s="68">
        <v>0</v>
      </c>
      <c r="H1884" s="68">
        <v>0</v>
      </c>
      <c r="I1884" s="68">
        <f>G1884+H1884</f>
        <v>0</v>
      </c>
      <c r="J1884" s="68">
        <f>SUM(F1884:H1884)</f>
        <v>9</v>
      </c>
      <c r="K1884" s="68">
        <f>E1884-J1884</f>
        <v>0</v>
      </c>
      <c r="L1884" s="69">
        <v>94990000</v>
      </c>
      <c r="M1884" s="87">
        <v>1260.99</v>
      </c>
      <c r="N1884" s="69">
        <v>10554444</v>
      </c>
      <c r="O1884" s="69">
        <v>249024</v>
      </c>
      <c r="P1884" s="79">
        <f>IF(I1884=0,0,H1884/I1884)</f>
        <v>0</v>
      </c>
    </row>
    <row r="1885">
      <c r="A1885" s="66" t="str">
        <v>2026-03</v>
      </c>
      <c r="B1885" s="66" t="str">
        <v>비교 반영</v>
      </c>
      <c r="C1885" s="66" t="str">
        <v>화도읍 차산리</v>
      </c>
      <c r="D1885" s="66" t="str">
        <v>다가구 매매</v>
      </c>
      <c r="E1885" s="68">
        <v>1</v>
      </c>
      <c r="F1885" s="68">
        <v>1</v>
      </c>
      <c r="G1885" s="68">
        <v>0</v>
      </c>
      <c r="H1885" s="68">
        <v>0</v>
      </c>
      <c r="I1885" s="68">
        <f>G1885+H1885</f>
        <v>0</v>
      </c>
      <c r="J1885" s="68">
        <f>SUM(F1885:H1885)</f>
        <v>1</v>
      </c>
      <c r="K1885" s="68">
        <f>E1885-J1885</f>
        <v>0</v>
      </c>
      <c r="L1885" s="69">
        <v>300000000</v>
      </c>
      <c r="M1885" s="87">
        <v>94.88</v>
      </c>
      <c r="N1885" s="69">
        <v>300000000</v>
      </c>
      <c r="O1885" s="69">
        <v>10452524</v>
      </c>
      <c r="P1885" s="79">
        <f>IF(I1885=0,0,H1885/I1885)</f>
        <v>0</v>
      </c>
    </row>
    <row r="1886">
      <c r="A1886" s="66" t="str">
        <v>2026-03</v>
      </c>
      <c r="B1886" s="66" t="str">
        <v>비교 반영</v>
      </c>
      <c r="C1886" s="66" t="str">
        <v>화도읍 차산리</v>
      </c>
      <c r="D1886" s="66" t="str">
        <v>다가구 전월세</v>
      </c>
      <c r="E1886" s="68">
        <v>2</v>
      </c>
      <c r="F1886" s="68">
        <v>0</v>
      </c>
      <c r="G1886" s="68">
        <v>0</v>
      </c>
      <c r="H1886" s="68">
        <v>2</v>
      </c>
      <c r="I1886" s="68">
        <f>G1886+H1886</f>
        <v>2</v>
      </c>
      <c r="J1886" s="68">
        <f>SUM(F1886:H1886)</f>
        <v>2</v>
      </c>
      <c r="K1886" s="68">
        <f>E1886-J1886</f>
        <v>0</v>
      </c>
      <c r="L1886" s="69">
        <v>25000000</v>
      </c>
      <c r="M1886" s="87">
        <v>171</v>
      </c>
      <c r="N1886" s="69">
        <v>12500000</v>
      </c>
      <c r="O1886" s="69">
        <v>483302</v>
      </c>
      <c r="P1886" s="79">
        <f>IF(I1886=0,0,H1886/I1886)</f>
        <v>1</v>
      </c>
    </row>
    <row r="1887">
      <c r="A1887" s="66" t="str">
        <v>2026-03</v>
      </c>
      <c r="B1887" s="66" t="str">
        <v>비교 반영</v>
      </c>
      <c r="C1887" s="66" t="str">
        <v>화도읍 차산리</v>
      </c>
      <c r="D1887" s="66" t="str">
        <v>다세대 매매</v>
      </c>
      <c r="E1887" s="68">
        <v>1</v>
      </c>
      <c r="F1887" s="68">
        <v>1</v>
      </c>
      <c r="G1887" s="68">
        <v>0</v>
      </c>
      <c r="H1887" s="68">
        <v>0</v>
      </c>
      <c r="I1887" s="68">
        <f>G1887+H1887</f>
        <v>0</v>
      </c>
      <c r="J1887" s="68">
        <f>SUM(F1887:H1887)</f>
        <v>1</v>
      </c>
      <c r="K1887" s="68">
        <f>E1887-J1887</f>
        <v>0</v>
      </c>
      <c r="L1887" s="69">
        <v>180000000</v>
      </c>
      <c r="M1887" s="87">
        <v>63.76</v>
      </c>
      <c r="N1887" s="69">
        <v>180000000</v>
      </c>
      <c r="O1887" s="69">
        <v>9332517</v>
      </c>
      <c r="P1887" s="79">
        <f>IF(I1887=0,0,H1887/I1887)</f>
        <v>0</v>
      </c>
    </row>
    <row r="1888">
      <c r="A1888" s="66" t="str">
        <v>2026-03</v>
      </c>
      <c r="B1888" s="66" t="str">
        <v>비교 반영</v>
      </c>
      <c r="C1888" s="66" t="str">
        <v>화도읍 차산리</v>
      </c>
      <c r="D1888" s="66" t="str">
        <v>다세대 전월세</v>
      </c>
      <c r="E1888" s="68">
        <v>1</v>
      </c>
      <c r="F1888" s="68">
        <v>0</v>
      </c>
      <c r="G1888" s="68">
        <v>0</v>
      </c>
      <c r="H1888" s="68">
        <v>1</v>
      </c>
      <c r="I1888" s="68">
        <f>G1888+H1888</f>
        <v>1</v>
      </c>
      <c r="J1888" s="68">
        <f>SUM(F1888:H1888)</f>
        <v>1</v>
      </c>
      <c r="K1888" s="68">
        <f>E1888-J1888</f>
        <v>0</v>
      </c>
      <c r="L1888" s="69">
        <v>10000000</v>
      </c>
      <c r="M1888" s="87">
        <v>50.42</v>
      </c>
      <c r="N1888" s="69">
        <v>10000000</v>
      </c>
      <c r="O1888" s="69">
        <v>655650</v>
      </c>
      <c r="P1888" s="79">
        <f>IF(I1888=0,0,H1888/I1888)</f>
        <v>1</v>
      </c>
    </row>
    <row r="1889">
      <c r="A1889" s="66" t="str">
        <v>2026-03</v>
      </c>
      <c r="B1889" s="66" t="str">
        <v>비교 반영</v>
      </c>
      <c r="C1889" s="66" t="str">
        <v>화도읍 차산리</v>
      </c>
      <c r="D1889" s="66" t="str">
        <v>아파트 전월세</v>
      </c>
      <c r="E1889" s="68">
        <v>2</v>
      </c>
      <c r="F1889" s="68">
        <v>0</v>
      </c>
      <c r="G1889" s="68">
        <v>2</v>
      </c>
      <c r="H1889" s="68">
        <v>0</v>
      </c>
      <c r="I1889" s="68">
        <f>G1889+H1889</f>
        <v>2</v>
      </c>
      <c r="J1889" s="68">
        <f>SUM(F1889:H1889)</f>
        <v>2</v>
      </c>
      <c r="K1889" s="68">
        <f>E1889-J1889</f>
        <v>0</v>
      </c>
      <c r="L1889" s="69">
        <v>510000000</v>
      </c>
      <c r="M1889" s="87">
        <v>206.605</v>
      </c>
      <c r="N1889" s="69">
        <v>255000000</v>
      </c>
      <c r="O1889" s="69">
        <v>8160263</v>
      </c>
      <c r="P1889" s="79">
        <f>IF(I1889=0,0,H1889/I1889)</f>
        <v>0</v>
      </c>
    </row>
    <row r="1890">
      <c r="A1890" s="66" t="str">
        <v>2026-03</v>
      </c>
      <c r="B1890" s="66" t="str">
        <v>비교 반영</v>
      </c>
      <c r="C1890" s="66" t="str">
        <v>화도읍 차산리</v>
      </c>
      <c r="D1890" s="66" t="str">
        <v>토지</v>
      </c>
      <c r="E1890" s="68">
        <v>9</v>
      </c>
      <c r="F1890" s="68">
        <v>9</v>
      </c>
      <c r="G1890" s="68">
        <v>0</v>
      </c>
      <c r="H1890" s="68">
        <v>0</v>
      </c>
      <c r="I1890" s="68">
        <f>G1890+H1890</f>
        <v>0</v>
      </c>
      <c r="J1890" s="68">
        <f>SUM(F1890:H1890)</f>
        <v>9</v>
      </c>
      <c r="K1890" s="68">
        <f>E1890-J1890</f>
        <v>0</v>
      </c>
      <c r="L1890" s="69">
        <v>349990000</v>
      </c>
      <c r="M1890" s="87">
        <v>636.26</v>
      </c>
      <c r="N1890" s="69">
        <v>38887778</v>
      </c>
      <c r="O1890" s="69">
        <v>1818426</v>
      </c>
      <c r="P1890" s="79">
        <f>IF(I1890=0,0,H1890/I1890)</f>
        <v>0</v>
      </c>
    </row>
    <row r="1891">
      <c r="A1891" s="66" t="str">
        <v>2026-03</v>
      </c>
      <c r="B1891" s="66" t="str">
        <v>비교 반영</v>
      </c>
      <c r="C1891" s="66" t="str">
        <v>화도읍 창현리</v>
      </c>
      <c r="D1891" s="66" t="str">
        <v>다가구 전월세</v>
      </c>
      <c r="E1891" s="68">
        <v>9</v>
      </c>
      <c r="F1891" s="68">
        <v>0</v>
      </c>
      <c r="G1891" s="68">
        <v>0</v>
      </c>
      <c r="H1891" s="68">
        <v>9</v>
      </c>
      <c r="I1891" s="68">
        <f>G1891+H1891</f>
        <v>9</v>
      </c>
      <c r="J1891" s="68">
        <f>SUM(F1891:H1891)</f>
        <v>9</v>
      </c>
      <c r="K1891" s="68">
        <f>E1891-J1891</f>
        <v>0</v>
      </c>
      <c r="L1891" s="69">
        <v>101000000</v>
      </c>
      <c r="M1891" s="87">
        <v>314.91</v>
      </c>
      <c r="N1891" s="69">
        <v>11222222</v>
      </c>
      <c r="O1891" s="69">
        <v>1060253</v>
      </c>
      <c r="P1891" s="79">
        <f>IF(I1891=0,0,H1891/I1891)</f>
        <v>1</v>
      </c>
    </row>
    <row r="1892">
      <c r="A1892" s="66" t="str">
        <v>2026-03</v>
      </c>
      <c r="B1892" s="66" t="str">
        <v>비교 반영</v>
      </c>
      <c r="C1892" s="66" t="str">
        <v>화도읍 창현리</v>
      </c>
      <c r="D1892" s="66" t="str">
        <v>다세대 매매</v>
      </c>
      <c r="E1892" s="68">
        <v>2</v>
      </c>
      <c r="F1892" s="68">
        <v>2</v>
      </c>
      <c r="G1892" s="68">
        <v>0</v>
      </c>
      <c r="H1892" s="68">
        <v>0</v>
      </c>
      <c r="I1892" s="68">
        <f>G1892+H1892</f>
        <v>0</v>
      </c>
      <c r="J1892" s="68">
        <f>SUM(F1892:H1892)</f>
        <v>2</v>
      </c>
      <c r="K1892" s="68">
        <f>E1892-J1892</f>
        <v>0</v>
      </c>
      <c r="L1892" s="69">
        <v>215000000</v>
      </c>
      <c r="M1892" s="87">
        <v>126.252</v>
      </c>
      <c r="N1892" s="69">
        <v>107500000</v>
      </c>
      <c r="O1892" s="69">
        <v>5629564</v>
      </c>
      <c r="P1892" s="79">
        <f>IF(I1892=0,0,H1892/I1892)</f>
        <v>0</v>
      </c>
    </row>
    <row r="1893">
      <c r="A1893" s="66" t="str">
        <v>2026-03</v>
      </c>
      <c r="B1893" s="66" t="str">
        <v>비교 반영</v>
      </c>
      <c r="C1893" s="66" t="str">
        <v>화도읍 창현리</v>
      </c>
      <c r="D1893" s="66" t="str">
        <v>다세대 전월세</v>
      </c>
      <c r="E1893" s="68">
        <v>5</v>
      </c>
      <c r="F1893" s="68">
        <v>0</v>
      </c>
      <c r="G1893" s="68">
        <v>0</v>
      </c>
      <c r="H1893" s="68">
        <v>5</v>
      </c>
      <c r="I1893" s="68">
        <f>G1893+H1893</f>
        <v>5</v>
      </c>
      <c r="J1893" s="68">
        <f>SUM(F1893:H1893)</f>
        <v>5</v>
      </c>
      <c r="K1893" s="68">
        <f>E1893-J1893</f>
        <v>0</v>
      </c>
      <c r="L1893" s="69">
        <v>134270000</v>
      </c>
      <c r="M1893" s="87">
        <v>270.06</v>
      </c>
      <c r="N1893" s="69">
        <v>26854000</v>
      </c>
      <c r="O1893" s="69">
        <v>1643589</v>
      </c>
      <c r="P1893" s="79">
        <f>IF(I1893=0,0,H1893/I1893)</f>
        <v>1</v>
      </c>
    </row>
    <row r="1894">
      <c r="A1894" s="66" t="str">
        <v>2026-03</v>
      </c>
      <c r="B1894" s="66" t="str">
        <v>비교 반영</v>
      </c>
      <c r="C1894" s="66" t="str">
        <v>화도읍 창현리</v>
      </c>
      <c r="D1894" s="66" t="str">
        <v>상가</v>
      </c>
      <c r="E1894" s="68">
        <v>1</v>
      </c>
      <c r="F1894" s="68">
        <v>1</v>
      </c>
      <c r="G1894" s="68">
        <v>0</v>
      </c>
      <c r="H1894" s="68">
        <v>0</v>
      </c>
      <c r="I1894" s="68">
        <f>G1894+H1894</f>
        <v>0</v>
      </c>
      <c r="J1894" s="68">
        <f>SUM(F1894:H1894)</f>
        <v>1</v>
      </c>
      <c r="K1894" s="68">
        <f>E1894-J1894</f>
        <v>0</v>
      </c>
      <c r="L1894" s="69">
        <v>240000000</v>
      </c>
      <c r="M1894" s="87">
        <v>92.87</v>
      </c>
      <c r="N1894" s="69">
        <v>240000000</v>
      </c>
      <c r="O1894" s="69">
        <v>8543000</v>
      </c>
      <c r="P1894" s="79">
        <f>IF(I1894=0,0,H1894/I1894)</f>
        <v>0</v>
      </c>
    </row>
    <row r="1895">
      <c r="A1895" s="66" t="str">
        <v>2026-03</v>
      </c>
      <c r="B1895" s="66" t="str">
        <v>비교 반영</v>
      </c>
      <c r="C1895" s="66" t="str">
        <v>화도읍 창현리</v>
      </c>
      <c r="D1895" s="66" t="str">
        <v>아파트 매매</v>
      </c>
      <c r="E1895" s="68">
        <v>14</v>
      </c>
      <c r="F1895" s="68">
        <v>14</v>
      </c>
      <c r="G1895" s="68">
        <v>0</v>
      </c>
      <c r="H1895" s="68">
        <v>0</v>
      </c>
      <c r="I1895" s="68">
        <f>G1895+H1895</f>
        <v>0</v>
      </c>
      <c r="J1895" s="68">
        <f>SUM(F1895:H1895)</f>
        <v>14</v>
      </c>
      <c r="K1895" s="68">
        <f>E1895-J1895</f>
        <v>0</v>
      </c>
      <c r="L1895" s="69">
        <v>3580000000</v>
      </c>
      <c r="M1895" s="87">
        <v>971.05</v>
      </c>
      <c r="N1895" s="69">
        <v>255714286</v>
      </c>
      <c r="O1895" s="69">
        <v>12187543</v>
      </c>
      <c r="P1895" s="79">
        <f>IF(I1895=0,0,H1895/I1895)</f>
        <v>0</v>
      </c>
    </row>
    <row r="1896">
      <c r="A1896" s="66" t="str">
        <v>2026-03</v>
      </c>
      <c r="B1896" s="66" t="str">
        <v>비교 반영</v>
      </c>
      <c r="C1896" s="66" t="str">
        <v>화도읍 창현리</v>
      </c>
      <c r="D1896" s="66" t="str">
        <v>아파트 전월세</v>
      </c>
      <c r="E1896" s="68">
        <v>29</v>
      </c>
      <c r="F1896" s="68">
        <v>0</v>
      </c>
      <c r="G1896" s="68">
        <v>19</v>
      </c>
      <c r="H1896" s="68">
        <v>10</v>
      </c>
      <c r="I1896" s="68">
        <f>G1896+H1896</f>
        <v>29</v>
      </c>
      <c r="J1896" s="68">
        <f>SUM(F1896:H1896)</f>
        <v>29</v>
      </c>
      <c r="K1896" s="68">
        <f>E1896-J1896</f>
        <v>0</v>
      </c>
      <c r="L1896" s="69">
        <v>4600000000</v>
      </c>
      <c r="M1896" s="87">
        <v>1968.405</v>
      </c>
      <c r="N1896" s="69">
        <v>158620690</v>
      </c>
      <c r="O1896" s="69">
        <v>7725347</v>
      </c>
      <c r="P1896" s="79">
        <f>IF(I1896=0,0,H1896/I1896)</f>
        <v>0.3448275862068966</v>
      </c>
    </row>
    <row r="1897">
      <c r="A1897" s="66" t="str">
        <v>2026-04</v>
      </c>
      <c r="B1897" s="66" t="str">
        <v>비교 반영</v>
      </c>
      <c r="C1897" s="66" t="str">
        <v>금곡동</v>
      </c>
      <c r="D1897" s="66" t="str">
        <v>다가구 전월세</v>
      </c>
      <c r="E1897" s="68">
        <v>7</v>
      </c>
      <c r="F1897" s="68">
        <v>0</v>
      </c>
      <c r="G1897" s="68">
        <v>1</v>
      </c>
      <c r="H1897" s="68">
        <v>6</v>
      </c>
      <c r="I1897" s="68">
        <f>G1897+H1897</f>
        <v>7</v>
      </c>
      <c r="J1897" s="68">
        <f>SUM(F1897:H1897)</f>
        <v>7</v>
      </c>
      <c r="K1897" s="68">
        <f>E1897-J1897</f>
        <v>0</v>
      </c>
      <c r="L1897" s="69">
        <v>109000000</v>
      </c>
      <c r="M1897" s="87">
        <v>279.47</v>
      </c>
      <c r="N1897" s="69">
        <v>15571429</v>
      </c>
      <c r="O1897" s="69">
        <v>1289335</v>
      </c>
      <c r="P1897" s="79">
        <f>IF(I1897=0,0,H1897/I1897)</f>
        <v>0.8571428571428571</v>
      </c>
    </row>
    <row r="1898">
      <c r="A1898" s="66" t="str">
        <v>2026-04</v>
      </c>
      <c r="B1898" s="66" t="str">
        <v>비교 반영</v>
      </c>
      <c r="C1898" s="66" t="str">
        <v>금곡동</v>
      </c>
      <c r="D1898" s="66" t="str">
        <v>다세대 매매</v>
      </c>
      <c r="E1898" s="68">
        <v>12</v>
      </c>
      <c r="F1898" s="68">
        <v>12</v>
      </c>
      <c r="G1898" s="68">
        <v>0</v>
      </c>
      <c r="H1898" s="68">
        <v>0</v>
      </c>
      <c r="I1898" s="68">
        <f>G1898+H1898</f>
        <v>0</v>
      </c>
      <c r="J1898" s="68">
        <f>SUM(F1898:H1898)</f>
        <v>12</v>
      </c>
      <c r="K1898" s="68">
        <f>E1898-J1898</f>
        <v>0</v>
      </c>
      <c r="L1898" s="69">
        <v>1493000000</v>
      </c>
      <c r="M1898" s="87">
        <v>592.3</v>
      </c>
      <c r="N1898" s="69">
        <v>124416667</v>
      </c>
      <c r="O1898" s="69">
        <v>8332833</v>
      </c>
      <c r="P1898" s="79">
        <f>IF(I1898=0,0,H1898/I1898)</f>
        <v>0</v>
      </c>
    </row>
    <row r="1899">
      <c r="A1899" s="66" t="str">
        <v>2026-04</v>
      </c>
      <c r="B1899" s="66" t="str">
        <v>비교 반영</v>
      </c>
      <c r="C1899" s="66" t="str">
        <v>금곡동</v>
      </c>
      <c r="D1899" s="66" t="str">
        <v>다세대 전월세</v>
      </c>
      <c r="E1899" s="68">
        <v>17</v>
      </c>
      <c r="F1899" s="68">
        <v>0</v>
      </c>
      <c r="G1899" s="68">
        <v>6</v>
      </c>
      <c r="H1899" s="68">
        <v>11</v>
      </c>
      <c r="I1899" s="68">
        <f>G1899+H1899</f>
        <v>17</v>
      </c>
      <c r="J1899" s="68">
        <f>SUM(F1899:H1899)</f>
        <v>17</v>
      </c>
      <c r="K1899" s="68">
        <f>E1899-J1899</f>
        <v>0</v>
      </c>
      <c r="L1899" s="69">
        <v>737000000</v>
      </c>
      <c r="M1899" s="87">
        <v>793.296</v>
      </c>
      <c r="N1899" s="69">
        <v>43352941</v>
      </c>
      <c r="O1899" s="69">
        <v>3071191</v>
      </c>
      <c r="P1899" s="79">
        <f>IF(I1899=0,0,H1899/I1899)</f>
        <v>0.6470588235294118</v>
      </c>
    </row>
    <row r="1900">
      <c r="A1900" s="66" t="str">
        <v>2026-04</v>
      </c>
      <c r="B1900" s="66" t="str">
        <v>비교 반영</v>
      </c>
      <c r="C1900" s="66" t="str">
        <v>금곡동</v>
      </c>
      <c r="D1900" s="66" t="str">
        <v>아파트 매매</v>
      </c>
      <c r="E1900" s="68">
        <v>5</v>
      </c>
      <c r="F1900" s="68">
        <v>5</v>
      </c>
      <c r="G1900" s="68">
        <v>0</v>
      </c>
      <c r="H1900" s="68">
        <v>0</v>
      </c>
      <c r="I1900" s="68">
        <f>G1900+H1900</f>
        <v>0</v>
      </c>
      <c r="J1900" s="68">
        <f>SUM(F1900:H1900)</f>
        <v>5</v>
      </c>
      <c r="K1900" s="68">
        <f>E1900-J1900</f>
        <v>0</v>
      </c>
      <c r="L1900" s="69">
        <v>919700000</v>
      </c>
      <c r="M1900" s="87">
        <v>254.29</v>
      </c>
      <c r="N1900" s="69">
        <v>183940000</v>
      </c>
      <c r="O1900" s="69">
        <v>11956135</v>
      </c>
      <c r="P1900" s="79">
        <f>IF(I1900=0,0,H1900/I1900)</f>
        <v>0</v>
      </c>
    </row>
    <row r="1901">
      <c r="A1901" s="66" t="str">
        <v>2026-04</v>
      </c>
      <c r="B1901" s="66" t="str">
        <v>비교 반영</v>
      </c>
      <c r="C1901" s="66" t="str">
        <v>금곡동</v>
      </c>
      <c r="D1901" s="66" t="str">
        <v>아파트 전월세</v>
      </c>
      <c r="E1901" s="68">
        <v>14</v>
      </c>
      <c r="F1901" s="68">
        <v>0</v>
      </c>
      <c r="G1901" s="68">
        <v>7</v>
      </c>
      <c r="H1901" s="68">
        <v>7</v>
      </c>
      <c r="I1901" s="68">
        <f>G1901+H1901</f>
        <v>14</v>
      </c>
      <c r="J1901" s="68">
        <f>SUM(F1901:H1901)</f>
        <v>14</v>
      </c>
      <c r="K1901" s="68">
        <f>E1901-J1901</f>
        <v>0</v>
      </c>
      <c r="L1901" s="69">
        <v>1620000000</v>
      </c>
      <c r="M1901" s="87">
        <v>885.488</v>
      </c>
      <c r="N1901" s="69">
        <v>115714286</v>
      </c>
      <c r="O1901" s="69">
        <v>6047930</v>
      </c>
      <c r="P1901" s="79">
        <f>IF(I1901=0,0,H1901/I1901)</f>
        <v>0.5</v>
      </c>
    </row>
    <row r="1902">
      <c r="A1902" s="66" t="str">
        <v>2026-04</v>
      </c>
      <c r="B1902" s="66" t="str">
        <v>비교 반영</v>
      </c>
      <c r="C1902" s="66" t="str">
        <v>금곡동</v>
      </c>
      <c r="D1902" s="66" t="str">
        <v>오피스텔 전월세</v>
      </c>
      <c r="E1902" s="68">
        <v>3</v>
      </c>
      <c r="F1902" s="68">
        <v>0</v>
      </c>
      <c r="G1902" s="68">
        <v>1</v>
      </c>
      <c r="H1902" s="68">
        <v>2</v>
      </c>
      <c r="I1902" s="68">
        <f>G1902+H1902</f>
        <v>3</v>
      </c>
      <c r="J1902" s="68">
        <f>SUM(F1902:H1902)</f>
        <v>3</v>
      </c>
      <c r="K1902" s="68">
        <f>E1902-J1902</f>
        <v>0</v>
      </c>
      <c r="L1902" s="69">
        <v>166000000</v>
      </c>
      <c r="M1902" s="87">
        <v>125.45</v>
      </c>
      <c r="N1902" s="69">
        <v>55333333</v>
      </c>
      <c r="O1902" s="69">
        <v>4374335</v>
      </c>
      <c r="P1902" s="79">
        <f>IF(I1902=0,0,H1902/I1902)</f>
        <v>0.6666666666666666</v>
      </c>
    </row>
    <row r="1903">
      <c r="A1903" s="66" t="str">
        <v>2026-04</v>
      </c>
      <c r="B1903" s="66" t="str">
        <v>비교 반영</v>
      </c>
      <c r="C1903" s="66" t="str">
        <v>금곡동</v>
      </c>
      <c r="D1903" s="66" t="str">
        <v>토지</v>
      </c>
      <c r="E1903" s="68">
        <v>7</v>
      </c>
      <c r="F1903" s="68">
        <v>7</v>
      </c>
      <c r="G1903" s="68">
        <v>0</v>
      </c>
      <c r="H1903" s="68">
        <v>0</v>
      </c>
      <c r="I1903" s="68">
        <f>G1903+H1903</f>
        <v>0</v>
      </c>
      <c r="J1903" s="68">
        <f>SUM(F1903:H1903)</f>
        <v>7</v>
      </c>
      <c r="K1903" s="68">
        <f>E1903-J1903</f>
        <v>0</v>
      </c>
      <c r="L1903" s="69">
        <v>1383470000</v>
      </c>
      <c r="M1903" s="87">
        <v>1749</v>
      </c>
      <c r="N1903" s="69">
        <v>197638571</v>
      </c>
      <c r="O1903" s="69">
        <v>2614897</v>
      </c>
      <c r="P1903" s="79">
        <f>IF(I1903=0,0,H1903/I1903)</f>
        <v>0</v>
      </c>
    </row>
    <row r="1904">
      <c r="A1904" s="66" t="str">
        <v>2026-04</v>
      </c>
      <c r="B1904" s="66" t="str">
        <v>비교 반영</v>
      </c>
      <c r="C1904" s="66" t="str">
        <v>다산동</v>
      </c>
      <c r="D1904" s="66" t="str">
        <v>공장창고</v>
      </c>
      <c r="E1904" s="68">
        <v>3</v>
      </c>
      <c r="F1904" s="68">
        <v>3</v>
      </c>
      <c r="G1904" s="68">
        <v>0</v>
      </c>
      <c r="H1904" s="68">
        <v>0</v>
      </c>
      <c r="I1904" s="68">
        <f>G1904+H1904</f>
        <v>0</v>
      </c>
      <c r="J1904" s="68">
        <f>SUM(F1904:H1904)</f>
        <v>3</v>
      </c>
      <c r="K1904" s="68">
        <f>E1904-J1904</f>
        <v>0</v>
      </c>
      <c r="L1904" s="69">
        <v>387000000</v>
      </c>
      <c r="M1904" s="87">
        <v>84.43</v>
      </c>
      <c r="N1904" s="69">
        <v>129000000</v>
      </c>
      <c r="O1904" s="69">
        <v>15152657</v>
      </c>
      <c r="P1904" s="79">
        <f>IF(I1904=0,0,H1904/I1904)</f>
        <v>0</v>
      </c>
    </row>
    <row r="1905">
      <c r="A1905" s="66" t="str">
        <v>2026-04</v>
      </c>
      <c r="B1905" s="66" t="str">
        <v>비교 반영</v>
      </c>
      <c r="C1905" s="66" t="str">
        <v>다산동</v>
      </c>
      <c r="D1905" s="66" t="str">
        <v>다가구 매매</v>
      </c>
      <c r="E1905" s="68">
        <v>3</v>
      </c>
      <c r="F1905" s="68">
        <v>3</v>
      </c>
      <c r="G1905" s="68">
        <v>0</v>
      </c>
      <c r="H1905" s="68">
        <v>0</v>
      </c>
      <c r="I1905" s="68">
        <f>G1905+H1905</f>
        <v>0</v>
      </c>
      <c r="J1905" s="68">
        <f>SUM(F1905:H1905)</f>
        <v>3</v>
      </c>
      <c r="K1905" s="68">
        <f>E1905-J1905</f>
        <v>0</v>
      </c>
      <c r="L1905" s="69">
        <v>2810000000</v>
      </c>
      <c r="M1905" s="87">
        <v>306.21</v>
      </c>
      <c r="N1905" s="69">
        <v>936666667</v>
      </c>
      <c r="O1905" s="69">
        <v>30336226</v>
      </c>
      <c r="P1905" s="79">
        <f>IF(I1905=0,0,H1905/I1905)</f>
        <v>0</v>
      </c>
    </row>
    <row r="1906">
      <c r="A1906" s="66" t="str">
        <v>2026-04</v>
      </c>
      <c r="B1906" s="66" t="str">
        <v>비교 반영</v>
      </c>
      <c r="C1906" s="66" t="str">
        <v>다산동</v>
      </c>
      <c r="D1906" s="66" t="str">
        <v>다가구 전월세</v>
      </c>
      <c r="E1906" s="68">
        <v>70</v>
      </c>
      <c r="F1906" s="68">
        <v>0</v>
      </c>
      <c r="G1906" s="68">
        <v>31</v>
      </c>
      <c r="H1906" s="68">
        <v>39</v>
      </c>
      <c r="I1906" s="68">
        <f>G1906+H1906</f>
        <v>70</v>
      </c>
      <c r="J1906" s="68">
        <f>SUM(F1906:H1906)</f>
        <v>70</v>
      </c>
      <c r="K1906" s="68">
        <f>E1906-J1906</f>
        <v>0</v>
      </c>
      <c r="L1906" s="69">
        <v>11570500000</v>
      </c>
      <c r="M1906" s="87">
        <v>3723.406</v>
      </c>
      <c r="N1906" s="69">
        <v>165292857</v>
      </c>
      <c r="O1906" s="69">
        <v>10272741</v>
      </c>
      <c r="P1906" s="79">
        <f>IF(I1906=0,0,H1906/I1906)</f>
        <v>0.5571428571428572</v>
      </c>
    </row>
    <row r="1907">
      <c r="A1907" s="66" t="str">
        <v>2026-04</v>
      </c>
      <c r="B1907" s="66" t="str">
        <v>비교 반영</v>
      </c>
      <c r="C1907" s="66" t="str">
        <v>다산동</v>
      </c>
      <c r="D1907" s="66" t="str">
        <v>다세대 매매</v>
      </c>
      <c r="E1907" s="68">
        <v>2</v>
      </c>
      <c r="F1907" s="68">
        <v>2</v>
      </c>
      <c r="G1907" s="68">
        <v>0</v>
      </c>
      <c r="H1907" s="68">
        <v>0</v>
      </c>
      <c r="I1907" s="68">
        <f>G1907+H1907</f>
        <v>0</v>
      </c>
      <c r="J1907" s="68">
        <f>SUM(F1907:H1907)</f>
        <v>2</v>
      </c>
      <c r="K1907" s="68">
        <f>E1907-J1907</f>
        <v>0</v>
      </c>
      <c r="L1907" s="69">
        <v>810000000</v>
      </c>
      <c r="M1907" s="87">
        <v>128.525</v>
      </c>
      <c r="N1907" s="69">
        <v>405000000</v>
      </c>
      <c r="O1907" s="69">
        <v>20833969</v>
      </c>
      <c r="P1907" s="79">
        <f>IF(I1907=0,0,H1907/I1907)</f>
        <v>0</v>
      </c>
    </row>
    <row r="1908">
      <c r="A1908" s="66" t="str">
        <v>2026-04</v>
      </c>
      <c r="B1908" s="66" t="str">
        <v>비교 반영</v>
      </c>
      <c r="C1908" s="66" t="str">
        <v>다산동</v>
      </c>
      <c r="D1908" s="66" t="str">
        <v>다세대 전월세</v>
      </c>
      <c r="E1908" s="68">
        <v>15</v>
      </c>
      <c r="F1908" s="68">
        <v>0</v>
      </c>
      <c r="G1908" s="68">
        <v>8</v>
      </c>
      <c r="H1908" s="68">
        <v>7</v>
      </c>
      <c r="I1908" s="68">
        <f>G1908+H1908</f>
        <v>15</v>
      </c>
      <c r="J1908" s="68">
        <f>SUM(F1908:H1908)</f>
        <v>15</v>
      </c>
      <c r="K1908" s="68">
        <f>E1908-J1908</f>
        <v>0</v>
      </c>
      <c r="L1908" s="69">
        <v>1125000000</v>
      </c>
      <c r="M1908" s="87">
        <v>680.3</v>
      </c>
      <c r="N1908" s="69">
        <v>75000000</v>
      </c>
      <c r="O1908" s="69">
        <v>5466718</v>
      </c>
      <c r="P1908" s="79">
        <f>IF(I1908=0,0,H1908/I1908)</f>
        <v>0.4666666666666667</v>
      </c>
    </row>
    <row r="1909">
      <c r="A1909" s="66" t="str">
        <v>2026-04</v>
      </c>
      <c r="B1909" s="66" t="str">
        <v>비교 반영</v>
      </c>
      <c r="C1909" s="66" t="str">
        <v>다산동</v>
      </c>
      <c r="D1909" s="66" t="str">
        <v>상가</v>
      </c>
      <c r="E1909" s="68">
        <v>8</v>
      </c>
      <c r="F1909" s="68">
        <v>8</v>
      </c>
      <c r="G1909" s="68">
        <v>0</v>
      </c>
      <c r="H1909" s="68">
        <v>0</v>
      </c>
      <c r="I1909" s="68">
        <f>G1909+H1909</f>
        <v>0</v>
      </c>
      <c r="J1909" s="68">
        <f>SUM(F1909:H1909)</f>
        <v>8</v>
      </c>
      <c r="K1909" s="68">
        <f>E1909-J1909</f>
        <v>0</v>
      </c>
      <c r="L1909" s="69">
        <v>1815140000</v>
      </c>
      <c r="M1909" s="87">
        <v>573.16</v>
      </c>
      <c r="N1909" s="69">
        <v>226892500</v>
      </c>
      <c r="O1909" s="69">
        <v>10469088</v>
      </c>
      <c r="P1909" s="79">
        <f>IF(I1909=0,0,H1909/I1909)</f>
        <v>0</v>
      </c>
    </row>
    <row r="1910">
      <c r="A1910" s="66" t="str">
        <v>2026-04</v>
      </c>
      <c r="B1910" s="66" t="str">
        <v>비교 반영</v>
      </c>
      <c r="C1910" s="66" t="str">
        <v>다산동</v>
      </c>
      <c r="D1910" s="66" t="str">
        <v>아파트 매매</v>
      </c>
      <c r="E1910" s="68">
        <v>170</v>
      </c>
      <c r="F1910" s="68">
        <v>170</v>
      </c>
      <c r="G1910" s="68">
        <v>0</v>
      </c>
      <c r="H1910" s="68">
        <v>0</v>
      </c>
      <c r="I1910" s="68">
        <f>G1910+H1910</f>
        <v>0</v>
      </c>
      <c r="J1910" s="68">
        <f>SUM(F1910:H1910)</f>
        <v>170</v>
      </c>
      <c r="K1910" s="68">
        <f>E1910-J1910</f>
        <v>0</v>
      </c>
      <c r="L1910" s="69">
        <v>139242500000</v>
      </c>
      <c r="M1910" s="87">
        <v>14905.823</v>
      </c>
      <c r="N1910" s="69">
        <v>819073529</v>
      </c>
      <c r="O1910" s="69">
        <v>30880936</v>
      </c>
      <c r="P1910" s="79">
        <f>IF(I1910=0,0,H1910/I1910)</f>
        <v>0</v>
      </c>
    </row>
    <row r="1911">
      <c r="A1911" s="66" t="str">
        <v>2026-04</v>
      </c>
      <c r="B1911" s="66" t="str">
        <v>비교 반영</v>
      </c>
      <c r="C1911" s="66" t="str">
        <v>다산동</v>
      </c>
      <c r="D1911" s="66" t="str">
        <v>아파트 전월세</v>
      </c>
      <c r="E1911" s="68">
        <v>427</v>
      </c>
      <c r="F1911" s="68">
        <v>0</v>
      </c>
      <c r="G1911" s="68">
        <v>176</v>
      </c>
      <c r="H1911" s="68">
        <v>251</v>
      </c>
      <c r="I1911" s="68">
        <f>G1911+H1911</f>
        <v>427</v>
      </c>
      <c r="J1911" s="68">
        <f>SUM(F1911:H1911)</f>
        <v>427</v>
      </c>
      <c r="K1911" s="68">
        <f>E1911-J1911</f>
        <v>0</v>
      </c>
      <c r="L1911" s="69">
        <v>117157320000</v>
      </c>
      <c r="M1911" s="87">
        <v>28476.306</v>
      </c>
      <c r="N1911" s="69">
        <v>274373115</v>
      </c>
      <c r="O1911" s="69">
        <v>13600673</v>
      </c>
      <c r="P1911" s="79">
        <f>IF(I1911=0,0,H1911/I1911)</f>
        <v>0.5878220140515222</v>
      </c>
    </row>
    <row r="1912">
      <c r="A1912" s="66" t="str">
        <v>2026-04</v>
      </c>
      <c r="B1912" s="66" t="str">
        <v>비교 반영</v>
      </c>
      <c r="C1912" s="66" t="str">
        <v>다산동</v>
      </c>
      <c r="D1912" s="66" t="str">
        <v>오피스텔 매매</v>
      </c>
      <c r="E1912" s="68">
        <v>7</v>
      </c>
      <c r="F1912" s="68">
        <v>7</v>
      </c>
      <c r="G1912" s="68">
        <v>0</v>
      </c>
      <c r="H1912" s="68">
        <v>0</v>
      </c>
      <c r="I1912" s="68">
        <f>G1912+H1912</f>
        <v>0</v>
      </c>
      <c r="J1912" s="68">
        <f>SUM(F1912:H1912)</f>
        <v>7</v>
      </c>
      <c r="K1912" s="68">
        <f>E1912-J1912</f>
        <v>0</v>
      </c>
      <c r="L1912" s="69">
        <v>1678000000</v>
      </c>
      <c r="M1912" s="87">
        <v>252.9</v>
      </c>
      <c r="N1912" s="69">
        <v>239714286</v>
      </c>
      <c r="O1912" s="69">
        <v>21933995</v>
      </c>
      <c r="P1912" s="79">
        <f>IF(I1912=0,0,H1912/I1912)</f>
        <v>0</v>
      </c>
    </row>
    <row r="1913">
      <c r="A1913" s="66" t="str">
        <v>2026-04</v>
      </c>
      <c r="B1913" s="66" t="str">
        <v>비교 반영</v>
      </c>
      <c r="C1913" s="66" t="str">
        <v>다산동</v>
      </c>
      <c r="D1913" s="66" t="str">
        <v>오피스텔 전월세</v>
      </c>
      <c r="E1913" s="68">
        <v>142</v>
      </c>
      <c r="F1913" s="68">
        <v>0</v>
      </c>
      <c r="G1913" s="68">
        <v>36</v>
      </c>
      <c r="H1913" s="68">
        <v>106</v>
      </c>
      <c r="I1913" s="68">
        <f>G1913+H1913</f>
        <v>142</v>
      </c>
      <c r="J1913" s="68">
        <f>SUM(F1913:H1913)</f>
        <v>142</v>
      </c>
      <c r="K1913" s="68">
        <f>E1913-J1913</f>
        <v>0</v>
      </c>
      <c r="L1913" s="69">
        <v>12137220000</v>
      </c>
      <c r="M1913" s="87">
        <v>4732.95</v>
      </c>
      <c r="N1913" s="69">
        <v>85473380</v>
      </c>
      <c r="O1913" s="69">
        <v>8477385</v>
      </c>
      <c r="P1913" s="79">
        <f>IF(I1913=0,0,H1913/I1913)</f>
        <v>0.7464788732394366</v>
      </c>
    </row>
    <row r="1914">
      <c r="A1914" s="66" t="str">
        <v>2026-04</v>
      </c>
      <c r="B1914" s="66" t="str">
        <v>비교 반영</v>
      </c>
      <c r="C1914" s="66" t="str">
        <v>다산동</v>
      </c>
      <c r="D1914" s="66" t="str">
        <v>토지</v>
      </c>
      <c r="E1914" s="68">
        <v>6</v>
      </c>
      <c r="F1914" s="68">
        <v>6</v>
      </c>
      <c r="G1914" s="68">
        <v>0</v>
      </c>
      <c r="H1914" s="68">
        <v>0</v>
      </c>
      <c r="I1914" s="68">
        <f>G1914+H1914</f>
        <v>0</v>
      </c>
      <c r="J1914" s="68">
        <f>SUM(F1914:H1914)</f>
        <v>6</v>
      </c>
      <c r="K1914" s="68">
        <f>E1914-J1914</f>
        <v>0</v>
      </c>
      <c r="L1914" s="69">
        <v>593810000</v>
      </c>
      <c r="M1914" s="87">
        <v>1630</v>
      </c>
      <c r="N1914" s="69">
        <v>98968333</v>
      </c>
      <c r="O1914" s="69">
        <v>1204300</v>
      </c>
      <c r="P1914" s="79">
        <f>IF(I1914=0,0,H1914/I1914)</f>
        <v>0</v>
      </c>
    </row>
    <row r="1915">
      <c r="A1915" s="66" t="str">
        <v>2026-04</v>
      </c>
      <c r="B1915" s="66" t="str">
        <v>비교 반영</v>
      </c>
      <c r="C1915" s="66" t="str">
        <v>도농동</v>
      </c>
      <c r="D1915" s="66" t="str">
        <v>다가구 전월세</v>
      </c>
      <c r="E1915" s="68">
        <v>1</v>
      </c>
      <c r="F1915" s="68">
        <v>0</v>
      </c>
      <c r="G1915" s="68">
        <v>0</v>
      </c>
      <c r="H1915" s="68">
        <v>1</v>
      </c>
      <c r="I1915" s="68">
        <f>G1915+H1915</f>
        <v>1</v>
      </c>
      <c r="J1915" s="68">
        <f>SUM(F1915:H1915)</f>
        <v>1</v>
      </c>
      <c r="K1915" s="68">
        <f>E1915-J1915</f>
        <v>0</v>
      </c>
      <c r="L1915" s="69">
        <v>2000000</v>
      </c>
      <c r="M1915" s="87">
        <v>23</v>
      </c>
      <c r="N1915" s="69">
        <v>2000000</v>
      </c>
      <c r="O1915" s="69">
        <v>287460</v>
      </c>
      <c r="P1915" s="79">
        <f>IF(I1915=0,0,H1915/I1915)</f>
        <v>1</v>
      </c>
    </row>
    <row r="1916">
      <c r="A1916" s="66" t="str">
        <v>2026-04</v>
      </c>
      <c r="B1916" s="66" t="str">
        <v>비교 반영</v>
      </c>
      <c r="C1916" s="66" t="str">
        <v>별내동</v>
      </c>
      <c r="D1916" s="66" t="str">
        <v>공장창고</v>
      </c>
      <c r="E1916" s="68">
        <v>7</v>
      </c>
      <c r="F1916" s="68">
        <v>7</v>
      </c>
      <c r="G1916" s="68">
        <v>0</v>
      </c>
      <c r="H1916" s="68">
        <v>0</v>
      </c>
      <c r="I1916" s="68">
        <f>G1916+H1916</f>
        <v>0</v>
      </c>
      <c r="J1916" s="68">
        <f>SUM(F1916:H1916)</f>
        <v>7</v>
      </c>
      <c r="K1916" s="68">
        <f>E1916-J1916</f>
        <v>0</v>
      </c>
      <c r="L1916" s="69">
        <v>2041000000</v>
      </c>
      <c r="M1916" s="87">
        <v>578.08</v>
      </c>
      <c r="N1916" s="69">
        <v>291571429</v>
      </c>
      <c r="O1916" s="69">
        <v>11671580</v>
      </c>
      <c r="P1916" s="79">
        <f>IF(I1916=0,0,H1916/I1916)</f>
        <v>0</v>
      </c>
    </row>
    <row r="1917">
      <c r="A1917" s="66" t="str">
        <v>2026-04</v>
      </c>
      <c r="B1917" s="66" t="str">
        <v>비교 반영</v>
      </c>
      <c r="C1917" s="66" t="str">
        <v>별내동</v>
      </c>
      <c r="D1917" s="66" t="str">
        <v>다가구 매매</v>
      </c>
      <c r="E1917" s="68">
        <v>2</v>
      </c>
      <c r="F1917" s="68">
        <v>2</v>
      </c>
      <c r="G1917" s="68">
        <v>0</v>
      </c>
      <c r="H1917" s="68">
        <v>0</v>
      </c>
      <c r="I1917" s="68">
        <f>G1917+H1917</f>
        <v>0</v>
      </c>
      <c r="J1917" s="68">
        <f>SUM(F1917:H1917)</f>
        <v>2</v>
      </c>
      <c r="K1917" s="68">
        <f>E1917-J1917</f>
        <v>0</v>
      </c>
      <c r="L1917" s="69">
        <v>2542570000</v>
      </c>
      <c r="M1917" s="87">
        <v>1024.32</v>
      </c>
      <c r="N1917" s="69">
        <v>1271285000</v>
      </c>
      <c r="O1917" s="69">
        <v>8205629</v>
      </c>
      <c r="P1917" s="79">
        <f>IF(I1917=0,0,H1917/I1917)</f>
        <v>0</v>
      </c>
    </row>
    <row r="1918">
      <c r="A1918" s="66" t="str">
        <v>2026-04</v>
      </c>
      <c r="B1918" s="66" t="str">
        <v>비교 반영</v>
      </c>
      <c r="C1918" s="66" t="str">
        <v>별내동</v>
      </c>
      <c r="D1918" s="66" t="str">
        <v>다가구 전월세</v>
      </c>
      <c r="E1918" s="68">
        <v>134</v>
      </c>
      <c r="F1918" s="68">
        <v>0</v>
      </c>
      <c r="G1918" s="68">
        <v>56</v>
      </c>
      <c r="H1918" s="68">
        <v>78</v>
      </c>
      <c r="I1918" s="68">
        <f>G1918+H1918</f>
        <v>134</v>
      </c>
      <c r="J1918" s="68">
        <f>SUM(F1918:H1918)</f>
        <v>134</v>
      </c>
      <c r="K1918" s="68">
        <f>E1918-J1918</f>
        <v>0</v>
      </c>
      <c r="L1918" s="69">
        <v>18406000000</v>
      </c>
      <c r="M1918" s="87">
        <v>8081.61</v>
      </c>
      <c r="N1918" s="69">
        <v>137358209</v>
      </c>
      <c r="O1918" s="69">
        <v>7528980</v>
      </c>
      <c r="P1918" s="79">
        <f>IF(I1918=0,0,H1918/I1918)</f>
        <v>0.582089552238806</v>
      </c>
    </row>
    <row r="1919">
      <c r="A1919" s="66" t="str">
        <v>2026-04</v>
      </c>
      <c r="B1919" s="66" t="str">
        <v>비교 반영</v>
      </c>
      <c r="C1919" s="66" t="str">
        <v>별내동</v>
      </c>
      <c r="D1919" s="66" t="str">
        <v>다세대 전월세</v>
      </c>
      <c r="E1919" s="68">
        <v>7</v>
      </c>
      <c r="F1919" s="68">
        <v>0</v>
      </c>
      <c r="G1919" s="68">
        <v>3</v>
      </c>
      <c r="H1919" s="68">
        <v>4</v>
      </c>
      <c r="I1919" s="68">
        <f>G1919+H1919</f>
        <v>7</v>
      </c>
      <c r="J1919" s="68">
        <f>SUM(F1919:H1919)</f>
        <v>7</v>
      </c>
      <c r="K1919" s="68">
        <f>E1919-J1919</f>
        <v>0</v>
      </c>
      <c r="L1919" s="69">
        <v>2500000000</v>
      </c>
      <c r="M1919" s="87">
        <v>645.869</v>
      </c>
      <c r="N1919" s="69">
        <v>357142857</v>
      </c>
      <c r="O1919" s="69">
        <v>12795880</v>
      </c>
      <c r="P1919" s="79">
        <f>IF(I1919=0,0,H1919/I1919)</f>
        <v>0.5714285714285714</v>
      </c>
    </row>
    <row r="1920">
      <c r="A1920" s="66" t="str">
        <v>2026-04</v>
      </c>
      <c r="B1920" s="66" t="str">
        <v>비교 반영</v>
      </c>
      <c r="C1920" s="66" t="str">
        <v>별내동</v>
      </c>
      <c r="D1920" s="66" t="str">
        <v>상가</v>
      </c>
      <c r="E1920" s="68">
        <v>1</v>
      </c>
      <c r="F1920" s="68">
        <v>1</v>
      </c>
      <c r="G1920" s="68">
        <v>0</v>
      </c>
      <c r="H1920" s="68">
        <v>0</v>
      </c>
      <c r="I1920" s="68">
        <f>G1920+H1920</f>
        <v>0</v>
      </c>
      <c r="J1920" s="68">
        <f>SUM(F1920:H1920)</f>
        <v>1</v>
      </c>
      <c r="K1920" s="68">
        <f>E1920-J1920</f>
        <v>0</v>
      </c>
      <c r="L1920" s="69">
        <v>670000000</v>
      </c>
      <c r="M1920" s="87">
        <v>225.33</v>
      </c>
      <c r="N1920" s="69">
        <v>670000000</v>
      </c>
      <c r="O1920" s="69">
        <v>9829477</v>
      </c>
      <c r="P1920" s="79">
        <f>IF(I1920=0,0,H1920/I1920)</f>
        <v>0</v>
      </c>
    </row>
    <row r="1921">
      <c r="A1921" s="66" t="str">
        <v>2026-04</v>
      </c>
      <c r="B1921" s="66" t="str">
        <v>비교 반영</v>
      </c>
      <c r="C1921" s="66" t="str">
        <v>별내동</v>
      </c>
      <c r="D1921" s="66" t="str">
        <v>아파트 매매</v>
      </c>
      <c r="E1921" s="68">
        <v>77</v>
      </c>
      <c r="F1921" s="68">
        <v>77</v>
      </c>
      <c r="G1921" s="68">
        <v>0</v>
      </c>
      <c r="H1921" s="68">
        <v>0</v>
      </c>
      <c r="I1921" s="68">
        <f>G1921+H1921</f>
        <v>0</v>
      </c>
      <c r="J1921" s="68">
        <f>SUM(F1921:H1921)</f>
        <v>77</v>
      </c>
      <c r="K1921" s="68">
        <f>E1921-J1921</f>
        <v>0</v>
      </c>
      <c r="L1921" s="69">
        <v>52492100000</v>
      </c>
      <c r="M1921" s="87">
        <v>7115.521</v>
      </c>
      <c r="N1921" s="69">
        <v>681715584</v>
      </c>
      <c r="O1921" s="69">
        <v>24387194</v>
      </c>
      <c r="P1921" s="79">
        <f>IF(I1921=0,0,H1921/I1921)</f>
        <v>0</v>
      </c>
    </row>
    <row r="1922">
      <c r="A1922" s="66" t="str">
        <v>2026-04</v>
      </c>
      <c r="B1922" s="66" t="str">
        <v>비교 반영</v>
      </c>
      <c r="C1922" s="66" t="str">
        <v>별내동</v>
      </c>
      <c r="D1922" s="66" t="str">
        <v>아파트 전월세</v>
      </c>
      <c r="E1922" s="68">
        <v>384</v>
      </c>
      <c r="F1922" s="68">
        <v>0</v>
      </c>
      <c r="G1922" s="68">
        <v>49</v>
      </c>
      <c r="H1922" s="68">
        <v>335</v>
      </c>
      <c r="I1922" s="68">
        <f>G1922+H1922</f>
        <v>384</v>
      </c>
      <c r="J1922" s="68">
        <f>SUM(F1922:H1922)</f>
        <v>384</v>
      </c>
      <c r="K1922" s="68">
        <f>E1922-J1922</f>
        <v>0</v>
      </c>
      <c r="L1922" s="69">
        <v>64956160000</v>
      </c>
      <c r="M1922" s="87">
        <v>25926.923</v>
      </c>
      <c r="N1922" s="69">
        <v>169156667</v>
      </c>
      <c r="O1922" s="69">
        <v>8282167</v>
      </c>
      <c r="P1922" s="79">
        <f>IF(I1922=0,0,H1922/I1922)</f>
        <v>0.8723958333333334</v>
      </c>
    </row>
    <row r="1923">
      <c r="A1923" s="66" t="str">
        <v>2026-04</v>
      </c>
      <c r="B1923" s="66" t="str">
        <v>비교 반영</v>
      </c>
      <c r="C1923" s="66" t="str">
        <v>별내동</v>
      </c>
      <c r="D1923" s="66" t="str">
        <v>오피스텔 매매</v>
      </c>
      <c r="E1923" s="68">
        <v>11</v>
      </c>
      <c r="F1923" s="68">
        <v>11</v>
      </c>
      <c r="G1923" s="68">
        <v>0</v>
      </c>
      <c r="H1923" s="68">
        <v>0</v>
      </c>
      <c r="I1923" s="68">
        <f>G1923+H1923</f>
        <v>0</v>
      </c>
      <c r="J1923" s="68">
        <f>SUM(F1923:H1923)</f>
        <v>11</v>
      </c>
      <c r="K1923" s="68">
        <f>E1923-J1923</f>
        <v>0</v>
      </c>
      <c r="L1923" s="69">
        <v>4953800000</v>
      </c>
      <c r="M1923" s="87">
        <v>650.688</v>
      </c>
      <c r="N1923" s="69">
        <v>450345455</v>
      </c>
      <c r="O1923" s="69">
        <v>25167512</v>
      </c>
      <c r="P1923" s="79">
        <f>IF(I1923=0,0,H1923/I1923)</f>
        <v>0</v>
      </c>
    </row>
    <row r="1924">
      <c r="A1924" s="66" t="str">
        <v>2026-04</v>
      </c>
      <c r="B1924" s="66" t="str">
        <v>비교 반영</v>
      </c>
      <c r="C1924" s="66" t="str">
        <v>별내동</v>
      </c>
      <c r="D1924" s="66" t="str">
        <v>오피스텔 전월세</v>
      </c>
      <c r="E1924" s="68">
        <v>97</v>
      </c>
      <c r="F1924" s="68">
        <v>0</v>
      </c>
      <c r="G1924" s="68">
        <v>44</v>
      </c>
      <c r="H1924" s="68">
        <v>53</v>
      </c>
      <c r="I1924" s="68">
        <f>G1924+H1924</f>
        <v>97</v>
      </c>
      <c r="J1924" s="68">
        <f>SUM(F1924:H1924)</f>
        <v>97</v>
      </c>
      <c r="K1924" s="68">
        <f>E1924-J1924</f>
        <v>0</v>
      </c>
      <c r="L1924" s="69">
        <v>19631800000</v>
      </c>
      <c r="M1924" s="87">
        <v>5225.63</v>
      </c>
      <c r="N1924" s="69">
        <v>202389691</v>
      </c>
      <c r="O1924" s="69">
        <v>12419270</v>
      </c>
      <c r="P1924" s="79">
        <f>IF(I1924=0,0,H1924/I1924)</f>
        <v>0.5463917525773195</v>
      </c>
    </row>
    <row r="1925">
      <c r="A1925" s="66" t="str">
        <v>2026-04</v>
      </c>
      <c r="B1925" s="66" t="str">
        <v>비교 반영</v>
      </c>
      <c r="C1925" s="66" t="str">
        <v>별내동</v>
      </c>
      <c r="D1925" s="66" t="str">
        <v>토지</v>
      </c>
      <c r="E1925" s="68">
        <v>8</v>
      </c>
      <c r="F1925" s="68">
        <v>8</v>
      </c>
      <c r="G1925" s="68">
        <v>0</v>
      </c>
      <c r="H1925" s="68">
        <v>0</v>
      </c>
      <c r="I1925" s="68">
        <f>G1925+H1925</f>
        <v>0</v>
      </c>
      <c r="J1925" s="68">
        <f>SUM(F1925:H1925)</f>
        <v>8</v>
      </c>
      <c r="K1925" s="68">
        <f>E1925-J1925</f>
        <v>0</v>
      </c>
      <c r="L1925" s="69">
        <v>2904720000</v>
      </c>
      <c r="M1925" s="87">
        <v>1165</v>
      </c>
      <c r="N1925" s="69">
        <v>363090000</v>
      </c>
      <c r="O1925" s="69">
        <v>8242386</v>
      </c>
      <c r="P1925" s="79">
        <f>IF(I1925=0,0,H1925/I1925)</f>
        <v>0</v>
      </c>
    </row>
    <row r="1926">
      <c r="A1926" s="66" t="str">
        <v>2026-04</v>
      </c>
      <c r="B1926" s="66" t="str">
        <v>비교 반영</v>
      </c>
      <c r="C1926" s="66" t="str">
        <v>별내면 광전리</v>
      </c>
      <c r="D1926" s="66" t="str">
        <v>다가구 전월세</v>
      </c>
      <c r="E1926" s="68">
        <v>1</v>
      </c>
      <c r="F1926" s="68">
        <v>0</v>
      </c>
      <c r="G1926" s="68">
        <v>1</v>
      </c>
      <c r="H1926" s="68">
        <v>0</v>
      </c>
      <c r="I1926" s="68">
        <f>G1926+H1926</f>
        <v>1</v>
      </c>
      <c r="J1926" s="68">
        <f>SUM(F1926:H1926)</f>
        <v>1</v>
      </c>
      <c r="K1926" s="68">
        <f>E1926-J1926</f>
        <v>0</v>
      </c>
      <c r="L1926" s="69">
        <v>120000000</v>
      </c>
      <c r="M1926" s="87">
        <v>84.16</v>
      </c>
      <c r="N1926" s="69">
        <v>120000000</v>
      </c>
      <c r="O1926" s="69">
        <v>4713572</v>
      </c>
      <c r="P1926" s="79">
        <f>IF(I1926=0,0,H1926/I1926)</f>
        <v>0</v>
      </c>
    </row>
    <row r="1927">
      <c r="A1927" s="66" t="str">
        <v>2026-04</v>
      </c>
      <c r="B1927" s="66" t="str">
        <v>비교 반영</v>
      </c>
      <c r="C1927" s="66" t="str">
        <v>별내면 광전리</v>
      </c>
      <c r="D1927" s="66" t="str">
        <v>토지</v>
      </c>
      <c r="E1927" s="68">
        <v>2</v>
      </c>
      <c r="F1927" s="68">
        <v>2</v>
      </c>
      <c r="G1927" s="68">
        <v>0</v>
      </c>
      <c r="H1927" s="68">
        <v>0</v>
      </c>
      <c r="I1927" s="68">
        <f>G1927+H1927</f>
        <v>0</v>
      </c>
      <c r="J1927" s="68">
        <f>SUM(F1927:H1927)</f>
        <v>2</v>
      </c>
      <c r="K1927" s="68">
        <f>E1927-J1927</f>
        <v>0</v>
      </c>
      <c r="L1927" s="69">
        <v>686420000</v>
      </c>
      <c r="M1927" s="87">
        <v>328</v>
      </c>
      <c r="N1927" s="69">
        <v>343210000</v>
      </c>
      <c r="O1927" s="69">
        <v>6918161</v>
      </c>
      <c r="P1927" s="79">
        <f>IF(I1927=0,0,H1927/I1927)</f>
        <v>0</v>
      </c>
    </row>
    <row r="1928">
      <c r="A1928" s="66" t="str">
        <v>2026-04</v>
      </c>
      <c r="B1928" s="66" t="str">
        <v>비교 반영</v>
      </c>
      <c r="C1928" s="66" t="str">
        <v>별내면 용암리</v>
      </c>
      <c r="D1928" s="66" t="str">
        <v>토지</v>
      </c>
      <c r="E1928" s="68">
        <v>1</v>
      </c>
      <c r="F1928" s="68">
        <v>1</v>
      </c>
      <c r="G1928" s="68">
        <v>0</v>
      </c>
      <c r="H1928" s="68">
        <v>0</v>
      </c>
      <c r="I1928" s="68">
        <f>G1928+H1928</f>
        <v>0</v>
      </c>
      <c r="J1928" s="68">
        <f>SUM(F1928:H1928)</f>
        <v>1</v>
      </c>
      <c r="K1928" s="68">
        <f>E1928-J1928</f>
        <v>0</v>
      </c>
      <c r="L1928" s="69">
        <v>18000000</v>
      </c>
      <c r="M1928" s="87">
        <v>165</v>
      </c>
      <c r="N1928" s="69">
        <v>18000000</v>
      </c>
      <c r="O1928" s="69">
        <v>360631</v>
      </c>
      <c r="P1928" s="79">
        <f>IF(I1928=0,0,H1928/I1928)</f>
        <v>0</v>
      </c>
    </row>
    <row r="1929">
      <c r="A1929" s="66" t="str">
        <v>2026-04</v>
      </c>
      <c r="B1929" s="66" t="str">
        <v>비교 반영</v>
      </c>
      <c r="C1929" s="66" t="str">
        <v>별내면 청학리</v>
      </c>
      <c r="D1929" s="66" t="str">
        <v>다가구 전월세</v>
      </c>
      <c r="E1929" s="68">
        <v>6</v>
      </c>
      <c r="F1929" s="68">
        <v>0</v>
      </c>
      <c r="G1929" s="68">
        <v>0</v>
      </c>
      <c r="H1929" s="68">
        <v>6</v>
      </c>
      <c r="I1929" s="68">
        <f>G1929+H1929</f>
        <v>6</v>
      </c>
      <c r="J1929" s="68">
        <f>SUM(F1929:H1929)</f>
        <v>6</v>
      </c>
      <c r="K1929" s="68">
        <f>E1929-J1929</f>
        <v>0</v>
      </c>
      <c r="L1929" s="69">
        <v>30000000</v>
      </c>
      <c r="M1929" s="87">
        <v>185.08</v>
      </c>
      <c r="N1929" s="69">
        <v>5000000</v>
      </c>
      <c r="O1929" s="69">
        <v>535842</v>
      </c>
      <c r="P1929" s="79">
        <f>IF(I1929=0,0,H1929/I1929)</f>
        <v>1</v>
      </c>
    </row>
    <row r="1930">
      <c r="A1930" s="66" t="str">
        <v>2026-04</v>
      </c>
      <c r="B1930" s="66" t="str">
        <v>비교 반영</v>
      </c>
      <c r="C1930" s="66" t="str">
        <v>별내면 청학리</v>
      </c>
      <c r="D1930" s="66" t="str">
        <v>다세대 매매</v>
      </c>
      <c r="E1930" s="68">
        <v>1</v>
      </c>
      <c r="F1930" s="68">
        <v>1</v>
      </c>
      <c r="G1930" s="68">
        <v>0</v>
      </c>
      <c r="H1930" s="68">
        <v>0</v>
      </c>
      <c r="I1930" s="68">
        <f>G1930+H1930</f>
        <v>0</v>
      </c>
      <c r="J1930" s="68">
        <f>SUM(F1930:H1930)</f>
        <v>1</v>
      </c>
      <c r="K1930" s="68">
        <f>E1930-J1930</f>
        <v>0</v>
      </c>
      <c r="L1930" s="69">
        <v>148000000</v>
      </c>
      <c r="M1930" s="87">
        <v>54.92</v>
      </c>
      <c r="N1930" s="69">
        <v>148000000</v>
      </c>
      <c r="O1930" s="69">
        <v>8908525</v>
      </c>
      <c r="P1930" s="79">
        <f>IF(I1930=0,0,H1930/I1930)</f>
        <v>0</v>
      </c>
    </row>
    <row r="1931">
      <c r="A1931" s="66" t="str">
        <v>2026-04</v>
      </c>
      <c r="B1931" s="66" t="str">
        <v>비교 반영</v>
      </c>
      <c r="C1931" s="66" t="str">
        <v>별내면 청학리</v>
      </c>
      <c r="D1931" s="66" t="str">
        <v>상가</v>
      </c>
      <c r="E1931" s="68">
        <v>2</v>
      </c>
      <c r="F1931" s="68">
        <v>2</v>
      </c>
      <c r="G1931" s="68">
        <v>0</v>
      </c>
      <c r="H1931" s="68">
        <v>0</v>
      </c>
      <c r="I1931" s="68">
        <f>G1931+H1931</f>
        <v>0</v>
      </c>
      <c r="J1931" s="68">
        <f>SUM(F1931:H1931)</f>
        <v>2</v>
      </c>
      <c r="K1931" s="68">
        <f>E1931-J1931</f>
        <v>0</v>
      </c>
      <c r="L1931" s="69">
        <v>2886300000</v>
      </c>
      <c r="M1931" s="87">
        <v>1435.2</v>
      </c>
      <c r="N1931" s="69">
        <v>1443150000</v>
      </c>
      <c r="O1931" s="69">
        <v>6648193</v>
      </c>
      <c r="P1931" s="79">
        <f>IF(I1931=0,0,H1931/I1931)</f>
        <v>0</v>
      </c>
    </row>
    <row r="1932">
      <c r="A1932" s="66" t="str">
        <v>2026-04</v>
      </c>
      <c r="B1932" s="66" t="str">
        <v>비교 반영</v>
      </c>
      <c r="C1932" s="66" t="str">
        <v>별내면 청학리</v>
      </c>
      <c r="D1932" s="66" t="str">
        <v>아파트 매매</v>
      </c>
      <c r="E1932" s="68">
        <v>12</v>
      </c>
      <c r="F1932" s="68">
        <v>12</v>
      </c>
      <c r="G1932" s="68">
        <v>0</v>
      </c>
      <c r="H1932" s="68">
        <v>0</v>
      </c>
      <c r="I1932" s="68">
        <f>G1932+H1932</f>
        <v>0</v>
      </c>
      <c r="J1932" s="68">
        <f>SUM(F1932:H1932)</f>
        <v>12</v>
      </c>
      <c r="K1932" s="68">
        <f>E1932-J1932</f>
        <v>0</v>
      </c>
      <c r="L1932" s="69">
        <v>3477000000</v>
      </c>
      <c r="M1932" s="87">
        <v>917.55</v>
      </c>
      <c r="N1932" s="69">
        <v>289750000</v>
      </c>
      <c r="O1932" s="69">
        <v>12527071</v>
      </c>
      <c r="P1932" s="79">
        <f>IF(I1932=0,0,H1932/I1932)</f>
        <v>0</v>
      </c>
    </row>
    <row r="1933">
      <c r="A1933" s="66" t="str">
        <v>2026-04</v>
      </c>
      <c r="B1933" s="66" t="str">
        <v>비교 반영</v>
      </c>
      <c r="C1933" s="66" t="str">
        <v>별내면 청학리</v>
      </c>
      <c r="D1933" s="66" t="str">
        <v>아파트 전월세</v>
      </c>
      <c r="E1933" s="68">
        <v>21</v>
      </c>
      <c r="F1933" s="68">
        <v>0</v>
      </c>
      <c r="G1933" s="68">
        <v>11</v>
      </c>
      <c r="H1933" s="68">
        <v>10</v>
      </c>
      <c r="I1933" s="68">
        <f>G1933+H1933</f>
        <v>21</v>
      </c>
      <c r="J1933" s="68">
        <f>SUM(F1933:H1933)</f>
        <v>21</v>
      </c>
      <c r="K1933" s="68">
        <f>E1933-J1933</f>
        <v>0</v>
      </c>
      <c r="L1933" s="69">
        <v>2506500000</v>
      </c>
      <c r="M1933" s="87">
        <v>1522.66</v>
      </c>
      <c r="N1933" s="69">
        <v>119357143</v>
      </c>
      <c r="O1933" s="69">
        <v>5441760</v>
      </c>
      <c r="P1933" s="79">
        <f>IF(I1933=0,0,H1933/I1933)</f>
        <v>0.47619047619047616</v>
      </c>
    </row>
    <row r="1934">
      <c r="A1934" s="66" t="str">
        <v>2026-04</v>
      </c>
      <c r="B1934" s="66" t="str">
        <v>비교 반영</v>
      </c>
      <c r="C1934" s="66" t="str">
        <v>별내면 청학리</v>
      </c>
      <c r="D1934" s="66" t="str">
        <v>오피스텔 전월세</v>
      </c>
      <c r="E1934" s="68">
        <v>7</v>
      </c>
      <c r="F1934" s="68">
        <v>0</v>
      </c>
      <c r="G1934" s="68">
        <v>0</v>
      </c>
      <c r="H1934" s="68">
        <v>7</v>
      </c>
      <c r="I1934" s="68">
        <f>G1934+H1934</f>
        <v>7</v>
      </c>
      <c r="J1934" s="68">
        <f>SUM(F1934:H1934)</f>
        <v>7</v>
      </c>
      <c r="K1934" s="68">
        <f>E1934-J1934</f>
        <v>0</v>
      </c>
      <c r="L1934" s="69">
        <v>48000000</v>
      </c>
      <c r="M1934" s="87">
        <v>190.47</v>
      </c>
      <c r="N1934" s="69">
        <v>6857143</v>
      </c>
      <c r="O1934" s="69">
        <v>833085</v>
      </c>
      <c r="P1934" s="79">
        <f>IF(I1934=0,0,H1934/I1934)</f>
        <v>1</v>
      </c>
    </row>
    <row r="1935">
      <c r="A1935" s="66" t="str">
        <v>2026-04</v>
      </c>
      <c r="B1935" s="66" t="str">
        <v>비교 반영</v>
      </c>
      <c r="C1935" s="66" t="str">
        <v>별내면 청학리</v>
      </c>
      <c r="D1935" s="66" t="str">
        <v>토지</v>
      </c>
      <c r="E1935" s="68">
        <v>3</v>
      </c>
      <c r="F1935" s="68">
        <v>3</v>
      </c>
      <c r="G1935" s="68">
        <v>0</v>
      </c>
      <c r="H1935" s="68">
        <v>0</v>
      </c>
      <c r="I1935" s="68">
        <f>G1935+H1935</f>
        <v>0</v>
      </c>
      <c r="J1935" s="68">
        <f>SUM(F1935:H1935)</f>
        <v>3</v>
      </c>
      <c r="K1935" s="68">
        <f>E1935-J1935</f>
        <v>0</v>
      </c>
      <c r="L1935" s="69">
        <v>360700000</v>
      </c>
      <c r="M1935" s="87">
        <v>2018</v>
      </c>
      <c r="N1935" s="69">
        <v>120233333</v>
      </c>
      <c r="O1935" s="69">
        <v>590880</v>
      </c>
      <c r="P1935" s="79">
        <f>IF(I1935=0,0,H1935/I1935)</f>
        <v>0</v>
      </c>
    </row>
    <row r="1936">
      <c r="A1936" s="66" t="str">
        <v>2026-04</v>
      </c>
      <c r="B1936" s="66" t="str">
        <v>비교 반영</v>
      </c>
      <c r="C1936" s="66" t="str">
        <v>수동면 내방리</v>
      </c>
      <c r="D1936" s="66" t="str">
        <v>공장창고</v>
      </c>
      <c r="E1936" s="68">
        <v>1</v>
      </c>
      <c r="F1936" s="68">
        <v>1</v>
      </c>
      <c r="G1936" s="68">
        <v>0</v>
      </c>
      <c r="H1936" s="68">
        <v>0</v>
      </c>
      <c r="I1936" s="68">
        <f>G1936+H1936</f>
        <v>0</v>
      </c>
      <c r="J1936" s="68">
        <f>SUM(F1936:H1936)</f>
        <v>1</v>
      </c>
      <c r="K1936" s="68">
        <f>E1936-J1936</f>
        <v>0</v>
      </c>
      <c r="L1936" s="69">
        <v>222400000</v>
      </c>
      <c r="M1936" s="87">
        <v>164.82</v>
      </c>
      <c r="N1936" s="69">
        <v>222400000</v>
      </c>
      <c r="O1936" s="69">
        <v>4460664</v>
      </c>
      <c r="P1936" s="79">
        <f>IF(I1936=0,0,H1936/I1936)</f>
        <v>0</v>
      </c>
    </row>
    <row r="1937">
      <c r="A1937" s="66" t="str">
        <v>2026-04</v>
      </c>
      <c r="B1937" s="66" t="str">
        <v>비교 반영</v>
      </c>
      <c r="C1937" s="66" t="str">
        <v>수동면 내방리</v>
      </c>
      <c r="D1937" s="66" t="str">
        <v>다가구 매매</v>
      </c>
      <c r="E1937" s="68">
        <v>1</v>
      </c>
      <c r="F1937" s="68">
        <v>1</v>
      </c>
      <c r="G1937" s="68">
        <v>0</v>
      </c>
      <c r="H1937" s="68">
        <v>0</v>
      </c>
      <c r="I1937" s="68">
        <f>G1937+H1937</f>
        <v>0</v>
      </c>
      <c r="J1937" s="68">
        <f>SUM(F1937:H1937)</f>
        <v>1</v>
      </c>
      <c r="K1937" s="68">
        <f>E1937-J1937</f>
        <v>0</v>
      </c>
      <c r="L1937" s="69">
        <v>227000000</v>
      </c>
      <c r="M1937" s="87">
        <v>96.5</v>
      </c>
      <c r="N1937" s="69">
        <v>227000000</v>
      </c>
      <c r="O1937" s="69">
        <v>7776303</v>
      </c>
      <c r="P1937" s="79">
        <f>IF(I1937=0,0,H1937/I1937)</f>
        <v>0</v>
      </c>
    </row>
    <row r="1938">
      <c r="A1938" s="66" t="str">
        <v>2026-04</v>
      </c>
      <c r="B1938" s="66" t="str">
        <v>비교 반영</v>
      </c>
      <c r="C1938" s="66" t="str">
        <v>수동면 내방리</v>
      </c>
      <c r="D1938" s="66" t="str">
        <v>토지</v>
      </c>
      <c r="E1938" s="68">
        <v>3</v>
      </c>
      <c r="F1938" s="68">
        <v>3</v>
      </c>
      <c r="G1938" s="68">
        <v>0</v>
      </c>
      <c r="H1938" s="68">
        <v>0</v>
      </c>
      <c r="I1938" s="68">
        <f>G1938+H1938</f>
        <v>0</v>
      </c>
      <c r="J1938" s="68">
        <f>SUM(F1938:H1938)</f>
        <v>3</v>
      </c>
      <c r="K1938" s="68">
        <f>E1938-J1938</f>
        <v>0</v>
      </c>
      <c r="L1938" s="69">
        <v>25300000</v>
      </c>
      <c r="M1938" s="87">
        <v>168</v>
      </c>
      <c r="N1938" s="69">
        <v>8433333</v>
      </c>
      <c r="O1938" s="69">
        <v>497835</v>
      </c>
      <c r="P1938" s="79">
        <f>IF(I1938=0,0,H1938/I1938)</f>
        <v>0</v>
      </c>
    </row>
    <row r="1939">
      <c r="A1939" s="66" t="str">
        <v>2026-04</v>
      </c>
      <c r="B1939" s="66" t="str">
        <v>비교 반영</v>
      </c>
      <c r="C1939" s="66" t="str">
        <v>수동면 송천리</v>
      </c>
      <c r="D1939" s="66" t="str">
        <v>다가구 전월세</v>
      </c>
      <c r="E1939" s="68">
        <v>1</v>
      </c>
      <c r="F1939" s="68">
        <v>0</v>
      </c>
      <c r="G1939" s="68">
        <v>0</v>
      </c>
      <c r="H1939" s="68">
        <v>1</v>
      </c>
      <c r="I1939" s="68">
        <f>G1939+H1939</f>
        <v>1</v>
      </c>
      <c r="J1939" s="68">
        <f>SUM(F1939:H1939)</f>
        <v>1</v>
      </c>
      <c r="K1939" s="68">
        <f>E1939-J1939</f>
        <v>0</v>
      </c>
      <c r="L1939" s="69">
        <v>2000000</v>
      </c>
      <c r="M1939" s="87">
        <v>28</v>
      </c>
      <c r="N1939" s="69">
        <v>2000000</v>
      </c>
      <c r="O1939" s="69">
        <v>236128</v>
      </c>
      <c r="P1939" s="79">
        <f>IF(I1939=0,0,H1939/I1939)</f>
        <v>1</v>
      </c>
    </row>
    <row r="1940">
      <c r="A1940" s="66" t="str">
        <v>2026-04</v>
      </c>
      <c r="B1940" s="66" t="str">
        <v>비교 반영</v>
      </c>
      <c r="C1940" s="66" t="str">
        <v>수동면 송천리</v>
      </c>
      <c r="D1940" s="66" t="str">
        <v>토지</v>
      </c>
      <c r="E1940" s="68">
        <v>4</v>
      </c>
      <c r="F1940" s="68">
        <v>4</v>
      </c>
      <c r="G1940" s="68">
        <v>0</v>
      </c>
      <c r="H1940" s="68">
        <v>0</v>
      </c>
      <c r="I1940" s="68">
        <f>G1940+H1940</f>
        <v>0</v>
      </c>
      <c r="J1940" s="68">
        <f>SUM(F1940:H1940)</f>
        <v>4</v>
      </c>
      <c r="K1940" s="68">
        <f>E1940-J1940</f>
        <v>0</v>
      </c>
      <c r="L1940" s="69">
        <v>3103010000</v>
      </c>
      <c r="M1940" s="87">
        <v>3763</v>
      </c>
      <c r="N1940" s="69">
        <v>775752500</v>
      </c>
      <c r="O1940" s="69">
        <v>2725986</v>
      </c>
      <c r="P1940" s="79">
        <f>IF(I1940=0,0,H1940/I1940)</f>
        <v>0</v>
      </c>
    </row>
    <row r="1941">
      <c r="A1941" s="66" t="str">
        <v>2026-04</v>
      </c>
      <c r="B1941" s="66" t="str">
        <v>비교 반영</v>
      </c>
      <c r="C1941" s="66" t="str">
        <v>수동면 외방리</v>
      </c>
      <c r="D1941" s="66" t="str">
        <v>다가구 매매</v>
      </c>
      <c r="E1941" s="68">
        <v>1</v>
      </c>
      <c r="F1941" s="68">
        <v>1</v>
      </c>
      <c r="G1941" s="68">
        <v>0</v>
      </c>
      <c r="H1941" s="68">
        <v>0</v>
      </c>
      <c r="I1941" s="68">
        <f>G1941+H1941</f>
        <v>0</v>
      </c>
      <c r="J1941" s="68">
        <f>SUM(F1941:H1941)</f>
        <v>1</v>
      </c>
      <c r="K1941" s="68">
        <f>E1941-J1941</f>
        <v>0</v>
      </c>
      <c r="L1941" s="69">
        <v>285000000</v>
      </c>
      <c r="M1941" s="87">
        <v>136.06</v>
      </c>
      <c r="N1941" s="69">
        <v>285000000</v>
      </c>
      <c r="O1941" s="69">
        <v>6924509</v>
      </c>
      <c r="P1941" s="79">
        <f>IF(I1941=0,0,H1941/I1941)</f>
        <v>0</v>
      </c>
    </row>
    <row r="1942">
      <c r="A1942" s="66" t="str">
        <v>2026-04</v>
      </c>
      <c r="B1942" s="66" t="str">
        <v>비교 반영</v>
      </c>
      <c r="C1942" s="66" t="str">
        <v>수동면 외방리</v>
      </c>
      <c r="D1942" s="66" t="str">
        <v>다가구 전월세</v>
      </c>
      <c r="E1942" s="68">
        <v>1</v>
      </c>
      <c r="F1942" s="68">
        <v>0</v>
      </c>
      <c r="G1942" s="68">
        <v>0</v>
      </c>
      <c r="H1942" s="68">
        <v>1</v>
      </c>
      <c r="I1942" s="68">
        <f>G1942+H1942</f>
        <v>1</v>
      </c>
      <c r="J1942" s="68">
        <f>SUM(F1942:H1942)</f>
        <v>1</v>
      </c>
      <c r="K1942" s="68">
        <f>E1942-J1942</f>
        <v>0</v>
      </c>
      <c r="L1942" s="69">
        <v>15000000</v>
      </c>
      <c r="M1942" s="87">
        <v>20</v>
      </c>
      <c r="N1942" s="69">
        <v>15000000</v>
      </c>
      <c r="O1942" s="69">
        <v>2479339</v>
      </c>
      <c r="P1942" s="79">
        <f>IF(I1942=0,0,H1942/I1942)</f>
        <v>1</v>
      </c>
    </row>
    <row r="1943">
      <c r="A1943" s="66" t="str">
        <v>2026-04</v>
      </c>
      <c r="B1943" s="66" t="str">
        <v>비교 반영</v>
      </c>
      <c r="C1943" s="66" t="str">
        <v>수동면 외방리</v>
      </c>
      <c r="D1943" s="66" t="str">
        <v>토지</v>
      </c>
      <c r="E1943" s="68">
        <v>1</v>
      </c>
      <c r="F1943" s="68">
        <v>1</v>
      </c>
      <c r="G1943" s="68">
        <v>0</v>
      </c>
      <c r="H1943" s="68">
        <v>0</v>
      </c>
      <c r="I1943" s="68">
        <f>G1943+H1943</f>
        <v>0</v>
      </c>
      <c r="J1943" s="68">
        <f>SUM(F1943:H1943)</f>
        <v>1</v>
      </c>
      <c r="K1943" s="68">
        <f>E1943-J1943</f>
        <v>0</v>
      </c>
      <c r="L1943" s="69">
        <v>15000000</v>
      </c>
      <c r="M1943" s="87">
        <v>65</v>
      </c>
      <c r="N1943" s="69">
        <v>15000000</v>
      </c>
      <c r="O1943" s="69">
        <v>762873</v>
      </c>
      <c r="P1943" s="79">
        <f>IF(I1943=0,0,H1943/I1943)</f>
        <v>0</v>
      </c>
    </row>
    <row r="1944">
      <c r="A1944" s="66" t="str">
        <v>2026-04</v>
      </c>
      <c r="B1944" s="66" t="str">
        <v>비교 반영</v>
      </c>
      <c r="C1944" s="66" t="str">
        <v>수동면 운수리</v>
      </c>
      <c r="D1944" s="66" t="str">
        <v>다가구 전월세</v>
      </c>
      <c r="E1944" s="68">
        <v>1</v>
      </c>
      <c r="F1944" s="68">
        <v>0</v>
      </c>
      <c r="G1944" s="68">
        <v>1</v>
      </c>
      <c r="H1944" s="68">
        <v>0</v>
      </c>
      <c r="I1944" s="68">
        <f>G1944+H1944</f>
        <v>1</v>
      </c>
      <c r="J1944" s="68">
        <f>SUM(F1944:H1944)</f>
        <v>1</v>
      </c>
      <c r="K1944" s="68">
        <f>E1944-J1944</f>
        <v>0</v>
      </c>
      <c r="L1944" s="69">
        <v>100000000</v>
      </c>
      <c r="M1944" s="87">
        <v>64.75</v>
      </c>
      <c r="N1944" s="69">
        <v>100000000</v>
      </c>
      <c r="O1944" s="69">
        <v>5105459</v>
      </c>
      <c r="P1944" s="79">
        <f>IF(I1944=0,0,H1944/I1944)</f>
        <v>0</v>
      </c>
    </row>
    <row r="1945">
      <c r="A1945" s="66" t="str">
        <v>2026-04</v>
      </c>
      <c r="B1945" s="66" t="str">
        <v>비교 반영</v>
      </c>
      <c r="C1945" s="66" t="str">
        <v>수동면 운수리</v>
      </c>
      <c r="D1945" s="66" t="str">
        <v>다세대 전월세</v>
      </c>
      <c r="E1945" s="68">
        <v>1</v>
      </c>
      <c r="F1945" s="68">
        <v>0</v>
      </c>
      <c r="G1945" s="68">
        <v>0</v>
      </c>
      <c r="H1945" s="68">
        <v>1</v>
      </c>
      <c r="I1945" s="68">
        <f>G1945+H1945</f>
        <v>1</v>
      </c>
      <c r="J1945" s="68">
        <f>SUM(F1945:H1945)</f>
        <v>1</v>
      </c>
      <c r="K1945" s="68">
        <f>E1945-J1945</f>
        <v>0</v>
      </c>
      <c r="L1945" s="69">
        <v>10000000</v>
      </c>
      <c r="M1945" s="87">
        <v>47.72</v>
      </c>
      <c r="N1945" s="69">
        <v>10000000</v>
      </c>
      <c r="O1945" s="69">
        <v>692746</v>
      </c>
      <c r="P1945" s="79">
        <f>IF(I1945=0,0,H1945/I1945)</f>
        <v>1</v>
      </c>
    </row>
    <row r="1946">
      <c r="A1946" s="66" t="str">
        <v>2026-04</v>
      </c>
      <c r="B1946" s="66" t="str">
        <v>비교 반영</v>
      </c>
      <c r="C1946" s="66" t="str">
        <v>수동면 운수리</v>
      </c>
      <c r="D1946" s="66" t="str">
        <v>토지</v>
      </c>
      <c r="E1946" s="68">
        <v>2</v>
      </c>
      <c r="F1946" s="68">
        <v>2</v>
      </c>
      <c r="G1946" s="68">
        <v>0</v>
      </c>
      <c r="H1946" s="68">
        <v>0</v>
      </c>
      <c r="I1946" s="68">
        <f>G1946+H1946</f>
        <v>0</v>
      </c>
      <c r="J1946" s="68">
        <f>SUM(F1946:H1946)</f>
        <v>2</v>
      </c>
      <c r="K1946" s="68">
        <f>E1946-J1946</f>
        <v>0</v>
      </c>
      <c r="L1946" s="69">
        <v>73820000</v>
      </c>
      <c r="M1946" s="87">
        <v>179.81</v>
      </c>
      <c r="N1946" s="69">
        <v>36910000</v>
      </c>
      <c r="O1946" s="69">
        <v>1357172</v>
      </c>
      <c r="P1946" s="79">
        <f>IF(I1946=0,0,H1946/I1946)</f>
        <v>0</v>
      </c>
    </row>
    <row r="1947">
      <c r="A1947" s="66" t="str">
        <v>2026-04</v>
      </c>
      <c r="B1947" s="66" t="str">
        <v>비교 반영</v>
      </c>
      <c r="C1947" s="66" t="str">
        <v>수동면 입석리</v>
      </c>
      <c r="D1947" s="66" t="str">
        <v>다가구 전월세</v>
      </c>
      <c r="E1947" s="68">
        <v>2</v>
      </c>
      <c r="F1947" s="68">
        <v>0</v>
      </c>
      <c r="G1947" s="68">
        <v>0</v>
      </c>
      <c r="H1947" s="68">
        <v>2</v>
      </c>
      <c r="I1947" s="68">
        <f>G1947+H1947</f>
        <v>2</v>
      </c>
      <c r="J1947" s="68">
        <f>SUM(F1947:H1947)</f>
        <v>2</v>
      </c>
      <c r="K1947" s="68">
        <f>E1947-J1947</f>
        <v>0</v>
      </c>
      <c r="L1947" s="69">
        <v>20000000</v>
      </c>
      <c r="M1947" s="87">
        <v>125.85</v>
      </c>
      <c r="N1947" s="69">
        <v>10000000</v>
      </c>
      <c r="O1947" s="69">
        <v>525353</v>
      </c>
      <c r="P1947" s="79">
        <f>IF(I1947=0,0,H1947/I1947)</f>
        <v>1</v>
      </c>
    </row>
    <row r="1948">
      <c r="A1948" s="66" t="str">
        <v>2026-04</v>
      </c>
      <c r="B1948" s="66" t="str">
        <v>비교 반영</v>
      </c>
      <c r="C1948" s="66" t="str">
        <v>수동면 입석리</v>
      </c>
      <c r="D1948" s="66" t="str">
        <v>다세대 매매</v>
      </c>
      <c r="E1948" s="68">
        <v>1</v>
      </c>
      <c r="F1948" s="68">
        <v>1</v>
      </c>
      <c r="G1948" s="68">
        <v>0</v>
      </c>
      <c r="H1948" s="68">
        <v>0</v>
      </c>
      <c r="I1948" s="68">
        <f>G1948+H1948</f>
        <v>0</v>
      </c>
      <c r="J1948" s="68">
        <f>SUM(F1948:H1948)</f>
        <v>1</v>
      </c>
      <c r="K1948" s="68">
        <f>E1948-J1948</f>
        <v>0</v>
      </c>
      <c r="L1948" s="69">
        <v>70000000</v>
      </c>
      <c r="M1948" s="87">
        <v>55.77</v>
      </c>
      <c r="N1948" s="69">
        <v>70000000</v>
      </c>
      <c r="O1948" s="69">
        <v>4149273</v>
      </c>
      <c r="P1948" s="79">
        <f>IF(I1948=0,0,H1948/I1948)</f>
        <v>0</v>
      </c>
    </row>
    <row r="1949">
      <c r="A1949" s="66" t="str">
        <v>2026-04</v>
      </c>
      <c r="B1949" s="66" t="str">
        <v>비교 반영</v>
      </c>
      <c r="C1949" s="66" t="str">
        <v>수동면 입석리</v>
      </c>
      <c r="D1949" s="66" t="str">
        <v>다세대 전월세</v>
      </c>
      <c r="E1949" s="68">
        <v>3</v>
      </c>
      <c r="F1949" s="68">
        <v>0</v>
      </c>
      <c r="G1949" s="68">
        <v>0</v>
      </c>
      <c r="H1949" s="68">
        <v>3</v>
      </c>
      <c r="I1949" s="68">
        <f>G1949+H1949</f>
        <v>3</v>
      </c>
      <c r="J1949" s="68">
        <f>SUM(F1949:H1949)</f>
        <v>3</v>
      </c>
      <c r="K1949" s="68">
        <f>E1949-J1949</f>
        <v>0</v>
      </c>
      <c r="L1949" s="69">
        <v>30000000</v>
      </c>
      <c r="M1949" s="87">
        <v>154.43</v>
      </c>
      <c r="N1949" s="69">
        <v>10000000</v>
      </c>
      <c r="O1949" s="69">
        <v>642191</v>
      </c>
      <c r="P1949" s="79">
        <f>IF(I1949=0,0,H1949/I1949)</f>
        <v>1</v>
      </c>
    </row>
    <row r="1950">
      <c r="A1950" s="66" t="str">
        <v>2026-04</v>
      </c>
      <c r="B1950" s="66" t="str">
        <v>비교 반영</v>
      </c>
      <c r="C1950" s="66" t="str">
        <v>수동면 입석리</v>
      </c>
      <c r="D1950" s="66" t="str">
        <v>토지</v>
      </c>
      <c r="E1950" s="68">
        <v>1</v>
      </c>
      <c r="F1950" s="68">
        <v>1</v>
      </c>
      <c r="G1950" s="68">
        <v>0</v>
      </c>
      <c r="H1950" s="68">
        <v>0</v>
      </c>
      <c r="I1950" s="68">
        <f>G1950+H1950</f>
        <v>0</v>
      </c>
      <c r="J1950" s="68">
        <f>SUM(F1950:H1950)</f>
        <v>1</v>
      </c>
      <c r="K1950" s="68">
        <f>E1950-J1950</f>
        <v>0</v>
      </c>
      <c r="L1950" s="69">
        <v>235800000</v>
      </c>
      <c r="M1950" s="87">
        <v>360</v>
      </c>
      <c r="N1950" s="69">
        <v>235800000</v>
      </c>
      <c r="O1950" s="69">
        <v>2165289</v>
      </c>
      <c r="P1950" s="79">
        <f>IF(I1950=0,0,H1950/I1950)</f>
        <v>0</v>
      </c>
    </row>
    <row r="1951">
      <c r="A1951" s="66" t="str">
        <v>2026-04</v>
      </c>
      <c r="B1951" s="66" t="str">
        <v>비교 반영</v>
      </c>
      <c r="C1951" s="66" t="str">
        <v>수동면 지둔리</v>
      </c>
      <c r="D1951" s="66" t="str">
        <v>다가구 매매</v>
      </c>
      <c r="E1951" s="68">
        <v>1</v>
      </c>
      <c r="F1951" s="68">
        <v>1</v>
      </c>
      <c r="G1951" s="68">
        <v>0</v>
      </c>
      <c r="H1951" s="68">
        <v>0</v>
      </c>
      <c r="I1951" s="68">
        <f>G1951+H1951</f>
        <v>0</v>
      </c>
      <c r="J1951" s="68">
        <f>SUM(F1951:H1951)</f>
        <v>1</v>
      </c>
      <c r="K1951" s="68">
        <f>E1951-J1951</f>
        <v>0</v>
      </c>
      <c r="L1951" s="69">
        <v>283700000</v>
      </c>
      <c r="M1951" s="87">
        <v>198</v>
      </c>
      <c r="N1951" s="69">
        <v>283700000</v>
      </c>
      <c r="O1951" s="69">
        <v>4736622</v>
      </c>
      <c r="P1951" s="79">
        <f>IF(I1951=0,0,H1951/I1951)</f>
        <v>0</v>
      </c>
    </row>
    <row r="1952">
      <c r="A1952" s="66" t="str">
        <v>2026-04</v>
      </c>
      <c r="B1952" s="66" t="str">
        <v>비교 반영</v>
      </c>
      <c r="C1952" s="66" t="str">
        <v>수동면 지둔리</v>
      </c>
      <c r="D1952" s="66" t="str">
        <v>다가구 전월세</v>
      </c>
      <c r="E1952" s="68">
        <v>1</v>
      </c>
      <c r="F1952" s="68">
        <v>0</v>
      </c>
      <c r="G1952" s="68">
        <v>0</v>
      </c>
      <c r="H1952" s="68">
        <v>1</v>
      </c>
      <c r="I1952" s="68">
        <f>G1952+H1952</f>
        <v>1</v>
      </c>
      <c r="J1952" s="68">
        <f>SUM(F1952:H1952)</f>
        <v>1</v>
      </c>
      <c r="K1952" s="68">
        <f>E1952-J1952</f>
        <v>0</v>
      </c>
      <c r="L1952" s="69">
        <v>100000000</v>
      </c>
      <c r="M1952" s="87">
        <v>195.33</v>
      </c>
      <c r="N1952" s="69">
        <v>100000000</v>
      </c>
      <c r="O1952" s="69">
        <v>1692410</v>
      </c>
      <c r="P1952" s="79">
        <f>IF(I1952=0,0,H1952/I1952)</f>
        <v>1</v>
      </c>
    </row>
    <row r="1953">
      <c r="A1953" s="66" t="str">
        <v>2026-04</v>
      </c>
      <c r="B1953" s="66" t="str">
        <v>비교 반영</v>
      </c>
      <c r="C1953" s="66" t="str">
        <v>수동면 지둔리</v>
      </c>
      <c r="D1953" s="66" t="str">
        <v>토지</v>
      </c>
      <c r="E1953" s="68">
        <v>1</v>
      </c>
      <c r="F1953" s="68">
        <v>1</v>
      </c>
      <c r="G1953" s="68">
        <v>0</v>
      </c>
      <c r="H1953" s="68">
        <v>0</v>
      </c>
      <c r="I1953" s="68">
        <f>G1953+H1953</f>
        <v>0</v>
      </c>
      <c r="J1953" s="68">
        <f>SUM(F1953:H1953)</f>
        <v>1</v>
      </c>
      <c r="K1953" s="68">
        <f>E1953-J1953</f>
        <v>0</v>
      </c>
      <c r="L1953" s="69">
        <v>6300000</v>
      </c>
      <c r="M1953" s="87">
        <v>48</v>
      </c>
      <c r="N1953" s="69">
        <v>6300000</v>
      </c>
      <c r="O1953" s="69">
        <v>433884</v>
      </c>
      <c r="P1953" s="79">
        <f>IF(I1953=0,0,H1953/I1953)</f>
        <v>0</v>
      </c>
    </row>
    <row r="1954">
      <c r="A1954" s="66" t="str">
        <v>2026-04</v>
      </c>
      <c r="B1954" s="66" t="str">
        <v>비교 반영</v>
      </c>
      <c r="C1954" s="66" t="str">
        <v>오남읍 양지리</v>
      </c>
      <c r="D1954" s="66" t="str">
        <v>다가구 전월세</v>
      </c>
      <c r="E1954" s="68">
        <v>7</v>
      </c>
      <c r="F1954" s="68">
        <v>0</v>
      </c>
      <c r="G1954" s="68">
        <v>1</v>
      </c>
      <c r="H1954" s="68">
        <v>6</v>
      </c>
      <c r="I1954" s="68">
        <f>G1954+H1954</f>
        <v>7</v>
      </c>
      <c r="J1954" s="68">
        <f>SUM(F1954:H1954)</f>
        <v>7</v>
      </c>
      <c r="K1954" s="68">
        <f>E1954-J1954</f>
        <v>0</v>
      </c>
      <c r="L1954" s="69">
        <v>210000000</v>
      </c>
      <c r="M1954" s="87">
        <v>350.12</v>
      </c>
      <c r="N1954" s="69">
        <v>30000000</v>
      </c>
      <c r="O1954" s="69">
        <v>1982791</v>
      </c>
      <c r="P1954" s="79">
        <f>IF(I1954=0,0,H1954/I1954)</f>
        <v>0.8571428571428571</v>
      </c>
    </row>
    <row r="1955">
      <c r="A1955" s="66" t="str">
        <v>2026-04</v>
      </c>
      <c r="B1955" s="66" t="str">
        <v>비교 반영</v>
      </c>
      <c r="C1955" s="66" t="str">
        <v>오남읍 양지리</v>
      </c>
      <c r="D1955" s="66" t="str">
        <v>다세대 매매</v>
      </c>
      <c r="E1955" s="68">
        <v>5</v>
      </c>
      <c r="F1955" s="68">
        <v>5</v>
      </c>
      <c r="G1955" s="68">
        <v>0</v>
      </c>
      <c r="H1955" s="68">
        <v>0</v>
      </c>
      <c r="I1955" s="68">
        <f>G1955+H1955</f>
        <v>0</v>
      </c>
      <c r="J1955" s="68">
        <f>SUM(F1955:H1955)</f>
        <v>5</v>
      </c>
      <c r="K1955" s="68">
        <f>E1955-J1955</f>
        <v>0</v>
      </c>
      <c r="L1955" s="69">
        <v>763000000</v>
      </c>
      <c r="M1955" s="87">
        <v>245.16</v>
      </c>
      <c r="N1955" s="69">
        <v>152600000</v>
      </c>
      <c r="O1955" s="69">
        <v>10288440</v>
      </c>
      <c r="P1955" s="79">
        <f>IF(I1955=0,0,H1955/I1955)</f>
        <v>0</v>
      </c>
    </row>
    <row r="1956">
      <c r="A1956" s="66" t="str">
        <v>2026-04</v>
      </c>
      <c r="B1956" s="66" t="str">
        <v>비교 반영</v>
      </c>
      <c r="C1956" s="66" t="str">
        <v>오남읍 양지리</v>
      </c>
      <c r="D1956" s="66" t="str">
        <v>다세대 전월세</v>
      </c>
      <c r="E1956" s="68">
        <v>18</v>
      </c>
      <c r="F1956" s="68">
        <v>0</v>
      </c>
      <c r="G1956" s="68">
        <v>11</v>
      </c>
      <c r="H1956" s="68">
        <v>7</v>
      </c>
      <c r="I1956" s="68">
        <f>G1956+H1956</f>
        <v>18</v>
      </c>
      <c r="J1956" s="68">
        <f>SUM(F1956:H1956)</f>
        <v>18</v>
      </c>
      <c r="K1956" s="68">
        <f>E1956-J1956</f>
        <v>0</v>
      </c>
      <c r="L1956" s="69">
        <v>2036580000</v>
      </c>
      <c r="M1956" s="87">
        <v>1009.931</v>
      </c>
      <c r="N1956" s="69">
        <v>113143333</v>
      </c>
      <c r="O1956" s="69">
        <v>6666293</v>
      </c>
      <c r="P1956" s="79">
        <f>IF(I1956=0,0,H1956/I1956)</f>
        <v>0.3888888888888889</v>
      </c>
    </row>
    <row r="1957">
      <c r="A1957" s="66" t="str">
        <v>2026-04</v>
      </c>
      <c r="B1957" s="66" t="str">
        <v>비교 반영</v>
      </c>
      <c r="C1957" s="66" t="str">
        <v>오남읍 양지리</v>
      </c>
      <c r="D1957" s="66" t="str">
        <v>상가</v>
      </c>
      <c r="E1957" s="68">
        <v>1</v>
      </c>
      <c r="F1957" s="68">
        <v>1</v>
      </c>
      <c r="G1957" s="68">
        <v>0</v>
      </c>
      <c r="H1957" s="68">
        <v>0</v>
      </c>
      <c r="I1957" s="68">
        <f>G1957+H1957</f>
        <v>0</v>
      </c>
      <c r="J1957" s="68">
        <f>SUM(F1957:H1957)</f>
        <v>1</v>
      </c>
      <c r="K1957" s="68">
        <f>E1957-J1957</f>
        <v>0</v>
      </c>
      <c r="L1957" s="69">
        <v>2549000000</v>
      </c>
      <c r="M1957" s="87">
        <v>1434.12</v>
      </c>
      <c r="N1957" s="69">
        <v>2549000000</v>
      </c>
      <c r="O1957" s="69">
        <v>5875691</v>
      </c>
      <c r="P1957" s="79">
        <f>IF(I1957=0,0,H1957/I1957)</f>
        <v>0</v>
      </c>
    </row>
    <row r="1958">
      <c r="A1958" s="66" t="str">
        <v>2026-04</v>
      </c>
      <c r="B1958" s="66" t="str">
        <v>비교 반영</v>
      </c>
      <c r="C1958" s="66" t="str">
        <v>오남읍 양지리</v>
      </c>
      <c r="D1958" s="66" t="str">
        <v>아파트 매매</v>
      </c>
      <c r="E1958" s="68">
        <v>33</v>
      </c>
      <c r="F1958" s="68">
        <v>33</v>
      </c>
      <c r="G1958" s="68">
        <v>0</v>
      </c>
      <c r="H1958" s="68">
        <v>0</v>
      </c>
      <c r="I1958" s="68">
        <f>G1958+H1958</f>
        <v>0</v>
      </c>
      <c r="J1958" s="68">
        <f>SUM(F1958:H1958)</f>
        <v>33</v>
      </c>
      <c r="K1958" s="68">
        <f>E1958-J1958</f>
        <v>0</v>
      </c>
      <c r="L1958" s="69">
        <v>10477500000</v>
      </c>
      <c r="M1958" s="87">
        <v>2654.569</v>
      </c>
      <c r="N1958" s="69">
        <v>317500000</v>
      </c>
      <c r="O1958" s="69">
        <v>13047829</v>
      </c>
      <c r="P1958" s="79">
        <f>IF(I1958=0,0,H1958/I1958)</f>
        <v>0</v>
      </c>
    </row>
    <row r="1959">
      <c r="A1959" s="66" t="str">
        <v>2026-04</v>
      </c>
      <c r="B1959" s="66" t="str">
        <v>비교 반영</v>
      </c>
      <c r="C1959" s="66" t="str">
        <v>오남읍 양지리</v>
      </c>
      <c r="D1959" s="66" t="str">
        <v>아파트 전월세</v>
      </c>
      <c r="E1959" s="68">
        <v>32</v>
      </c>
      <c r="F1959" s="68">
        <v>0</v>
      </c>
      <c r="G1959" s="68">
        <v>20</v>
      </c>
      <c r="H1959" s="68">
        <v>12</v>
      </c>
      <c r="I1959" s="68">
        <f>G1959+H1959</f>
        <v>32</v>
      </c>
      <c r="J1959" s="68">
        <f>SUM(F1959:H1959)</f>
        <v>32</v>
      </c>
      <c r="K1959" s="68">
        <f>E1959-J1959</f>
        <v>0</v>
      </c>
      <c r="L1959" s="69">
        <v>5535500000</v>
      </c>
      <c r="M1959" s="87">
        <v>2581.328</v>
      </c>
      <c r="N1959" s="69">
        <v>172984375</v>
      </c>
      <c r="O1959" s="69">
        <v>7089054</v>
      </c>
      <c r="P1959" s="79">
        <f>IF(I1959=0,0,H1959/I1959)</f>
        <v>0.375</v>
      </c>
    </row>
    <row r="1960">
      <c r="A1960" s="66" t="str">
        <v>2026-04</v>
      </c>
      <c r="B1960" s="66" t="str">
        <v>비교 반영</v>
      </c>
      <c r="C1960" s="66" t="str">
        <v>오남읍 양지리</v>
      </c>
      <c r="D1960" s="66" t="str">
        <v>오피스텔 매매</v>
      </c>
      <c r="E1960" s="68">
        <v>1</v>
      </c>
      <c r="F1960" s="68">
        <v>1</v>
      </c>
      <c r="G1960" s="68">
        <v>0</v>
      </c>
      <c r="H1960" s="68">
        <v>0</v>
      </c>
      <c r="I1960" s="68">
        <f>G1960+H1960</f>
        <v>0</v>
      </c>
      <c r="J1960" s="68">
        <f>SUM(F1960:H1960)</f>
        <v>1</v>
      </c>
      <c r="K1960" s="68">
        <f>E1960-J1960</f>
        <v>0</v>
      </c>
      <c r="L1960" s="69">
        <v>270000000</v>
      </c>
      <c r="M1960" s="87">
        <v>74.98</v>
      </c>
      <c r="N1960" s="69">
        <v>270000000</v>
      </c>
      <c r="O1960" s="69">
        <v>11904000</v>
      </c>
      <c r="P1960" s="79">
        <f>IF(I1960=0,0,H1960/I1960)</f>
        <v>0</v>
      </c>
    </row>
    <row r="1961">
      <c r="A1961" s="66" t="str">
        <v>2026-04</v>
      </c>
      <c r="B1961" s="66" t="str">
        <v>비교 반영</v>
      </c>
      <c r="C1961" s="66" t="str">
        <v>오남읍 양지리</v>
      </c>
      <c r="D1961" s="66" t="str">
        <v>토지</v>
      </c>
      <c r="E1961" s="68">
        <v>12</v>
      </c>
      <c r="F1961" s="68">
        <v>12</v>
      </c>
      <c r="G1961" s="68">
        <v>0</v>
      </c>
      <c r="H1961" s="68">
        <v>0</v>
      </c>
      <c r="I1961" s="68">
        <f>G1961+H1961</f>
        <v>0</v>
      </c>
      <c r="J1961" s="68">
        <f>SUM(F1961:H1961)</f>
        <v>12</v>
      </c>
      <c r="K1961" s="68">
        <f>E1961-J1961</f>
        <v>0</v>
      </c>
      <c r="L1961" s="69">
        <v>13594080000</v>
      </c>
      <c r="M1961" s="87">
        <v>6021.33</v>
      </c>
      <c r="N1961" s="69">
        <v>1132840000</v>
      </c>
      <c r="O1961" s="69">
        <v>7463319</v>
      </c>
      <c r="P1961" s="79">
        <f>IF(I1961=0,0,H1961/I1961)</f>
        <v>0</v>
      </c>
    </row>
    <row r="1962">
      <c r="A1962" s="66" t="str">
        <v>2026-04</v>
      </c>
      <c r="B1962" s="66" t="str">
        <v>비교 반영</v>
      </c>
      <c r="C1962" s="66" t="str">
        <v>오남읍 오남리</v>
      </c>
      <c r="D1962" s="66" t="str">
        <v>다가구 전월세</v>
      </c>
      <c r="E1962" s="68">
        <v>14</v>
      </c>
      <c r="F1962" s="68">
        <v>0</v>
      </c>
      <c r="G1962" s="68">
        <v>2</v>
      </c>
      <c r="H1962" s="68">
        <v>12</v>
      </c>
      <c r="I1962" s="68">
        <f>G1962+H1962</f>
        <v>14</v>
      </c>
      <c r="J1962" s="68">
        <f>SUM(F1962:H1962)</f>
        <v>14</v>
      </c>
      <c r="K1962" s="68">
        <f>E1962-J1962</f>
        <v>0</v>
      </c>
      <c r="L1962" s="69">
        <v>320000000</v>
      </c>
      <c r="M1962" s="87">
        <v>513.3</v>
      </c>
      <c r="N1962" s="69">
        <v>22857143</v>
      </c>
      <c r="O1962" s="69">
        <v>2060883</v>
      </c>
      <c r="P1962" s="79">
        <f>IF(I1962=0,0,H1962/I1962)</f>
        <v>0.8571428571428571</v>
      </c>
    </row>
    <row r="1963">
      <c r="A1963" s="66" t="str">
        <v>2026-04</v>
      </c>
      <c r="B1963" s="66" t="str">
        <v>비교 반영</v>
      </c>
      <c r="C1963" s="66" t="str">
        <v>오남읍 오남리</v>
      </c>
      <c r="D1963" s="66" t="str">
        <v>다세대 매매</v>
      </c>
      <c r="E1963" s="68">
        <v>6</v>
      </c>
      <c r="F1963" s="68">
        <v>6</v>
      </c>
      <c r="G1963" s="68">
        <v>0</v>
      </c>
      <c r="H1963" s="68">
        <v>0</v>
      </c>
      <c r="I1963" s="68">
        <f>G1963+H1963</f>
        <v>0</v>
      </c>
      <c r="J1963" s="68">
        <f>SUM(F1963:H1963)</f>
        <v>6</v>
      </c>
      <c r="K1963" s="68">
        <f>E1963-J1963</f>
        <v>0</v>
      </c>
      <c r="L1963" s="69">
        <v>734000000</v>
      </c>
      <c r="M1963" s="87">
        <v>306.09</v>
      </c>
      <c r="N1963" s="69">
        <v>122333333</v>
      </c>
      <c r="O1963" s="69">
        <v>7927231</v>
      </c>
      <c r="P1963" s="79">
        <f>IF(I1963=0,0,H1963/I1963)</f>
        <v>0</v>
      </c>
    </row>
    <row r="1964">
      <c r="A1964" s="66" t="str">
        <v>2026-04</v>
      </c>
      <c r="B1964" s="66" t="str">
        <v>비교 반영</v>
      </c>
      <c r="C1964" s="66" t="str">
        <v>오남읍 오남리</v>
      </c>
      <c r="D1964" s="66" t="str">
        <v>다세대 전월세</v>
      </c>
      <c r="E1964" s="68">
        <v>11</v>
      </c>
      <c r="F1964" s="68">
        <v>0</v>
      </c>
      <c r="G1964" s="68">
        <v>6</v>
      </c>
      <c r="H1964" s="68">
        <v>5</v>
      </c>
      <c r="I1964" s="68">
        <f>G1964+H1964</f>
        <v>11</v>
      </c>
      <c r="J1964" s="68">
        <f>SUM(F1964:H1964)</f>
        <v>11</v>
      </c>
      <c r="K1964" s="68">
        <f>E1964-J1964</f>
        <v>0</v>
      </c>
      <c r="L1964" s="69">
        <v>1171000000</v>
      </c>
      <c r="M1964" s="87">
        <v>582.79</v>
      </c>
      <c r="N1964" s="69">
        <v>106454545</v>
      </c>
      <c r="O1964" s="69">
        <v>6642314</v>
      </c>
      <c r="P1964" s="79">
        <f>IF(I1964=0,0,H1964/I1964)</f>
        <v>0.45454545454545453</v>
      </c>
    </row>
    <row r="1965">
      <c r="A1965" s="66" t="str">
        <v>2026-04</v>
      </c>
      <c r="B1965" s="66" t="str">
        <v>비교 반영</v>
      </c>
      <c r="C1965" s="66" t="str">
        <v>오남읍 오남리</v>
      </c>
      <c r="D1965" s="66" t="str">
        <v>상가</v>
      </c>
      <c r="E1965" s="68">
        <v>4</v>
      </c>
      <c r="F1965" s="68">
        <v>4</v>
      </c>
      <c r="G1965" s="68">
        <v>0</v>
      </c>
      <c r="H1965" s="68">
        <v>0</v>
      </c>
      <c r="I1965" s="68">
        <f>G1965+H1965</f>
        <v>0</v>
      </c>
      <c r="J1965" s="68">
        <f>SUM(F1965:H1965)</f>
        <v>4</v>
      </c>
      <c r="K1965" s="68">
        <f>E1965-J1965</f>
        <v>0</v>
      </c>
      <c r="L1965" s="69">
        <v>140000000</v>
      </c>
      <c r="M1965" s="87">
        <v>79.78</v>
      </c>
      <c r="N1965" s="69">
        <v>35000000</v>
      </c>
      <c r="O1965" s="69">
        <v>5801077</v>
      </c>
      <c r="P1965" s="79">
        <f>IF(I1965=0,0,H1965/I1965)</f>
        <v>0</v>
      </c>
    </row>
    <row r="1966">
      <c r="A1966" s="66" t="str">
        <v>2026-04</v>
      </c>
      <c r="B1966" s="66" t="str">
        <v>비교 반영</v>
      </c>
      <c r="C1966" s="66" t="str">
        <v>오남읍 오남리</v>
      </c>
      <c r="D1966" s="66" t="str">
        <v>아파트 매매</v>
      </c>
      <c r="E1966" s="68">
        <v>50</v>
      </c>
      <c r="F1966" s="68">
        <v>50</v>
      </c>
      <c r="G1966" s="68">
        <v>0</v>
      </c>
      <c r="H1966" s="68">
        <v>0</v>
      </c>
      <c r="I1966" s="68">
        <f>G1966+H1966</f>
        <v>0</v>
      </c>
      <c r="J1966" s="68">
        <f>SUM(F1966:H1966)</f>
        <v>50</v>
      </c>
      <c r="K1966" s="68">
        <f>E1966-J1966</f>
        <v>0</v>
      </c>
      <c r="L1966" s="69">
        <v>11215000000</v>
      </c>
      <c r="M1966" s="87">
        <v>3426.985</v>
      </c>
      <c r="N1966" s="69">
        <v>224300000</v>
      </c>
      <c r="O1966" s="69">
        <v>10818365</v>
      </c>
      <c r="P1966" s="79">
        <f>IF(I1966=0,0,H1966/I1966)</f>
        <v>0</v>
      </c>
    </row>
    <row r="1967">
      <c r="A1967" s="66" t="str">
        <v>2026-04</v>
      </c>
      <c r="B1967" s="66" t="str">
        <v>비교 반영</v>
      </c>
      <c r="C1967" s="66" t="str">
        <v>오남읍 오남리</v>
      </c>
      <c r="D1967" s="66" t="str">
        <v>아파트 전월세</v>
      </c>
      <c r="E1967" s="68">
        <v>61</v>
      </c>
      <c r="F1967" s="68">
        <v>0</v>
      </c>
      <c r="G1967" s="68">
        <v>37</v>
      </c>
      <c r="H1967" s="68">
        <v>24</v>
      </c>
      <c r="I1967" s="68">
        <f>G1967+H1967</f>
        <v>61</v>
      </c>
      <c r="J1967" s="68">
        <f>SUM(F1967:H1967)</f>
        <v>61</v>
      </c>
      <c r="K1967" s="68">
        <f>E1967-J1967</f>
        <v>0</v>
      </c>
      <c r="L1967" s="69">
        <v>7131700000</v>
      </c>
      <c r="M1967" s="87">
        <v>3890.19</v>
      </c>
      <c r="N1967" s="69">
        <v>116913115</v>
      </c>
      <c r="O1967" s="69">
        <v>6060338</v>
      </c>
      <c r="P1967" s="79">
        <f>IF(I1967=0,0,H1967/I1967)</f>
        <v>0.39344262295081966</v>
      </c>
    </row>
    <row r="1968">
      <c r="A1968" s="66" t="str">
        <v>2026-04</v>
      </c>
      <c r="B1968" s="66" t="str">
        <v>비교 반영</v>
      </c>
      <c r="C1968" s="66" t="str">
        <v>오남읍 오남리</v>
      </c>
      <c r="D1968" s="66" t="str">
        <v>토지</v>
      </c>
      <c r="E1968" s="68">
        <v>7</v>
      </c>
      <c r="F1968" s="68">
        <v>7</v>
      </c>
      <c r="G1968" s="68">
        <v>0</v>
      </c>
      <c r="H1968" s="68">
        <v>0</v>
      </c>
      <c r="I1968" s="68">
        <f>G1968+H1968</f>
        <v>0</v>
      </c>
      <c r="J1968" s="68">
        <f>SUM(F1968:H1968)</f>
        <v>7</v>
      </c>
      <c r="K1968" s="68">
        <f>E1968-J1968</f>
        <v>0</v>
      </c>
      <c r="L1968" s="69">
        <v>4875000000</v>
      </c>
      <c r="M1968" s="87">
        <v>2658.9</v>
      </c>
      <c r="N1968" s="69">
        <v>696428571</v>
      </c>
      <c r="O1968" s="69">
        <v>6061041</v>
      </c>
      <c r="P1968" s="79">
        <f>IF(I1968=0,0,H1968/I1968)</f>
        <v>0</v>
      </c>
    </row>
    <row r="1969">
      <c r="A1969" s="66" t="str">
        <v>2026-04</v>
      </c>
      <c r="B1969" s="66" t="str">
        <v>비교 반영</v>
      </c>
      <c r="C1969" s="66" t="str">
        <v>오남읍 팔현리</v>
      </c>
      <c r="D1969" s="66" t="str">
        <v>다가구 전월세</v>
      </c>
      <c r="E1969" s="68">
        <v>2</v>
      </c>
      <c r="F1969" s="68">
        <v>0</v>
      </c>
      <c r="G1969" s="68">
        <v>2</v>
      </c>
      <c r="H1969" s="68">
        <v>0</v>
      </c>
      <c r="I1969" s="68">
        <f>G1969+H1969</f>
        <v>2</v>
      </c>
      <c r="J1969" s="68">
        <f>SUM(F1969:H1969)</f>
        <v>2</v>
      </c>
      <c r="K1969" s="68">
        <f>E1969-J1969</f>
        <v>0</v>
      </c>
      <c r="L1969" s="69">
        <v>200000000</v>
      </c>
      <c r="M1969" s="87">
        <v>158.3</v>
      </c>
      <c r="N1969" s="69">
        <v>100000000</v>
      </c>
      <c r="O1969" s="69">
        <v>4176608</v>
      </c>
      <c r="P1969" s="79">
        <f>IF(I1969=0,0,H1969/I1969)</f>
        <v>0</v>
      </c>
    </row>
    <row r="1970">
      <c r="A1970" s="66" t="str">
        <v>2026-04</v>
      </c>
      <c r="B1970" s="66" t="str">
        <v>비교 반영</v>
      </c>
      <c r="C1970" s="66" t="str">
        <v>오남읍 팔현리</v>
      </c>
      <c r="D1970" s="66" t="str">
        <v>토지</v>
      </c>
      <c r="E1970" s="68">
        <v>1</v>
      </c>
      <c r="F1970" s="68">
        <v>1</v>
      </c>
      <c r="G1970" s="68">
        <v>0</v>
      </c>
      <c r="H1970" s="68">
        <v>0</v>
      </c>
      <c r="I1970" s="68">
        <f>G1970+H1970</f>
        <v>0</v>
      </c>
      <c r="J1970" s="68">
        <f>SUM(F1970:H1970)</f>
        <v>1</v>
      </c>
      <c r="K1970" s="68">
        <f>E1970-J1970</f>
        <v>0</v>
      </c>
      <c r="L1970" s="69">
        <v>10800000</v>
      </c>
      <c r="M1970" s="87">
        <v>595</v>
      </c>
      <c r="N1970" s="69">
        <v>10800000</v>
      </c>
      <c r="O1970" s="69">
        <v>60004</v>
      </c>
      <c r="P1970" s="79">
        <f>IF(I1970=0,0,H1970/I1970)</f>
        <v>0</v>
      </c>
    </row>
    <row r="1971">
      <c r="A1971" s="66" t="str">
        <v>2026-04</v>
      </c>
      <c r="B1971" s="66" t="str">
        <v>비교 반영</v>
      </c>
      <c r="C1971" s="66" t="str">
        <v>와부읍 덕소리</v>
      </c>
      <c r="D1971" s="66" t="str">
        <v>다가구 전월세</v>
      </c>
      <c r="E1971" s="68">
        <v>4</v>
      </c>
      <c r="F1971" s="68">
        <v>0</v>
      </c>
      <c r="G1971" s="68">
        <v>0</v>
      </c>
      <c r="H1971" s="68">
        <v>4</v>
      </c>
      <c r="I1971" s="68">
        <f>G1971+H1971</f>
        <v>4</v>
      </c>
      <c r="J1971" s="68">
        <f>SUM(F1971:H1971)</f>
        <v>4</v>
      </c>
      <c r="K1971" s="68">
        <f>E1971-J1971</f>
        <v>0</v>
      </c>
      <c r="L1971" s="69">
        <v>35000000</v>
      </c>
      <c r="M1971" s="87">
        <v>202.58</v>
      </c>
      <c r="N1971" s="69">
        <v>8750000</v>
      </c>
      <c r="O1971" s="69">
        <v>571145</v>
      </c>
      <c r="P1971" s="79">
        <f>IF(I1971=0,0,H1971/I1971)</f>
        <v>1</v>
      </c>
    </row>
    <row r="1972">
      <c r="A1972" s="66" t="str">
        <v>2026-04</v>
      </c>
      <c r="B1972" s="66" t="str">
        <v>비교 반영</v>
      </c>
      <c r="C1972" s="66" t="str">
        <v>와부읍 덕소리</v>
      </c>
      <c r="D1972" s="66" t="str">
        <v>다세대 매매</v>
      </c>
      <c r="E1972" s="68">
        <v>9</v>
      </c>
      <c r="F1972" s="68">
        <v>9</v>
      </c>
      <c r="G1972" s="68">
        <v>0</v>
      </c>
      <c r="H1972" s="68">
        <v>0</v>
      </c>
      <c r="I1972" s="68">
        <f>G1972+H1972</f>
        <v>0</v>
      </c>
      <c r="J1972" s="68">
        <f>SUM(F1972:H1972)</f>
        <v>9</v>
      </c>
      <c r="K1972" s="68">
        <f>E1972-J1972</f>
        <v>0</v>
      </c>
      <c r="L1972" s="69">
        <v>2390000000</v>
      </c>
      <c r="M1972" s="87">
        <v>442.89</v>
      </c>
      <c r="N1972" s="69">
        <v>265555556</v>
      </c>
      <c r="O1972" s="69">
        <v>17839252</v>
      </c>
      <c r="P1972" s="79">
        <f>IF(I1972=0,0,H1972/I1972)</f>
        <v>0</v>
      </c>
    </row>
    <row r="1973">
      <c r="A1973" s="66" t="str">
        <v>2026-04</v>
      </c>
      <c r="B1973" s="66" t="str">
        <v>비교 반영</v>
      </c>
      <c r="C1973" s="66" t="str">
        <v>와부읍 덕소리</v>
      </c>
      <c r="D1973" s="66" t="str">
        <v>다세대 전월세</v>
      </c>
      <c r="E1973" s="68">
        <v>5</v>
      </c>
      <c r="F1973" s="68">
        <v>0</v>
      </c>
      <c r="G1973" s="68">
        <v>3</v>
      </c>
      <c r="H1973" s="68">
        <v>2</v>
      </c>
      <c r="I1973" s="68">
        <f>G1973+H1973</f>
        <v>5</v>
      </c>
      <c r="J1973" s="68">
        <f>SUM(F1973:H1973)</f>
        <v>5</v>
      </c>
      <c r="K1973" s="68">
        <f>E1973-J1973</f>
        <v>0</v>
      </c>
      <c r="L1973" s="69">
        <v>310000000</v>
      </c>
      <c r="M1973" s="87">
        <v>186.83</v>
      </c>
      <c r="N1973" s="69">
        <v>62000000</v>
      </c>
      <c r="O1973" s="69">
        <v>5485165</v>
      </c>
      <c r="P1973" s="79">
        <f>IF(I1973=0,0,H1973/I1973)</f>
        <v>0.4</v>
      </c>
    </row>
    <row r="1974">
      <c r="A1974" s="66" t="str">
        <v>2026-04</v>
      </c>
      <c r="B1974" s="66" t="str">
        <v>비교 반영</v>
      </c>
      <c r="C1974" s="66" t="str">
        <v>와부읍 덕소리</v>
      </c>
      <c r="D1974" s="66" t="str">
        <v>분양권</v>
      </c>
      <c r="E1974" s="68">
        <v>6</v>
      </c>
      <c r="F1974" s="68">
        <v>6</v>
      </c>
      <c r="G1974" s="68">
        <v>0</v>
      </c>
      <c r="H1974" s="68">
        <v>0</v>
      </c>
      <c r="I1974" s="68">
        <f>G1974+H1974</f>
        <v>0</v>
      </c>
      <c r="J1974" s="68">
        <f>SUM(F1974:H1974)</f>
        <v>6</v>
      </c>
      <c r="K1974" s="68">
        <f>E1974-J1974</f>
        <v>0</v>
      </c>
      <c r="L1974" s="69">
        <v>3750250000</v>
      </c>
      <c r="M1974" s="87">
        <v>434.44</v>
      </c>
      <c r="N1974" s="69">
        <v>625041667</v>
      </c>
      <c r="O1974" s="69">
        <v>28536783</v>
      </c>
      <c r="P1974" s="79">
        <f>IF(I1974=0,0,H1974/I1974)</f>
        <v>0</v>
      </c>
    </row>
    <row r="1975">
      <c r="A1975" s="66" t="str">
        <v>2026-04</v>
      </c>
      <c r="B1975" s="66" t="str">
        <v>비교 반영</v>
      </c>
      <c r="C1975" s="66" t="str">
        <v>와부읍 덕소리</v>
      </c>
      <c r="D1975" s="66" t="str">
        <v>상가</v>
      </c>
      <c r="E1975" s="68">
        <v>5</v>
      </c>
      <c r="F1975" s="68">
        <v>5</v>
      </c>
      <c r="G1975" s="68">
        <v>0</v>
      </c>
      <c r="H1975" s="68">
        <v>0</v>
      </c>
      <c r="I1975" s="68">
        <f>G1975+H1975</f>
        <v>0</v>
      </c>
      <c r="J1975" s="68">
        <f>SUM(F1975:H1975)</f>
        <v>5</v>
      </c>
      <c r="K1975" s="68">
        <f>E1975-J1975</f>
        <v>0</v>
      </c>
      <c r="L1975" s="69">
        <v>4526290000</v>
      </c>
      <c r="M1975" s="87">
        <v>602.01</v>
      </c>
      <c r="N1975" s="69">
        <v>905258000</v>
      </c>
      <c r="O1975" s="69">
        <v>24854972</v>
      </c>
      <c r="P1975" s="79">
        <f>IF(I1975=0,0,H1975/I1975)</f>
        <v>0</v>
      </c>
    </row>
    <row r="1976">
      <c r="A1976" s="66" t="str">
        <v>2026-04</v>
      </c>
      <c r="B1976" s="66" t="str">
        <v>비교 반영</v>
      </c>
      <c r="C1976" s="66" t="str">
        <v>와부읍 덕소리</v>
      </c>
      <c r="D1976" s="66" t="str">
        <v>아파트 매매</v>
      </c>
      <c r="E1976" s="68">
        <v>41</v>
      </c>
      <c r="F1976" s="68">
        <v>41</v>
      </c>
      <c r="G1976" s="68">
        <v>0</v>
      </c>
      <c r="H1976" s="68">
        <v>0</v>
      </c>
      <c r="I1976" s="68">
        <f>G1976+H1976</f>
        <v>0</v>
      </c>
      <c r="J1976" s="68">
        <f>SUM(F1976:H1976)</f>
        <v>41</v>
      </c>
      <c r="K1976" s="68">
        <f>E1976-J1976</f>
        <v>0</v>
      </c>
      <c r="L1976" s="69">
        <v>20255000000</v>
      </c>
      <c r="M1976" s="87">
        <v>3111.474</v>
      </c>
      <c r="N1976" s="69">
        <v>494024390</v>
      </c>
      <c r="O1976" s="69">
        <v>21519923</v>
      </c>
      <c r="P1976" s="79">
        <f>IF(I1976=0,0,H1976/I1976)</f>
        <v>0</v>
      </c>
    </row>
    <row r="1977">
      <c r="A1977" s="66" t="str">
        <v>2026-04</v>
      </c>
      <c r="B1977" s="66" t="str">
        <v>비교 반영</v>
      </c>
      <c r="C1977" s="66" t="str">
        <v>와부읍 덕소리</v>
      </c>
      <c r="D1977" s="66" t="str">
        <v>아파트 전월세</v>
      </c>
      <c r="E1977" s="68">
        <v>61</v>
      </c>
      <c r="F1977" s="68">
        <v>0</v>
      </c>
      <c r="G1977" s="68">
        <v>38</v>
      </c>
      <c r="H1977" s="68">
        <v>23</v>
      </c>
      <c r="I1977" s="68">
        <f>G1977+H1977</f>
        <v>61</v>
      </c>
      <c r="J1977" s="68">
        <f>SUM(F1977:H1977)</f>
        <v>61</v>
      </c>
      <c r="K1977" s="68">
        <f>E1977-J1977</f>
        <v>0</v>
      </c>
      <c r="L1977" s="69">
        <v>15471500000</v>
      </c>
      <c r="M1977" s="87">
        <v>4474.084</v>
      </c>
      <c r="N1977" s="69">
        <v>253631148</v>
      </c>
      <c r="O1977" s="69">
        <v>11431492</v>
      </c>
      <c r="P1977" s="79">
        <f>IF(I1977=0,0,H1977/I1977)</f>
        <v>0.3770491803278688</v>
      </c>
    </row>
    <row r="1978">
      <c r="A1978" s="66" t="str">
        <v>2026-04</v>
      </c>
      <c r="B1978" s="66" t="str">
        <v>비교 반영</v>
      </c>
      <c r="C1978" s="66" t="str">
        <v>와부읍 도곡리</v>
      </c>
      <c r="D1978" s="66" t="str">
        <v>다가구 매매</v>
      </c>
      <c r="E1978" s="68">
        <v>1</v>
      </c>
      <c r="F1978" s="68">
        <v>1</v>
      </c>
      <c r="G1978" s="68">
        <v>0</v>
      </c>
      <c r="H1978" s="68">
        <v>0</v>
      </c>
      <c r="I1978" s="68">
        <f>G1978+H1978</f>
        <v>0</v>
      </c>
      <c r="J1978" s="68">
        <f>SUM(F1978:H1978)</f>
        <v>1</v>
      </c>
      <c r="K1978" s="68">
        <f>E1978-J1978</f>
        <v>0</v>
      </c>
      <c r="L1978" s="69">
        <v>500000000</v>
      </c>
      <c r="M1978" s="87">
        <v>131.82</v>
      </c>
      <c r="N1978" s="69">
        <v>500000000</v>
      </c>
      <c r="O1978" s="69">
        <v>12539012</v>
      </c>
      <c r="P1978" s="79">
        <f>IF(I1978=0,0,H1978/I1978)</f>
        <v>0</v>
      </c>
    </row>
    <row r="1979">
      <c r="A1979" s="66" t="str">
        <v>2026-04</v>
      </c>
      <c r="B1979" s="66" t="str">
        <v>비교 반영</v>
      </c>
      <c r="C1979" s="66" t="str">
        <v>와부읍 도곡리</v>
      </c>
      <c r="D1979" s="66" t="str">
        <v>다가구 전월세</v>
      </c>
      <c r="E1979" s="68">
        <v>3</v>
      </c>
      <c r="F1979" s="68">
        <v>0</v>
      </c>
      <c r="G1979" s="68">
        <v>0</v>
      </c>
      <c r="H1979" s="68">
        <v>3</v>
      </c>
      <c r="I1979" s="68">
        <f>G1979+H1979</f>
        <v>3</v>
      </c>
      <c r="J1979" s="68">
        <f>SUM(F1979:H1979)</f>
        <v>3</v>
      </c>
      <c r="K1979" s="68">
        <f>E1979-J1979</f>
        <v>0</v>
      </c>
      <c r="L1979" s="69">
        <v>110000000</v>
      </c>
      <c r="M1979" s="87">
        <v>118.62</v>
      </c>
      <c r="N1979" s="69">
        <v>36666667</v>
      </c>
      <c r="O1979" s="69">
        <v>3065557</v>
      </c>
      <c r="P1979" s="79">
        <f>IF(I1979=0,0,H1979/I1979)</f>
        <v>1</v>
      </c>
    </row>
    <row r="1980">
      <c r="A1980" s="66" t="str">
        <v>2026-04</v>
      </c>
      <c r="B1980" s="66" t="str">
        <v>비교 반영</v>
      </c>
      <c r="C1980" s="66" t="str">
        <v>와부읍 도곡리</v>
      </c>
      <c r="D1980" s="66" t="str">
        <v>다세대 매매</v>
      </c>
      <c r="E1980" s="68">
        <v>3</v>
      </c>
      <c r="F1980" s="68">
        <v>3</v>
      </c>
      <c r="G1980" s="68">
        <v>0</v>
      </c>
      <c r="H1980" s="68">
        <v>0</v>
      </c>
      <c r="I1980" s="68">
        <f>G1980+H1980</f>
        <v>0</v>
      </c>
      <c r="J1980" s="68">
        <f>SUM(F1980:H1980)</f>
        <v>3</v>
      </c>
      <c r="K1980" s="68">
        <f>E1980-J1980</f>
        <v>0</v>
      </c>
      <c r="L1980" s="69">
        <v>585000000</v>
      </c>
      <c r="M1980" s="87">
        <v>149.76</v>
      </c>
      <c r="N1980" s="69">
        <v>195000000</v>
      </c>
      <c r="O1980" s="69">
        <v>12913223</v>
      </c>
      <c r="P1980" s="79">
        <f>IF(I1980=0,0,H1980/I1980)</f>
        <v>0</v>
      </c>
    </row>
    <row r="1981">
      <c r="A1981" s="66" t="str">
        <v>2026-04</v>
      </c>
      <c r="B1981" s="66" t="str">
        <v>비교 반영</v>
      </c>
      <c r="C1981" s="66" t="str">
        <v>와부읍 도곡리</v>
      </c>
      <c r="D1981" s="66" t="str">
        <v>다세대 전월세</v>
      </c>
      <c r="E1981" s="68">
        <v>1</v>
      </c>
      <c r="F1981" s="68">
        <v>0</v>
      </c>
      <c r="G1981" s="68">
        <v>0</v>
      </c>
      <c r="H1981" s="68">
        <v>1</v>
      </c>
      <c r="I1981" s="68">
        <f>G1981+H1981</f>
        <v>1</v>
      </c>
      <c r="J1981" s="68">
        <f>SUM(F1981:H1981)</f>
        <v>1</v>
      </c>
      <c r="K1981" s="68">
        <f>E1981-J1981</f>
        <v>0</v>
      </c>
      <c r="L1981" s="69">
        <v>10000000</v>
      </c>
      <c r="M1981" s="87">
        <v>22.26</v>
      </c>
      <c r="N1981" s="69">
        <v>10000000</v>
      </c>
      <c r="O1981" s="69">
        <v>1485079</v>
      </c>
      <c r="P1981" s="79">
        <f>IF(I1981=0,0,H1981/I1981)</f>
        <v>1</v>
      </c>
    </row>
    <row r="1982">
      <c r="A1982" s="66" t="str">
        <v>2026-04</v>
      </c>
      <c r="B1982" s="66" t="str">
        <v>비교 반영</v>
      </c>
      <c r="C1982" s="66" t="str">
        <v>와부읍 도곡리</v>
      </c>
      <c r="D1982" s="66" t="str">
        <v>아파트 매매</v>
      </c>
      <c r="E1982" s="68">
        <v>20</v>
      </c>
      <c r="F1982" s="68">
        <v>20</v>
      </c>
      <c r="G1982" s="68">
        <v>0</v>
      </c>
      <c r="H1982" s="68">
        <v>0</v>
      </c>
      <c r="I1982" s="68">
        <f>G1982+H1982</f>
        <v>0</v>
      </c>
      <c r="J1982" s="68">
        <f>SUM(F1982:H1982)</f>
        <v>20</v>
      </c>
      <c r="K1982" s="68">
        <f>E1982-J1982</f>
        <v>0</v>
      </c>
      <c r="L1982" s="69">
        <v>10858000000</v>
      </c>
      <c r="M1982" s="87">
        <v>1861.845</v>
      </c>
      <c r="N1982" s="69">
        <v>542900000</v>
      </c>
      <c r="O1982" s="69">
        <v>19278841</v>
      </c>
      <c r="P1982" s="79">
        <f>IF(I1982=0,0,H1982/I1982)</f>
        <v>0</v>
      </c>
    </row>
    <row r="1983">
      <c r="A1983" s="66" t="str">
        <v>2026-04</v>
      </c>
      <c r="B1983" s="66" t="str">
        <v>비교 반영</v>
      </c>
      <c r="C1983" s="66" t="str">
        <v>와부읍 도곡리</v>
      </c>
      <c r="D1983" s="66" t="str">
        <v>아파트 전월세</v>
      </c>
      <c r="E1983" s="68">
        <v>26</v>
      </c>
      <c r="F1983" s="68">
        <v>0</v>
      </c>
      <c r="G1983" s="68">
        <v>16</v>
      </c>
      <c r="H1983" s="68">
        <v>10</v>
      </c>
      <c r="I1983" s="68">
        <f>G1983+H1983</f>
        <v>26</v>
      </c>
      <c r="J1983" s="68">
        <f>SUM(F1983:H1983)</f>
        <v>26</v>
      </c>
      <c r="K1983" s="68">
        <f>E1983-J1983</f>
        <v>0</v>
      </c>
      <c r="L1983" s="69">
        <v>6816000000</v>
      </c>
      <c r="M1983" s="87">
        <v>2158.313</v>
      </c>
      <c r="N1983" s="69">
        <v>262153846</v>
      </c>
      <c r="O1983" s="69">
        <v>10439742</v>
      </c>
      <c r="P1983" s="79">
        <f>IF(I1983=0,0,H1983/I1983)</f>
        <v>0.38461538461538464</v>
      </c>
    </row>
    <row r="1984">
      <c r="A1984" s="66" t="str">
        <v>2026-04</v>
      </c>
      <c r="B1984" s="66" t="str">
        <v>비교 반영</v>
      </c>
      <c r="C1984" s="66" t="str">
        <v>와부읍 도곡리</v>
      </c>
      <c r="D1984" s="66" t="str">
        <v>오피스텔 매매</v>
      </c>
      <c r="E1984" s="68">
        <v>1</v>
      </c>
      <c r="F1984" s="68">
        <v>1</v>
      </c>
      <c r="G1984" s="68">
        <v>0</v>
      </c>
      <c r="H1984" s="68">
        <v>0</v>
      </c>
      <c r="I1984" s="68">
        <f>G1984+H1984</f>
        <v>0</v>
      </c>
      <c r="J1984" s="68">
        <f>SUM(F1984:H1984)</f>
        <v>1</v>
      </c>
      <c r="K1984" s="68">
        <f>E1984-J1984</f>
        <v>0</v>
      </c>
      <c r="L1984" s="69">
        <v>250000000</v>
      </c>
      <c r="M1984" s="87">
        <v>65.37</v>
      </c>
      <c r="N1984" s="69">
        <v>250000000</v>
      </c>
      <c r="O1984" s="69">
        <v>12642592</v>
      </c>
      <c r="P1984" s="79">
        <f>IF(I1984=0,0,H1984/I1984)</f>
        <v>0</v>
      </c>
    </row>
    <row r="1985">
      <c r="A1985" s="66" t="str">
        <v>2026-04</v>
      </c>
      <c r="B1985" s="66" t="str">
        <v>비교 반영</v>
      </c>
      <c r="C1985" s="66" t="str">
        <v>와부읍 도곡리</v>
      </c>
      <c r="D1985" s="66" t="str">
        <v>오피스텔 전월세</v>
      </c>
      <c r="E1985" s="68">
        <v>5</v>
      </c>
      <c r="F1985" s="68">
        <v>0</v>
      </c>
      <c r="G1985" s="68">
        <v>1</v>
      </c>
      <c r="H1985" s="68">
        <v>4</v>
      </c>
      <c r="I1985" s="68">
        <f>G1985+H1985</f>
        <v>5</v>
      </c>
      <c r="J1985" s="68">
        <f>SUM(F1985:H1985)</f>
        <v>5</v>
      </c>
      <c r="K1985" s="68">
        <f>E1985-J1985</f>
        <v>0</v>
      </c>
      <c r="L1985" s="69">
        <v>355000000</v>
      </c>
      <c r="M1985" s="87">
        <v>309.45</v>
      </c>
      <c r="N1985" s="69">
        <v>71000000</v>
      </c>
      <c r="O1985" s="69">
        <v>3792385</v>
      </c>
      <c r="P1985" s="79">
        <f>IF(I1985=0,0,H1985/I1985)</f>
        <v>0.8</v>
      </c>
    </row>
    <row r="1986">
      <c r="A1986" s="66" t="str">
        <v>2026-04</v>
      </c>
      <c r="B1986" s="66" t="str">
        <v>비교 반영</v>
      </c>
      <c r="C1986" s="66" t="str">
        <v>와부읍 도곡리</v>
      </c>
      <c r="D1986" s="66" t="str">
        <v>토지</v>
      </c>
      <c r="E1986" s="68">
        <v>11</v>
      </c>
      <c r="F1986" s="68">
        <v>11</v>
      </c>
      <c r="G1986" s="68">
        <v>0</v>
      </c>
      <c r="H1986" s="68">
        <v>0</v>
      </c>
      <c r="I1986" s="68">
        <f>G1986+H1986</f>
        <v>0</v>
      </c>
      <c r="J1986" s="68">
        <f>SUM(F1986:H1986)</f>
        <v>11</v>
      </c>
      <c r="K1986" s="68">
        <f>E1986-J1986</f>
        <v>0</v>
      </c>
      <c r="L1986" s="69">
        <v>130060000</v>
      </c>
      <c r="M1986" s="87">
        <v>336.25</v>
      </c>
      <c r="N1986" s="69">
        <v>11823636</v>
      </c>
      <c r="O1986" s="69">
        <v>1278663</v>
      </c>
      <c r="P1986" s="79">
        <f>IF(I1986=0,0,H1986/I1986)</f>
        <v>0</v>
      </c>
    </row>
    <row r="1987">
      <c r="A1987" s="66" t="str">
        <v>2026-04</v>
      </c>
      <c r="B1987" s="66" t="str">
        <v>비교 반영</v>
      </c>
      <c r="C1987" s="66" t="str">
        <v>와부읍 월문리</v>
      </c>
      <c r="D1987" s="66" t="str">
        <v>다가구 매매</v>
      </c>
      <c r="E1987" s="68">
        <v>1</v>
      </c>
      <c r="F1987" s="68">
        <v>1</v>
      </c>
      <c r="G1987" s="68">
        <v>0</v>
      </c>
      <c r="H1987" s="68">
        <v>0</v>
      </c>
      <c r="I1987" s="68">
        <f>G1987+H1987</f>
        <v>0</v>
      </c>
      <c r="J1987" s="68">
        <f>SUM(F1987:H1987)</f>
        <v>1</v>
      </c>
      <c r="K1987" s="68">
        <f>E1987-J1987</f>
        <v>0</v>
      </c>
      <c r="L1987" s="69">
        <v>346480000</v>
      </c>
      <c r="M1987" s="87">
        <v>176.4</v>
      </c>
      <c r="N1987" s="69">
        <v>346480000</v>
      </c>
      <c r="O1987" s="69">
        <v>6493131</v>
      </c>
      <c r="P1987" s="79">
        <f>IF(I1987=0,0,H1987/I1987)</f>
        <v>0</v>
      </c>
    </row>
    <row r="1988">
      <c r="A1988" s="66" t="str">
        <v>2026-04</v>
      </c>
      <c r="B1988" s="66" t="str">
        <v>비교 반영</v>
      </c>
      <c r="C1988" s="66" t="str">
        <v>와부읍 월문리</v>
      </c>
      <c r="D1988" s="66" t="str">
        <v>다가구 전월세</v>
      </c>
      <c r="E1988" s="68">
        <v>2</v>
      </c>
      <c r="F1988" s="68">
        <v>0</v>
      </c>
      <c r="G1988" s="68">
        <v>1</v>
      </c>
      <c r="H1988" s="68">
        <v>1</v>
      </c>
      <c r="I1988" s="68">
        <f>G1988+H1988</f>
        <v>2</v>
      </c>
      <c r="J1988" s="68">
        <f>SUM(F1988:H1988)</f>
        <v>2</v>
      </c>
      <c r="K1988" s="68">
        <f>E1988-J1988</f>
        <v>0</v>
      </c>
      <c r="L1988" s="69">
        <v>130000000</v>
      </c>
      <c r="M1988" s="87">
        <v>197.38</v>
      </c>
      <c r="N1988" s="69">
        <v>65000000</v>
      </c>
      <c r="O1988" s="69">
        <v>2177283</v>
      </c>
      <c r="P1988" s="79">
        <f>IF(I1988=0,0,H1988/I1988)</f>
        <v>0.5</v>
      </c>
    </row>
    <row r="1989">
      <c r="A1989" s="66" t="str">
        <v>2026-04</v>
      </c>
      <c r="B1989" s="66" t="str">
        <v>비교 반영</v>
      </c>
      <c r="C1989" s="66" t="str">
        <v>와부읍 월문리</v>
      </c>
      <c r="D1989" s="66" t="str">
        <v>토지</v>
      </c>
      <c r="E1989" s="68">
        <v>6</v>
      </c>
      <c r="F1989" s="68">
        <v>6</v>
      </c>
      <c r="G1989" s="68">
        <v>0</v>
      </c>
      <c r="H1989" s="68">
        <v>0</v>
      </c>
      <c r="I1989" s="68">
        <f>G1989+H1989</f>
        <v>0</v>
      </c>
      <c r="J1989" s="68">
        <f>SUM(F1989:H1989)</f>
        <v>6</v>
      </c>
      <c r="K1989" s="68">
        <f>E1989-J1989</f>
        <v>0</v>
      </c>
      <c r="L1989" s="69">
        <v>406540000</v>
      </c>
      <c r="M1989" s="87">
        <v>3009</v>
      </c>
      <c r="N1989" s="69">
        <v>67756667</v>
      </c>
      <c r="O1989" s="69">
        <v>446638</v>
      </c>
      <c r="P1989" s="79">
        <f>IF(I1989=0,0,H1989/I1989)</f>
        <v>0</v>
      </c>
    </row>
    <row r="1990">
      <c r="A1990" s="66" t="str">
        <v>2026-04</v>
      </c>
      <c r="B1990" s="66" t="str">
        <v>비교 반영</v>
      </c>
      <c r="C1990" s="66" t="str">
        <v>와부읍 율석리</v>
      </c>
      <c r="D1990" s="66" t="str">
        <v>상가</v>
      </c>
      <c r="E1990" s="68">
        <v>1</v>
      </c>
      <c r="F1990" s="68">
        <v>1</v>
      </c>
      <c r="G1990" s="68">
        <v>0</v>
      </c>
      <c r="H1990" s="68">
        <v>0</v>
      </c>
      <c r="I1990" s="68">
        <f>G1990+H1990</f>
        <v>0</v>
      </c>
      <c r="J1990" s="68">
        <f>SUM(F1990:H1990)</f>
        <v>1</v>
      </c>
      <c r="K1990" s="68">
        <f>E1990-J1990</f>
        <v>0</v>
      </c>
      <c r="L1990" s="69">
        <v>1056000000</v>
      </c>
      <c r="M1990" s="87">
        <v>230.61</v>
      </c>
      <c r="N1990" s="69">
        <v>1056000000</v>
      </c>
      <c r="O1990" s="69">
        <v>15137717</v>
      </c>
      <c r="P1990" s="79">
        <f>IF(I1990=0,0,H1990/I1990)</f>
        <v>0</v>
      </c>
    </row>
    <row r="1991">
      <c r="A1991" s="66" t="str">
        <v>2026-04</v>
      </c>
      <c r="B1991" s="66" t="str">
        <v>비교 반영</v>
      </c>
      <c r="C1991" s="66" t="str">
        <v>와부읍 율석리</v>
      </c>
      <c r="D1991" s="66" t="str">
        <v>토지</v>
      </c>
      <c r="E1991" s="68">
        <v>6</v>
      </c>
      <c r="F1991" s="68">
        <v>6</v>
      </c>
      <c r="G1991" s="68">
        <v>0</v>
      </c>
      <c r="H1991" s="68">
        <v>0</v>
      </c>
      <c r="I1991" s="68">
        <f>G1991+H1991</f>
        <v>0</v>
      </c>
      <c r="J1991" s="68">
        <f>SUM(F1991:H1991)</f>
        <v>6</v>
      </c>
      <c r="K1991" s="68">
        <f>E1991-J1991</f>
        <v>0</v>
      </c>
      <c r="L1991" s="69">
        <v>865700000</v>
      </c>
      <c r="M1991" s="87">
        <v>5653</v>
      </c>
      <c r="N1991" s="69">
        <v>144283333</v>
      </c>
      <c r="O1991" s="69">
        <v>506248</v>
      </c>
      <c r="P1991" s="79">
        <f>IF(I1991=0,0,H1991/I1991)</f>
        <v>0</v>
      </c>
    </row>
    <row r="1992">
      <c r="A1992" s="66" t="str">
        <v>2026-04</v>
      </c>
      <c r="B1992" s="66" t="str">
        <v>비교 반영</v>
      </c>
      <c r="C1992" s="66" t="str">
        <v>와부읍 팔당리</v>
      </c>
      <c r="D1992" s="66" t="str">
        <v>공장창고</v>
      </c>
      <c r="E1992" s="68">
        <v>1</v>
      </c>
      <c r="F1992" s="68">
        <v>1</v>
      </c>
      <c r="G1992" s="68">
        <v>0</v>
      </c>
      <c r="H1992" s="68">
        <v>0</v>
      </c>
      <c r="I1992" s="68">
        <f>G1992+H1992</f>
        <v>0</v>
      </c>
      <c r="J1992" s="68">
        <f>SUM(F1992:H1992)</f>
        <v>1</v>
      </c>
      <c r="K1992" s="68">
        <f>E1992-J1992</f>
        <v>0</v>
      </c>
      <c r="L1992" s="69">
        <v>929000000</v>
      </c>
      <c r="M1992" s="87">
        <v>228.7</v>
      </c>
      <c r="N1992" s="69">
        <v>929000000</v>
      </c>
      <c r="O1992" s="69">
        <v>13428396</v>
      </c>
      <c r="P1992" s="79">
        <f>IF(I1992=0,0,H1992/I1992)</f>
        <v>0</v>
      </c>
    </row>
    <row r="1993">
      <c r="A1993" s="66" t="str">
        <v>2026-04</v>
      </c>
      <c r="B1993" s="66" t="str">
        <v>비교 반영</v>
      </c>
      <c r="C1993" s="66" t="str">
        <v>와부읍 팔당리</v>
      </c>
      <c r="D1993" s="66" t="str">
        <v>토지</v>
      </c>
      <c r="E1993" s="68">
        <v>4</v>
      </c>
      <c r="F1993" s="68">
        <v>4</v>
      </c>
      <c r="G1993" s="68">
        <v>0</v>
      </c>
      <c r="H1993" s="68">
        <v>0</v>
      </c>
      <c r="I1993" s="68">
        <f>G1993+H1993</f>
        <v>0</v>
      </c>
      <c r="J1993" s="68">
        <f>SUM(F1993:H1993)</f>
        <v>4</v>
      </c>
      <c r="K1993" s="68">
        <f>E1993-J1993</f>
        <v>0</v>
      </c>
      <c r="L1993" s="69">
        <v>224500000</v>
      </c>
      <c r="M1993" s="87">
        <v>2053.95</v>
      </c>
      <c r="N1993" s="69">
        <v>56125000</v>
      </c>
      <c r="O1993" s="69">
        <v>361328</v>
      </c>
      <c r="P1993" s="79">
        <f>IF(I1993=0,0,H1993/I1993)</f>
        <v>0</v>
      </c>
    </row>
    <row r="1994">
      <c r="A1994" s="66" t="str">
        <v>2026-04</v>
      </c>
      <c r="B1994" s="66" t="str">
        <v>비교 반영</v>
      </c>
      <c r="C1994" s="66" t="str">
        <v>이패동</v>
      </c>
      <c r="D1994" s="66" t="str">
        <v>토지</v>
      </c>
      <c r="E1994" s="68">
        <v>12</v>
      </c>
      <c r="F1994" s="68">
        <v>12</v>
      </c>
      <c r="G1994" s="68">
        <v>0</v>
      </c>
      <c r="H1994" s="68">
        <v>0</v>
      </c>
      <c r="I1994" s="68">
        <f>G1994+H1994</f>
        <v>0</v>
      </c>
      <c r="J1994" s="68">
        <f>SUM(F1994:H1994)</f>
        <v>12</v>
      </c>
      <c r="K1994" s="68">
        <f>E1994-J1994</f>
        <v>0</v>
      </c>
      <c r="L1994" s="69">
        <v>3958090000</v>
      </c>
      <c r="M1994" s="87">
        <v>5751.7</v>
      </c>
      <c r="N1994" s="69">
        <v>329840833</v>
      </c>
      <c r="O1994" s="69">
        <v>2274909</v>
      </c>
      <c r="P1994" s="79">
        <f>IF(I1994=0,0,H1994/I1994)</f>
        <v>0</v>
      </c>
    </row>
    <row r="1995">
      <c r="A1995" s="66" t="str">
        <v>2026-04</v>
      </c>
      <c r="B1995" s="66" t="str">
        <v>비교 반영</v>
      </c>
      <c r="C1995" s="66" t="str">
        <v>일패동</v>
      </c>
      <c r="D1995" s="66" t="str">
        <v>다가구 매매</v>
      </c>
      <c r="E1995" s="68">
        <v>1</v>
      </c>
      <c r="F1995" s="68">
        <v>1</v>
      </c>
      <c r="G1995" s="68">
        <v>0</v>
      </c>
      <c r="H1995" s="68">
        <v>0</v>
      </c>
      <c r="I1995" s="68">
        <f>G1995+H1995</f>
        <v>0</v>
      </c>
      <c r="J1995" s="68">
        <f>SUM(F1995:H1995)</f>
        <v>1</v>
      </c>
      <c r="K1995" s="68">
        <f>E1995-J1995</f>
        <v>0</v>
      </c>
      <c r="L1995" s="69">
        <v>550000000</v>
      </c>
      <c r="M1995" s="87">
        <v>125.19</v>
      </c>
      <c r="N1995" s="69">
        <v>550000000</v>
      </c>
      <c r="O1995" s="69">
        <v>14523378</v>
      </c>
      <c r="P1995" s="79">
        <f>IF(I1995=0,0,H1995/I1995)</f>
        <v>0</v>
      </c>
    </row>
    <row r="1996">
      <c r="A1996" s="66" t="str">
        <v>2026-04</v>
      </c>
      <c r="B1996" s="66" t="str">
        <v>비교 반영</v>
      </c>
      <c r="C1996" s="66" t="str">
        <v>일패동</v>
      </c>
      <c r="D1996" s="66" t="str">
        <v>다가구 전월세</v>
      </c>
      <c r="E1996" s="68">
        <v>1</v>
      </c>
      <c r="F1996" s="68">
        <v>0</v>
      </c>
      <c r="G1996" s="68">
        <v>1</v>
      </c>
      <c r="H1996" s="68">
        <v>0</v>
      </c>
      <c r="I1996" s="68">
        <f>G1996+H1996</f>
        <v>1</v>
      </c>
      <c r="J1996" s="68">
        <f>SUM(F1996:H1996)</f>
        <v>1</v>
      </c>
      <c r="K1996" s="68">
        <f>E1996-J1996</f>
        <v>0</v>
      </c>
      <c r="L1996" s="69">
        <v>130000000</v>
      </c>
      <c r="M1996" s="87">
        <v>54.51</v>
      </c>
      <c r="N1996" s="69">
        <v>130000000</v>
      </c>
      <c r="O1996" s="69">
        <v>7883912</v>
      </c>
      <c r="P1996" s="79">
        <f>IF(I1996=0,0,H1996/I1996)</f>
        <v>0</v>
      </c>
    </row>
    <row r="1997">
      <c r="A1997" s="66" t="str">
        <v>2026-04</v>
      </c>
      <c r="B1997" s="66" t="str">
        <v>비교 반영</v>
      </c>
      <c r="C1997" s="66" t="str">
        <v>일패동</v>
      </c>
      <c r="D1997" s="66" t="str">
        <v>토지</v>
      </c>
      <c r="E1997" s="68">
        <v>15</v>
      </c>
      <c r="F1997" s="68">
        <v>15</v>
      </c>
      <c r="G1997" s="68">
        <v>0</v>
      </c>
      <c r="H1997" s="68">
        <v>0</v>
      </c>
      <c r="I1997" s="68">
        <f>G1997+H1997</f>
        <v>0</v>
      </c>
      <c r="J1997" s="68">
        <f>SUM(F1997:H1997)</f>
        <v>15</v>
      </c>
      <c r="K1997" s="68">
        <f>E1997-J1997</f>
        <v>0</v>
      </c>
      <c r="L1997" s="69">
        <v>5223080000</v>
      </c>
      <c r="M1997" s="87">
        <v>4045.2</v>
      </c>
      <c r="N1997" s="69">
        <v>348205333</v>
      </c>
      <c r="O1997" s="69">
        <v>4268362</v>
      </c>
      <c r="P1997" s="79">
        <f>IF(I1997=0,0,H1997/I1997)</f>
        <v>0</v>
      </c>
    </row>
    <row r="1998">
      <c r="A1998" s="66" t="str">
        <v>2026-04</v>
      </c>
      <c r="B1998" s="66" t="str">
        <v>비교 반영</v>
      </c>
      <c r="C1998" s="66" t="str">
        <v>조안면 능내리</v>
      </c>
      <c r="D1998" s="66" t="str">
        <v>다가구 매매</v>
      </c>
      <c r="E1998" s="68">
        <v>1</v>
      </c>
      <c r="F1998" s="68">
        <v>1</v>
      </c>
      <c r="G1998" s="68">
        <v>0</v>
      </c>
      <c r="H1998" s="68">
        <v>0</v>
      </c>
      <c r="I1998" s="68">
        <f>G1998+H1998</f>
        <v>0</v>
      </c>
      <c r="J1998" s="68">
        <f>SUM(F1998:H1998)</f>
        <v>1</v>
      </c>
      <c r="K1998" s="68">
        <f>E1998-J1998</f>
        <v>0</v>
      </c>
      <c r="L1998" s="69">
        <v>1100000000</v>
      </c>
      <c r="M1998" s="87">
        <v>164.49</v>
      </c>
      <c r="N1998" s="69">
        <v>1100000000</v>
      </c>
      <c r="O1998" s="69">
        <v>22106897</v>
      </c>
      <c r="P1998" s="79">
        <f>IF(I1998=0,0,H1998/I1998)</f>
        <v>0</v>
      </c>
    </row>
    <row r="1999">
      <c r="A1999" s="66" t="str">
        <v>2026-04</v>
      </c>
      <c r="B1999" s="66" t="str">
        <v>비교 반영</v>
      </c>
      <c r="C1999" s="66" t="str">
        <v>조안면 능내리</v>
      </c>
      <c r="D1999" s="66" t="str">
        <v>다가구 전월세</v>
      </c>
      <c r="E1999" s="68">
        <v>2</v>
      </c>
      <c r="F1999" s="68">
        <v>0</v>
      </c>
      <c r="G1999" s="68">
        <v>0</v>
      </c>
      <c r="H1999" s="68">
        <v>2</v>
      </c>
      <c r="I1999" s="68">
        <f>G1999+H1999</f>
        <v>2</v>
      </c>
      <c r="J1999" s="68">
        <f>SUM(F1999:H1999)</f>
        <v>2</v>
      </c>
      <c r="K1999" s="68">
        <f>E1999-J1999</f>
        <v>0</v>
      </c>
      <c r="L1999" s="69">
        <v>17000000</v>
      </c>
      <c r="M1999" s="87">
        <v>73.46</v>
      </c>
      <c r="N1999" s="69">
        <v>8500000</v>
      </c>
      <c r="O1999" s="69">
        <v>765020</v>
      </c>
      <c r="P1999" s="79">
        <f>IF(I1999=0,0,H1999/I1999)</f>
        <v>1</v>
      </c>
    </row>
    <row r="2000">
      <c r="A2000" s="66" t="str">
        <v>2026-04</v>
      </c>
      <c r="B2000" s="66" t="str">
        <v>비교 반영</v>
      </c>
      <c r="C2000" s="66" t="str">
        <v>조안면 능내리</v>
      </c>
      <c r="D2000" s="66" t="str">
        <v>토지</v>
      </c>
      <c r="E2000" s="68">
        <v>3</v>
      </c>
      <c r="F2000" s="68">
        <v>3</v>
      </c>
      <c r="G2000" s="68">
        <v>0</v>
      </c>
      <c r="H2000" s="68">
        <v>0</v>
      </c>
      <c r="I2000" s="68">
        <f>G2000+H2000</f>
        <v>0</v>
      </c>
      <c r="J2000" s="68">
        <f>SUM(F2000:H2000)</f>
        <v>3</v>
      </c>
      <c r="K2000" s="68">
        <f>E2000-J2000</f>
        <v>0</v>
      </c>
      <c r="L2000" s="69">
        <v>1566000000</v>
      </c>
      <c r="M2000" s="87">
        <v>990</v>
      </c>
      <c r="N2000" s="69">
        <v>522000000</v>
      </c>
      <c r="O2000" s="69">
        <v>5229151</v>
      </c>
      <c r="P2000" s="79">
        <f>IF(I2000=0,0,H2000/I2000)</f>
        <v>0</v>
      </c>
    </row>
    <row r="2001">
      <c r="A2001" s="66" t="str">
        <v>2026-04</v>
      </c>
      <c r="B2001" s="66" t="str">
        <v>비교 반영</v>
      </c>
      <c r="C2001" s="66" t="str">
        <v>조안면 삼봉리</v>
      </c>
      <c r="D2001" s="66" t="str">
        <v>다가구 전월세</v>
      </c>
      <c r="E2001" s="68">
        <v>1</v>
      </c>
      <c r="F2001" s="68">
        <v>0</v>
      </c>
      <c r="G2001" s="68">
        <v>0</v>
      </c>
      <c r="H2001" s="68">
        <v>1</v>
      </c>
      <c r="I2001" s="68">
        <f>G2001+H2001</f>
        <v>1</v>
      </c>
      <c r="J2001" s="68">
        <f>SUM(F2001:H2001)</f>
        <v>1</v>
      </c>
      <c r="K2001" s="68">
        <f>E2001-J2001</f>
        <v>0</v>
      </c>
      <c r="L2001" s="69">
        <v>10000000</v>
      </c>
      <c r="M2001" s="87">
        <v>125.9</v>
      </c>
      <c r="N2001" s="69">
        <v>10000000</v>
      </c>
      <c r="O2001" s="69">
        <v>262572</v>
      </c>
      <c r="P2001" s="79">
        <f>IF(I2001=0,0,H2001/I2001)</f>
        <v>1</v>
      </c>
    </row>
    <row r="2002">
      <c r="A2002" s="66" t="str">
        <v>2026-04</v>
      </c>
      <c r="B2002" s="66" t="str">
        <v>비교 반영</v>
      </c>
      <c r="C2002" s="66" t="str">
        <v>조안면 삼봉리</v>
      </c>
      <c r="D2002" s="66" t="str">
        <v>토지</v>
      </c>
      <c r="E2002" s="68">
        <v>13</v>
      </c>
      <c r="F2002" s="68">
        <v>13</v>
      </c>
      <c r="G2002" s="68">
        <v>0</v>
      </c>
      <c r="H2002" s="68">
        <v>0</v>
      </c>
      <c r="I2002" s="68">
        <f>G2002+H2002</f>
        <v>0</v>
      </c>
      <c r="J2002" s="68">
        <f>SUM(F2002:H2002)</f>
        <v>13</v>
      </c>
      <c r="K2002" s="68">
        <f>E2002-J2002</f>
        <v>0</v>
      </c>
      <c r="L2002" s="69">
        <v>284700000</v>
      </c>
      <c r="M2002" s="87">
        <v>1193.96</v>
      </c>
      <c r="N2002" s="69">
        <v>21900000</v>
      </c>
      <c r="O2002" s="69">
        <v>788265</v>
      </c>
      <c r="P2002" s="79">
        <f>IF(I2002=0,0,H2002/I2002)</f>
        <v>0</v>
      </c>
    </row>
    <row r="2003">
      <c r="A2003" s="66" t="str">
        <v>2026-04</v>
      </c>
      <c r="B2003" s="66" t="str">
        <v>비교 반영</v>
      </c>
      <c r="C2003" s="66" t="str">
        <v>조안면 송촌리</v>
      </c>
      <c r="D2003" s="66" t="str">
        <v>토지</v>
      </c>
      <c r="E2003" s="68">
        <v>1</v>
      </c>
      <c r="F2003" s="68">
        <v>1</v>
      </c>
      <c r="G2003" s="68">
        <v>0</v>
      </c>
      <c r="H2003" s="68">
        <v>0</v>
      </c>
      <c r="I2003" s="68">
        <f>G2003+H2003</f>
        <v>0</v>
      </c>
      <c r="J2003" s="68">
        <f>SUM(F2003:H2003)</f>
        <v>1</v>
      </c>
      <c r="K2003" s="68">
        <f>E2003-J2003</f>
        <v>0</v>
      </c>
      <c r="L2003" s="69">
        <v>106000000</v>
      </c>
      <c r="M2003" s="87">
        <v>294</v>
      </c>
      <c r="N2003" s="69">
        <v>106000000</v>
      </c>
      <c r="O2003" s="69">
        <v>1191882</v>
      </c>
      <c r="P2003" s="79">
        <f>IF(I2003=0,0,H2003/I2003)</f>
        <v>0</v>
      </c>
    </row>
    <row r="2004">
      <c r="A2004" s="66" t="str">
        <v>2026-04</v>
      </c>
      <c r="B2004" s="66" t="str">
        <v>비교 반영</v>
      </c>
      <c r="C2004" s="66" t="str">
        <v>조안면 시우리</v>
      </c>
      <c r="D2004" s="66" t="str">
        <v>다가구 전월세</v>
      </c>
      <c r="E2004" s="68">
        <v>2</v>
      </c>
      <c r="F2004" s="68">
        <v>0</v>
      </c>
      <c r="G2004" s="68">
        <v>0</v>
      </c>
      <c r="H2004" s="68">
        <v>2</v>
      </c>
      <c r="I2004" s="68">
        <f>G2004+H2004</f>
        <v>2</v>
      </c>
      <c r="J2004" s="68">
        <f>SUM(F2004:H2004)</f>
        <v>2</v>
      </c>
      <c r="K2004" s="68">
        <f>E2004-J2004</f>
        <v>0</v>
      </c>
      <c r="L2004" s="69">
        <v>85000000</v>
      </c>
      <c r="M2004" s="87">
        <v>211.06</v>
      </c>
      <c r="N2004" s="69">
        <v>42500000</v>
      </c>
      <c r="O2004" s="69">
        <v>1331336</v>
      </c>
      <c r="P2004" s="79">
        <f>IF(I2004=0,0,H2004/I2004)</f>
        <v>1</v>
      </c>
    </row>
    <row r="2005">
      <c r="A2005" s="66" t="str">
        <v>2026-04</v>
      </c>
      <c r="B2005" s="66" t="str">
        <v>비교 반영</v>
      </c>
      <c r="C2005" s="66" t="str">
        <v>조안면 시우리</v>
      </c>
      <c r="D2005" s="66" t="str">
        <v>토지</v>
      </c>
      <c r="E2005" s="68">
        <v>8</v>
      </c>
      <c r="F2005" s="68">
        <v>8</v>
      </c>
      <c r="G2005" s="68">
        <v>0</v>
      </c>
      <c r="H2005" s="68">
        <v>0</v>
      </c>
      <c r="I2005" s="68">
        <f>G2005+H2005</f>
        <v>0</v>
      </c>
      <c r="J2005" s="68">
        <f>SUM(F2005:H2005)</f>
        <v>8</v>
      </c>
      <c r="K2005" s="68">
        <f>E2005-J2005</f>
        <v>0</v>
      </c>
      <c r="L2005" s="69">
        <v>177000000</v>
      </c>
      <c r="M2005" s="87">
        <v>5018.44</v>
      </c>
      <c r="N2005" s="69">
        <v>22125000</v>
      </c>
      <c r="O2005" s="69">
        <v>116595</v>
      </c>
      <c r="P2005" s="79">
        <f>IF(I2005=0,0,H2005/I2005)</f>
        <v>0</v>
      </c>
    </row>
    <row r="2006">
      <c r="A2006" s="66" t="str">
        <v>2026-04</v>
      </c>
      <c r="B2006" s="66" t="str">
        <v>비교 반영</v>
      </c>
      <c r="C2006" s="66" t="str">
        <v>조안면 조안리</v>
      </c>
      <c r="D2006" s="66" t="str">
        <v>토지</v>
      </c>
      <c r="E2006" s="68">
        <v>2</v>
      </c>
      <c r="F2006" s="68">
        <v>2</v>
      </c>
      <c r="G2006" s="68">
        <v>0</v>
      </c>
      <c r="H2006" s="68">
        <v>0</v>
      </c>
      <c r="I2006" s="68">
        <f>G2006+H2006</f>
        <v>0</v>
      </c>
      <c r="J2006" s="68">
        <f>SUM(F2006:H2006)</f>
        <v>2</v>
      </c>
      <c r="K2006" s="68">
        <f>E2006-J2006</f>
        <v>0</v>
      </c>
      <c r="L2006" s="69">
        <v>320000000</v>
      </c>
      <c r="M2006" s="87">
        <v>1203</v>
      </c>
      <c r="N2006" s="69">
        <v>160000000</v>
      </c>
      <c r="O2006" s="69">
        <v>879344</v>
      </c>
      <c r="P2006" s="79">
        <f>IF(I2006=0,0,H2006/I2006)</f>
        <v>0</v>
      </c>
    </row>
    <row r="2007">
      <c r="A2007" s="66" t="str">
        <v>2026-04</v>
      </c>
      <c r="B2007" s="66" t="str">
        <v>비교 반영</v>
      </c>
      <c r="C2007" s="66" t="str">
        <v>지금동</v>
      </c>
      <c r="D2007" s="66" t="str">
        <v>토지</v>
      </c>
      <c r="E2007" s="68">
        <v>1</v>
      </c>
      <c r="F2007" s="68">
        <v>1</v>
      </c>
      <c r="G2007" s="68">
        <v>0</v>
      </c>
      <c r="H2007" s="68">
        <v>0</v>
      </c>
      <c r="I2007" s="68">
        <f>G2007+H2007</f>
        <v>0</v>
      </c>
      <c r="J2007" s="68">
        <f>SUM(F2007:H2007)</f>
        <v>1</v>
      </c>
      <c r="K2007" s="68">
        <f>E2007-J2007</f>
        <v>0</v>
      </c>
      <c r="L2007" s="69">
        <v>6900000</v>
      </c>
      <c r="M2007" s="87">
        <v>16.5</v>
      </c>
      <c r="N2007" s="69">
        <v>6900000</v>
      </c>
      <c r="O2007" s="69">
        <v>1382419</v>
      </c>
      <c r="P2007" s="79">
        <f>IF(I2007=0,0,H2007/I2007)</f>
        <v>0</v>
      </c>
    </row>
    <row r="2008">
      <c r="A2008" s="66" t="str">
        <v>2026-04</v>
      </c>
      <c r="B2008" s="66" t="str">
        <v>비교 반영</v>
      </c>
      <c r="C2008" s="66" t="str">
        <v>진건읍 배양리</v>
      </c>
      <c r="D2008" s="66" t="str">
        <v>다가구 전월세</v>
      </c>
      <c r="E2008" s="68">
        <v>1</v>
      </c>
      <c r="F2008" s="68">
        <v>0</v>
      </c>
      <c r="G2008" s="68">
        <v>1</v>
      </c>
      <c r="H2008" s="68">
        <v>0</v>
      </c>
      <c r="I2008" s="68">
        <f>G2008+H2008</f>
        <v>1</v>
      </c>
      <c r="J2008" s="68">
        <f>SUM(F2008:H2008)</f>
        <v>1</v>
      </c>
      <c r="K2008" s="68">
        <f>E2008-J2008</f>
        <v>0</v>
      </c>
      <c r="L2008" s="69">
        <v>100000000</v>
      </c>
      <c r="M2008" s="87">
        <v>47.83</v>
      </c>
      <c r="N2008" s="69">
        <v>100000000</v>
      </c>
      <c r="O2008" s="69">
        <v>6911530</v>
      </c>
      <c r="P2008" s="79">
        <f>IF(I2008=0,0,H2008/I2008)</f>
        <v>0</v>
      </c>
    </row>
    <row r="2009">
      <c r="A2009" s="66" t="str">
        <v>2026-04</v>
      </c>
      <c r="B2009" s="66" t="str">
        <v>비교 반영</v>
      </c>
      <c r="C2009" s="66" t="str">
        <v>진건읍 배양리</v>
      </c>
      <c r="D2009" s="66" t="str">
        <v>토지</v>
      </c>
      <c r="E2009" s="68">
        <v>1</v>
      </c>
      <c r="F2009" s="68">
        <v>1</v>
      </c>
      <c r="G2009" s="68">
        <v>0</v>
      </c>
      <c r="H2009" s="68">
        <v>0</v>
      </c>
      <c r="I2009" s="68">
        <f>G2009+H2009</f>
        <v>0</v>
      </c>
      <c r="J2009" s="68">
        <f>SUM(F2009:H2009)</f>
        <v>1</v>
      </c>
      <c r="K2009" s="68">
        <f>E2009-J2009</f>
        <v>0</v>
      </c>
      <c r="L2009" s="69">
        <v>80000000</v>
      </c>
      <c r="M2009" s="87">
        <v>89</v>
      </c>
      <c r="N2009" s="69">
        <v>80000000</v>
      </c>
      <c r="O2009" s="69">
        <v>2971492</v>
      </c>
      <c r="P2009" s="79">
        <f>IF(I2009=0,0,H2009/I2009)</f>
        <v>0</v>
      </c>
    </row>
    <row r="2010">
      <c r="A2010" s="66" t="str">
        <v>2026-04</v>
      </c>
      <c r="B2010" s="66" t="str">
        <v>비교 반영</v>
      </c>
      <c r="C2010" s="66" t="str">
        <v>진건읍 사능리</v>
      </c>
      <c r="D2010" s="66" t="str">
        <v>공장창고</v>
      </c>
      <c r="E2010" s="68">
        <v>3</v>
      </c>
      <c r="F2010" s="68">
        <v>3</v>
      </c>
      <c r="G2010" s="68">
        <v>0</v>
      </c>
      <c r="H2010" s="68">
        <v>0</v>
      </c>
      <c r="I2010" s="68">
        <f>G2010+H2010</f>
        <v>0</v>
      </c>
      <c r="J2010" s="68">
        <f>SUM(F2010:H2010)</f>
        <v>3</v>
      </c>
      <c r="K2010" s="68">
        <f>E2010-J2010</f>
        <v>0</v>
      </c>
      <c r="L2010" s="69">
        <v>3700500000</v>
      </c>
      <c r="M2010" s="87">
        <v>1247.4</v>
      </c>
      <c r="N2010" s="69">
        <v>1233500000</v>
      </c>
      <c r="O2010" s="69">
        <v>9806844</v>
      </c>
      <c r="P2010" s="79">
        <f>IF(I2010=0,0,H2010/I2010)</f>
        <v>0</v>
      </c>
    </row>
    <row r="2011">
      <c r="A2011" s="66" t="str">
        <v>2026-04</v>
      </c>
      <c r="B2011" s="66" t="str">
        <v>비교 반영</v>
      </c>
      <c r="C2011" s="66" t="str">
        <v>진건읍 사능리</v>
      </c>
      <c r="D2011" s="66" t="str">
        <v>다가구 전월세</v>
      </c>
      <c r="E2011" s="68">
        <v>3</v>
      </c>
      <c r="F2011" s="68">
        <v>0</v>
      </c>
      <c r="G2011" s="68">
        <v>0</v>
      </c>
      <c r="H2011" s="68">
        <v>3</v>
      </c>
      <c r="I2011" s="68">
        <f>G2011+H2011</f>
        <v>3</v>
      </c>
      <c r="J2011" s="68">
        <f>SUM(F2011:H2011)</f>
        <v>3</v>
      </c>
      <c r="K2011" s="68">
        <f>E2011-J2011</f>
        <v>0</v>
      </c>
      <c r="L2011" s="69">
        <v>9500000</v>
      </c>
      <c r="M2011" s="87">
        <v>84.38</v>
      </c>
      <c r="N2011" s="69">
        <v>3166667</v>
      </c>
      <c r="O2011" s="69">
        <v>372185</v>
      </c>
      <c r="P2011" s="79">
        <f>IF(I2011=0,0,H2011/I2011)</f>
        <v>1</v>
      </c>
    </row>
    <row r="2012">
      <c r="A2012" s="66" t="str">
        <v>2026-04</v>
      </c>
      <c r="B2012" s="66" t="str">
        <v>비교 반영</v>
      </c>
      <c r="C2012" s="66" t="str">
        <v>진건읍 사능리</v>
      </c>
      <c r="D2012" s="66" t="str">
        <v>다세대 매매</v>
      </c>
      <c r="E2012" s="68">
        <v>2</v>
      </c>
      <c r="F2012" s="68">
        <v>2</v>
      </c>
      <c r="G2012" s="68">
        <v>0</v>
      </c>
      <c r="H2012" s="68">
        <v>0</v>
      </c>
      <c r="I2012" s="68">
        <f>G2012+H2012</f>
        <v>0</v>
      </c>
      <c r="J2012" s="68">
        <f>SUM(F2012:H2012)</f>
        <v>2</v>
      </c>
      <c r="K2012" s="68">
        <f>E2012-J2012</f>
        <v>0</v>
      </c>
      <c r="L2012" s="69">
        <v>263000000</v>
      </c>
      <c r="M2012" s="87">
        <v>93.54</v>
      </c>
      <c r="N2012" s="69">
        <v>131500000</v>
      </c>
      <c r="O2012" s="69">
        <v>9294649</v>
      </c>
      <c r="P2012" s="79">
        <f>IF(I2012=0,0,H2012/I2012)</f>
        <v>0</v>
      </c>
    </row>
    <row r="2013">
      <c r="A2013" s="66" t="str">
        <v>2026-04</v>
      </c>
      <c r="B2013" s="66" t="str">
        <v>비교 반영</v>
      </c>
      <c r="C2013" s="66" t="str">
        <v>진건읍 사능리</v>
      </c>
      <c r="D2013" s="66" t="str">
        <v>다세대 전월세</v>
      </c>
      <c r="E2013" s="68">
        <v>4</v>
      </c>
      <c r="F2013" s="68">
        <v>0</v>
      </c>
      <c r="G2013" s="68">
        <v>3</v>
      </c>
      <c r="H2013" s="68">
        <v>1</v>
      </c>
      <c r="I2013" s="68">
        <f>G2013+H2013</f>
        <v>4</v>
      </c>
      <c r="J2013" s="68">
        <f>SUM(F2013:H2013)</f>
        <v>4</v>
      </c>
      <c r="K2013" s="68">
        <f>E2013-J2013</f>
        <v>0</v>
      </c>
      <c r="L2013" s="69">
        <v>300000000</v>
      </c>
      <c r="M2013" s="87">
        <v>227.43</v>
      </c>
      <c r="N2013" s="69">
        <v>75000000</v>
      </c>
      <c r="O2013" s="69">
        <v>4360619</v>
      </c>
      <c r="P2013" s="79">
        <f>IF(I2013=0,0,H2013/I2013)</f>
        <v>0.25</v>
      </c>
    </row>
    <row r="2014">
      <c r="A2014" s="66" t="str">
        <v>2026-04</v>
      </c>
      <c r="B2014" s="66" t="str">
        <v>비교 반영</v>
      </c>
      <c r="C2014" s="66" t="str">
        <v>진건읍 사능리</v>
      </c>
      <c r="D2014" s="66" t="str">
        <v>토지</v>
      </c>
      <c r="E2014" s="68">
        <v>17</v>
      </c>
      <c r="F2014" s="68">
        <v>17</v>
      </c>
      <c r="G2014" s="68">
        <v>0</v>
      </c>
      <c r="H2014" s="68">
        <v>0</v>
      </c>
      <c r="I2014" s="68">
        <f>G2014+H2014</f>
        <v>0</v>
      </c>
      <c r="J2014" s="68">
        <f>SUM(F2014:H2014)</f>
        <v>17</v>
      </c>
      <c r="K2014" s="68">
        <f>E2014-J2014</f>
        <v>0</v>
      </c>
      <c r="L2014" s="69">
        <v>2190170000</v>
      </c>
      <c r="M2014" s="87">
        <v>3145.65</v>
      </c>
      <c r="N2014" s="69">
        <v>128833529</v>
      </c>
      <c r="O2014" s="69">
        <v>2301665</v>
      </c>
      <c r="P2014" s="79">
        <f>IF(I2014=0,0,H2014/I2014)</f>
        <v>0</v>
      </c>
    </row>
    <row r="2015">
      <c r="A2015" s="66" t="str">
        <v>2026-04</v>
      </c>
      <c r="B2015" s="66" t="str">
        <v>비교 반영</v>
      </c>
      <c r="C2015" s="66" t="str">
        <v>진건읍 송능리</v>
      </c>
      <c r="D2015" s="66" t="str">
        <v>공장창고</v>
      </c>
      <c r="E2015" s="68">
        <v>1</v>
      </c>
      <c r="F2015" s="68">
        <v>1</v>
      </c>
      <c r="G2015" s="68">
        <v>0</v>
      </c>
      <c r="H2015" s="68">
        <v>0</v>
      </c>
      <c r="I2015" s="68">
        <f>G2015+H2015</f>
        <v>0</v>
      </c>
      <c r="J2015" s="68">
        <f>SUM(F2015:H2015)</f>
        <v>1</v>
      </c>
      <c r="K2015" s="68">
        <f>E2015-J2015</f>
        <v>0</v>
      </c>
      <c r="L2015" s="69">
        <v>200000000</v>
      </c>
      <c r="M2015" s="87">
        <v>98.28</v>
      </c>
      <c r="N2015" s="69">
        <v>200000000</v>
      </c>
      <c r="O2015" s="69">
        <v>6727279</v>
      </c>
      <c r="P2015" s="79">
        <f>IF(I2015=0,0,H2015/I2015)</f>
        <v>0</v>
      </c>
    </row>
    <row r="2016">
      <c r="A2016" s="66" t="str">
        <v>2026-04</v>
      </c>
      <c r="B2016" s="66" t="str">
        <v>비교 반영</v>
      </c>
      <c r="C2016" s="66" t="str">
        <v>진건읍 송능리</v>
      </c>
      <c r="D2016" s="66" t="str">
        <v>다가구 전월세</v>
      </c>
      <c r="E2016" s="68">
        <v>1</v>
      </c>
      <c r="F2016" s="68">
        <v>0</v>
      </c>
      <c r="G2016" s="68">
        <v>0</v>
      </c>
      <c r="H2016" s="68">
        <v>1</v>
      </c>
      <c r="I2016" s="68">
        <f>G2016+H2016</f>
        <v>1</v>
      </c>
      <c r="J2016" s="68">
        <f>SUM(F2016:H2016)</f>
        <v>1</v>
      </c>
      <c r="K2016" s="68">
        <f>E2016-J2016</f>
        <v>0</v>
      </c>
      <c r="L2016" s="69">
        <v>5000000</v>
      </c>
      <c r="M2016" s="87">
        <v>23.1</v>
      </c>
      <c r="N2016" s="69">
        <v>5000000</v>
      </c>
      <c r="O2016" s="69">
        <v>715538</v>
      </c>
      <c r="P2016" s="79">
        <f>IF(I2016=0,0,H2016/I2016)</f>
        <v>1</v>
      </c>
    </row>
    <row r="2017">
      <c r="A2017" s="66" t="str">
        <v>2026-04</v>
      </c>
      <c r="B2017" s="66" t="str">
        <v>비교 반영</v>
      </c>
      <c r="C2017" s="66" t="str">
        <v>진건읍 송능리</v>
      </c>
      <c r="D2017" s="66" t="str">
        <v>다세대 매매</v>
      </c>
      <c r="E2017" s="68">
        <v>2</v>
      </c>
      <c r="F2017" s="68">
        <v>2</v>
      </c>
      <c r="G2017" s="68">
        <v>0</v>
      </c>
      <c r="H2017" s="68">
        <v>0</v>
      </c>
      <c r="I2017" s="68">
        <f>G2017+H2017</f>
        <v>0</v>
      </c>
      <c r="J2017" s="68">
        <f>SUM(F2017:H2017)</f>
        <v>2</v>
      </c>
      <c r="K2017" s="68">
        <f>E2017-J2017</f>
        <v>0</v>
      </c>
      <c r="L2017" s="69">
        <v>230000000</v>
      </c>
      <c r="M2017" s="87">
        <v>129.54</v>
      </c>
      <c r="N2017" s="69">
        <v>115000000</v>
      </c>
      <c r="O2017" s="69">
        <v>5869465</v>
      </c>
      <c r="P2017" s="79">
        <f>IF(I2017=0,0,H2017/I2017)</f>
        <v>0</v>
      </c>
    </row>
    <row r="2018">
      <c r="A2018" s="66" t="str">
        <v>2026-04</v>
      </c>
      <c r="B2018" s="66" t="str">
        <v>비교 반영</v>
      </c>
      <c r="C2018" s="66" t="str">
        <v>진건읍 송능리</v>
      </c>
      <c r="D2018" s="66" t="str">
        <v>다세대 전월세</v>
      </c>
      <c r="E2018" s="68">
        <v>2</v>
      </c>
      <c r="F2018" s="68">
        <v>0</v>
      </c>
      <c r="G2018" s="68">
        <v>2</v>
      </c>
      <c r="H2018" s="68">
        <v>0</v>
      </c>
      <c r="I2018" s="68">
        <f>G2018+H2018</f>
        <v>2</v>
      </c>
      <c r="J2018" s="68">
        <f>SUM(F2018:H2018)</f>
        <v>2</v>
      </c>
      <c r="K2018" s="68">
        <f>E2018-J2018</f>
        <v>0</v>
      </c>
      <c r="L2018" s="69">
        <v>360000000</v>
      </c>
      <c r="M2018" s="87">
        <v>126.88</v>
      </c>
      <c r="N2018" s="69">
        <v>180000000</v>
      </c>
      <c r="O2018" s="69">
        <v>9379592</v>
      </c>
      <c r="P2018" s="79">
        <f>IF(I2018=0,0,H2018/I2018)</f>
        <v>0</v>
      </c>
    </row>
    <row r="2019">
      <c r="A2019" s="66" t="str">
        <v>2026-04</v>
      </c>
      <c r="B2019" s="66" t="str">
        <v>비교 반영</v>
      </c>
      <c r="C2019" s="66" t="str">
        <v>진건읍 송능리</v>
      </c>
      <c r="D2019" s="66" t="str">
        <v>토지</v>
      </c>
      <c r="E2019" s="68">
        <v>2</v>
      </c>
      <c r="F2019" s="68">
        <v>2</v>
      </c>
      <c r="G2019" s="68">
        <v>0</v>
      </c>
      <c r="H2019" s="68">
        <v>0</v>
      </c>
      <c r="I2019" s="68">
        <f>G2019+H2019</f>
        <v>0</v>
      </c>
      <c r="J2019" s="68">
        <f>SUM(F2019:H2019)</f>
        <v>2</v>
      </c>
      <c r="K2019" s="68">
        <f>E2019-J2019</f>
        <v>0</v>
      </c>
      <c r="L2019" s="69">
        <v>234000000</v>
      </c>
      <c r="M2019" s="87">
        <v>688</v>
      </c>
      <c r="N2019" s="69">
        <v>117000000</v>
      </c>
      <c r="O2019" s="69">
        <v>1124351</v>
      </c>
      <c r="P2019" s="79">
        <f>IF(I2019=0,0,H2019/I2019)</f>
        <v>0</v>
      </c>
    </row>
    <row r="2020">
      <c r="A2020" s="66" t="str">
        <v>2026-04</v>
      </c>
      <c r="B2020" s="66" t="str">
        <v>비교 반영</v>
      </c>
      <c r="C2020" s="66" t="str">
        <v>진건읍 용정리</v>
      </c>
      <c r="D2020" s="66" t="str">
        <v>공장창고</v>
      </c>
      <c r="E2020" s="68">
        <v>1</v>
      </c>
      <c r="F2020" s="68">
        <v>1</v>
      </c>
      <c r="G2020" s="68">
        <v>0</v>
      </c>
      <c r="H2020" s="68">
        <v>0</v>
      </c>
      <c r="I2020" s="68">
        <f>G2020+H2020</f>
        <v>0</v>
      </c>
      <c r="J2020" s="68">
        <f>SUM(F2020:H2020)</f>
        <v>1</v>
      </c>
      <c r="K2020" s="68">
        <f>E2020-J2020</f>
        <v>0</v>
      </c>
      <c r="L2020" s="69">
        <v>600000000</v>
      </c>
      <c r="M2020" s="87">
        <v>624.8</v>
      </c>
      <c r="N2020" s="69">
        <v>600000000</v>
      </c>
      <c r="O2020" s="69">
        <v>3174569</v>
      </c>
      <c r="P2020" s="79">
        <f>IF(I2020=0,0,H2020/I2020)</f>
        <v>0</v>
      </c>
    </row>
    <row r="2021">
      <c r="A2021" s="66" t="str">
        <v>2026-04</v>
      </c>
      <c r="B2021" s="66" t="str">
        <v>비교 반영</v>
      </c>
      <c r="C2021" s="66" t="str">
        <v>진건읍 용정리</v>
      </c>
      <c r="D2021" s="66" t="str">
        <v>다가구 전월세</v>
      </c>
      <c r="E2021" s="68">
        <v>4</v>
      </c>
      <c r="F2021" s="68">
        <v>0</v>
      </c>
      <c r="G2021" s="68">
        <v>1</v>
      </c>
      <c r="H2021" s="68">
        <v>3</v>
      </c>
      <c r="I2021" s="68">
        <f>G2021+H2021</f>
        <v>4</v>
      </c>
      <c r="J2021" s="68">
        <f>SUM(F2021:H2021)</f>
        <v>4</v>
      </c>
      <c r="K2021" s="68">
        <f>E2021-J2021</f>
        <v>0</v>
      </c>
      <c r="L2021" s="69">
        <v>90000000</v>
      </c>
      <c r="M2021" s="87">
        <v>136.8</v>
      </c>
      <c r="N2021" s="69">
        <v>22500000</v>
      </c>
      <c r="O2021" s="69">
        <v>2174859</v>
      </c>
      <c r="P2021" s="79">
        <f>IF(I2021=0,0,H2021/I2021)</f>
        <v>0.75</v>
      </c>
    </row>
    <row r="2022">
      <c r="A2022" s="66" t="str">
        <v>2026-04</v>
      </c>
      <c r="B2022" s="66" t="str">
        <v>비교 반영</v>
      </c>
      <c r="C2022" s="66" t="str">
        <v>진건읍 용정리</v>
      </c>
      <c r="D2022" s="66" t="str">
        <v>다세대 매매</v>
      </c>
      <c r="E2022" s="68">
        <v>3</v>
      </c>
      <c r="F2022" s="68">
        <v>3</v>
      </c>
      <c r="G2022" s="68">
        <v>0</v>
      </c>
      <c r="H2022" s="68">
        <v>0</v>
      </c>
      <c r="I2022" s="68">
        <f>G2022+H2022</f>
        <v>0</v>
      </c>
      <c r="J2022" s="68">
        <f>SUM(F2022:H2022)</f>
        <v>3</v>
      </c>
      <c r="K2022" s="68">
        <f>E2022-J2022</f>
        <v>0</v>
      </c>
      <c r="L2022" s="69">
        <v>334000000</v>
      </c>
      <c r="M2022" s="87">
        <v>168.75</v>
      </c>
      <c r="N2022" s="69">
        <v>111333333</v>
      </c>
      <c r="O2022" s="69">
        <v>6543006</v>
      </c>
      <c r="P2022" s="79">
        <f>IF(I2022=0,0,H2022/I2022)</f>
        <v>0</v>
      </c>
    </row>
    <row r="2023">
      <c r="A2023" s="66" t="str">
        <v>2026-04</v>
      </c>
      <c r="B2023" s="66" t="str">
        <v>비교 반영</v>
      </c>
      <c r="C2023" s="66" t="str">
        <v>진건읍 용정리</v>
      </c>
      <c r="D2023" s="66" t="str">
        <v>다세대 전월세</v>
      </c>
      <c r="E2023" s="68">
        <v>5</v>
      </c>
      <c r="F2023" s="68">
        <v>0</v>
      </c>
      <c r="G2023" s="68">
        <v>2</v>
      </c>
      <c r="H2023" s="68">
        <v>3</v>
      </c>
      <c r="I2023" s="68">
        <f>G2023+H2023</f>
        <v>5</v>
      </c>
      <c r="J2023" s="68">
        <f>SUM(F2023:H2023)</f>
        <v>5</v>
      </c>
      <c r="K2023" s="68">
        <f>E2023-J2023</f>
        <v>0</v>
      </c>
      <c r="L2023" s="69">
        <v>195000000</v>
      </c>
      <c r="M2023" s="87">
        <v>229.51</v>
      </c>
      <c r="N2023" s="69">
        <v>39000000</v>
      </c>
      <c r="O2023" s="69">
        <v>2808715</v>
      </c>
      <c r="P2023" s="79">
        <f>IF(I2023=0,0,H2023/I2023)</f>
        <v>0.6</v>
      </c>
    </row>
    <row r="2024">
      <c r="A2024" s="66" t="str">
        <v>2026-04</v>
      </c>
      <c r="B2024" s="66" t="str">
        <v>비교 반영</v>
      </c>
      <c r="C2024" s="66" t="str">
        <v>진건읍 용정리</v>
      </c>
      <c r="D2024" s="66" t="str">
        <v>상가</v>
      </c>
      <c r="E2024" s="68">
        <v>1</v>
      </c>
      <c r="F2024" s="68">
        <v>1</v>
      </c>
      <c r="G2024" s="68">
        <v>0</v>
      </c>
      <c r="H2024" s="68">
        <v>0</v>
      </c>
      <c r="I2024" s="68">
        <f>G2024+H2024</f>
        <v>0</v>
      </c>
      <c r="J2024" s="68">
        <f>SUM(F2024:H2024)</f>
        <v>1</v>
      </c>
      <c r="K2024" s="68">
        <f>E2024-J2024</f>
        <v>0</v>
      </c>
      <c r="L2024" s="69">
        <v>724280000</v>
      </c>
      <c r="M2024" s="87">
        <v>208.53</v>
      </c>
      <c r="N2024" s="69">
        <v>724280000</v>
      </c>
      <c r="O2024" s="69">
        <v>11481868</v>
      </c>
      <c r="P2024" s="79">
        <f>IF(I2024=0,0,H2024/I2024)</f>
        <v>0</v>
      </c>
    </row>
    <row r="2025">
      <c r="A2025" s="66" t="str">
        <v>2026-04</v>
      </c>
      <c r="B2025" s="66" t="str">
        <v>비교 반영</v>
      </c>
      <c r="C2025" s="66" t="str">
        <v>진건읍 용정리</v>
      </c>
      <c r="D2025" s="66" t="str">
        <v>아파트 매매</v>
      </c>
      <c r="E2025" s="68">
        <v>18</v>
      </c>
      <c r="F2025" s="68">
        <v>18</v>
      </c>
      <c r="G2025" s="68">
        <v>0</v>
      </c>
      <c r="H2025" s="68">
        <v>0</v>
      </c>
      <c r="I2025" s="68">
        <f>G2025+H2025</f>
        <v>0</v>
      </c>
      <c r="J2025" s="68">
        <f>SUM(F2025:H2025)</f>
        <v>18</v>
      </c>
      <c r="K2025" s="68">
        <f>E2025-J2025</f>
        <v>0</v>
      </c>
      <c r="L2025" s="69">
        <v>3390000000</v>
      </c>
      <c r="M2025" s="87">
        <v>1121.55</v>
      </c>
      <c r="N2025" s="69">
        <v>188333333</v>
      </c>
      <c r="O2025" s="69">
        <v>9992074</v>
      </c>
      <c r="P2025" s="79">
        <f>IF(I2025=0,0,H2025/I2025)</f>
        <v>0</v>
      </c>
    </row>
    <row r="2026">
      <c r="A2026" s="66" t="str">
        <v>2026-04</v>
      </c>
      <c r="B2026" s="66" t="str">
        <v>비교 반영</v>
      </c>
      <c r="C2026" s="66" t="str">
        <v>진건읍 용정리</v>
      </c>
      <c r="D2026" s="66" t="str">
        <v>아파트 전월세</v>
      </c>
      <c r="E2026" s="68">
        <v>13</v>
      </c>
      <c r="F2026" s="68">
        <v>0</v>
      </c>
      <c r="G2026" s="68">
        <v>7</v>
      </c>
      <c r="H2026" s="68">
        <v>6</v>
      </c>
      <c r="I2026" s="68">
        <f>G2026+H2026</f>
        <v>13</v>
      </c>
      <c r="J2026" s="68">
        <f>SUM(F2026:H2026)</f>
        <v>13</v>
      </c>
      <c r="K2026" s="68">
        <f>E2026-J2026</f>
        <v>0</v>
      </c>
      <c r="L2026" s="69">
        <v>1765000000</v>
      </c>
      <c r="M2026" s="87">
        <v>989.92</v>
      </c>
      <c r="N2026" s="69">
        <v>135769231</v>
      </c>
      <c r="O2026" s="69">
        <v>5894123</v>
      </c>
      <c r="P2026" s="79">
        <f>IF(I2026=0,0,H2026/I2026)</f>
        <v>0.46153846153846156</v>
      </c>
    </row>
    <row r="2027">
      <c r="A2027" s="66" t="str">
        <v>2026-04</v>
      </c>
      <c r="B2027" s="66" t="str">
        <v>비교 반영</v>
      </c>
      <c r="C2027" s="66" t="str">
        <v>진건읍 용정리</v>
      </c>
      <c r="D2027" s="66" t="str">
        <v>토지</v>
      </c>
      <c r="E2027" s="68">
        <v>44</v>
      </c>
      <c r="F2027" s="68">
        <v>44</v>
      </c>
      <c r="G2027" s="68">
        <v>0</v>
      </c>
      <c r="H2027" s="68">
        <v>0</v>
      </c>
      <c r="I2027" s="68">
        <f>G2027+H2027</f>
        <v>0</v>
      </c>
      <c r="J2027" s="68">
        <f>SUM(F2027:H2027)</f>
        <v>44</v>
      </c>
      <c r="K2027" s="68">
        <f>E2027-J2027</f>
        <v>0</v>
      </c>
      <c r="L2027" s="69">
        <v>1253720000</v>
      </c>
      <c r="M2027" s="87">
        <v>5617.06</v>
      </c>
      <c r="N2027" s="69">
        <v>28493636</v>
      </c>
      <c r="O2027" s="69">
        <v>737847</v>
      </c>
      <c r="P2027" s="79">
        <f>IF(I2027=0,0,H2027/I2027)</f>
        <v>0</v>
      </c>
    </row>
    <row r="2028">
      <c r="A2028" s="66" t="str">
        <v>2026-04</v>
      </c>
      <c r="B2028" s="66" t="str">
        <v>비교 반영</v>
      </c>
      <c r="C2028" s="66" t="str">
        <v>진건읍 진관리</v>
      </c>
      <c r="D2028" s="66" t="str">
        <v>공장창고</v>
      </c>
      <c r="E2028" s="68">
        <v>1</v>
      </c>
      <c r="F2028" s="68">
        <v>1</v>
      </c>
      <c r="G2028" s="68">
        <v>0</v>
      </c>
      <c r="H2028" s="68">
        <v>0</v>
      </c>
      <c r="I2028" s="68">
        <f>G2028+H2028</f>
        <v>0</v>
      </c>
      <c r="J2028" s="68">
        <f>SUM(F2028:H2028)</f>
        <v>1</v>
      </c>
      <c r="K2028" s="68">
        <f>E2028-J2028</f>
        <v>0</v>
      </c>
      <c r="L2028" s="69">
        <v>5360000000</v>
      </c>
      <c r="M2028" s="87">
        <v>1617</v>
      </c>
      <c r="N2028" s="69">
        <v>5360000000</v>
      </c>
      <c r="O2028" s="69">
        <v>10957952</v>
      </c>
      <c r="P2028" s="79">
        <f>IF(I2028=0,0,H2028/I2028)</f>
        <v>0</v>
      </c>
    </row>
    <row r="2029">
      <c r="A2029" s="66" t="str">
        <v>2026-04</v>
      </c>
      <c r="B2029" s="66" t="str">
        <v>비교 반영</v>
      </c>
      <c r="C2029" s="66" t="str">
        <v>진건읍 진관리</v>
      </c>
      <c r="D2029" s="66" t="str">
        <v>다가구 전월세</v>
      </c>
      <c r="E2029" s="68">
        <v>1</v>
      </c>
      <c r="F2029" s="68">
        <v>0</v>
      </c>
      <c r="G2029" s="68">
        <v>0</v>
      </c>
      <c r="H2029" s="68">
        <v>1</v>
      </c>
      <c r="I2029" s="68">
        <f>G2029+H2029</f>
        <v>1</v>
      </c>
      <c r="J2029" s="68">
        <f>SUM(F2029:H2029)</f>
        <v>1</v>
      </c>
      <c r="K2029" s="68">
        <f>E2029-J2029</f>
        <v>0</v>
      </c>
      <c r="L2029" s="69">
        <v>10000000</v>
      </c>
      <c r="M2029" s="87">
        <v>58.41</v>
      </c>
      <c r="N2029" s="69">
        <v>10000000</v>
      </c>
      <c r="O2029" s="69">
        <v>565962</v>
      </c>
      <c r="P2029" s="79">
        <f>IF(I2029=0,0,H2029/I2029)</f>
        <v>1</v>
      </c>
    </row>
    <row r="2030">
      <c r="A2030" s="66" t="str">
        <v>2026-04</v>
      </c>
      <c r="B2030" s="66" t="str">
        <v>비교 반영</v>
      </c>
      <c r="C2030" s="66" t="str">
        <v>진건읍 진관리</v>
      </c>
      <c r="D2030" s="66" t="str">
        <v>다세대 전월세</v>
      </c>
      <c r="E2030" s="68">
        <v>1</v>
      </c>
      <c r="F2030" s="68">
        <v>0</v>
      </c>
      <c r="G2030" s="68">
        <v>0</v>
      </c>
      <c r="H2030" s="68">
        <v>1</v>
      </c>
      <c r="I2030" s="68">
        <f>G2030+H2030</f>
        <v>1</v>
      </c>
      <c r="J2030" s="68">
        <f>SUM(F2030:H2030)</f>
        <v>1</v>
      </c>
      <c r="K2030" s="68">
        <f>E2030-J2030</f>
        <v>0</v>
      </c>
      <c r="L2030" s="69">
        <v>5000000</v>
      </c>
      <c r="M2030" s="87">
        <v>34.83</v>
      </c>
      <c r="N2030" s="69">
        <v>5000000</v>
      </c>
      <c r="O2030" s="69">
        <v>474560</v>
      </c>
      <c r="P2030" s="79">
        <f>IF(I2030=0,0,H2030/I2030)</f>
        <v>1</v>
      </c>
    </row>
    <row r="2031">
      <c r="A2031" s="66" t="str">
        <v>2026-04</v>
      </c>
      <c r="B2031" s="66" t="str">
        <v>비교 반영</v>
      </c>
      <c r="C2031" s="66" t="str">
        <v>진건읍 진관리</v>
      </c>
      <c r="D2031" s="66" t="str">
        <v>아파트 매매</v>
      </c>
      <c r="E2031" s="68">
        <v>1</v>
      </c>
      <c r="F2031" s="68">
        <v>1</v>
      </c>
      <c r="G2031" s="68">
        <v>0</v>
      </c>
      <c r="H2031" s="68">
        <v>0</v>
      </c>
      <c r="I2031" s="68">
        <f>G2031+H2031</f>
        <v>0</v>
      </c>
      <c r="J2031" s="68">
        <f>SUM(F2031:H2031)</f>
        <v>1</v>
      </c>
      <c r="K2031" s="68">
        <f>E2031-J2031</f>
        <v>0</v>
      </c>
      <c r="L2031" s="69">
        <v>300000000</v>
      </c>
      <c r="M2031" s="87">
        <v>60</v>
      </c>
      <c r="N2031" s="69">
        <v>300000000</v>
      </c>
      <c r="O2031" s="69">
        <v>16528925</v>
      </c>
      <c r="P2031" s="79">
        <f>IF(I2031=0,0,H2031/I2031)</f>
        <v>0</v>
      </c>
    </row>
    <row r="2032">
      <c r="A2032" s="66" t="str">
        <v>2026-04</v>
      </c>
      <c r="B2032" s="66" t="str">
        <v>비교 반영</v>
      </c>
      <c r="C2032" s="66" t="str">
        <v>진접읍 금곡리</v>
      </c>
      <c r="D2032" s="66" t="str">
        <v>다가구 전월세</v>
      </c>
      <c r="E2032" s="68">
        <v>17</v>
      </c>
      <c r="F2032" s="68">
        <v>0</v>
      </c>
      <c r="G2032" s="68">
        <v>4</v>
      </c>
      <c r="H2032" s="68">
        <v>13</v>
      </c>
      <c r="I2032" s="68">
        <f>G2032+H2032</f>
        <v>17</v>
      </c>
      <c r="J2032" s="68">
        <f>SUM(F2032:H2032)</f>
        <v>17</v>
      </c>
      <c r="K2032" s="68">
        <f>E2032-J2032</f>
        <v>0</v>
      </c>
      <c r="L2032" s="69">
        <v>845000000</v>
      </c>
      <c r="M2032" s="87">
        <v>731.25</v>
      </c>
      <c r="N2032" s="69">
        <v>49705882</v>
      </c>
      <c r="O2032" s="69">
        <v>3820018</v>
      </c>
      <c r="P2032" s="79">
        <f>IF(I2032=0,0,H2032/I2032)</f>
        <v>0.7647058823529411</v>
      </c>
    </row>
    <row r="2033">
      <c r="A2033" s="66" t="str">
        <v>2026-04</v>
      </c>
      <c r="B2033" s="66" t="str">
        <v>비교 반영</v>
      </c>
      <c r="C2033" s="66" t="str">
        <v>진접읍 금곡리</v>
      </c>
      <c r="D2033" s="66" t="str">
        <v>다세대 매매</v>
      </c>
      <c r="E2033" s="68">
        <v>1</v>
      </c>
      <c r="F2033" s="68">
        <v>1</v>
      </c>
      <c r="G2033" s="68">
        <v>0</v>
      </c>
      <c r="H2033" s="68">
        <v>0</v>
      </c>
      <c r="I2033" s="68">
        <f>G2033+H2033</f>
        <v>0</v>
      </c>
      <c r="J2033" s="68">
        <f>SUM(F2033:H2033)</f>
        <v>1</v>
      </c>
      <c r="K2033" s="68">
        <f>E2033-J2033</f>
        <v>0</v>
      </c>
      <c r="L2033" s="69">
        <v>345000000</v>
      </c>
      <c r="M2033" s="87">
        <v>84.78</v>
      </c>
      <c r="N2033" s="69">
        <v>345000000</v>
      </c>
      <c r="O2033" s="69">
        <v>13452416</v>
      </c>
      <c r="P2033" s="79">
        <f>IF(I2033=0,0,H2033/I2033)</f>
        <v>0</v>
      </c>
    </row>
    <row r="2034">
      <c r="A2034" s="66" t="str">
        <v>2026-04</v>
      </c>
      <c r="B2034" s="66" t="str">
        <v>비교 반영</v>
      </c>
      <c r="C2034" s="66" t="str">
        <v>진접읍 금곡리</v>
      </c>
      <c r="D2034" s="66" t="str">
        <v>다세대 전월세</v>
      </c>
      <c r="E2034" s="68">
        <v>1</v>
      </c>
      <c r="F2034" s="68">
        <v>0</v>
      </c>
      <c r="G2034" s="68">
        <v>0</v>
      </c>
      <c r="H2034" s="68">
        <v>1</v>
      </c>
      <c r="I2034" s="68">
        <f>G2034+H2034</f>
        <v>1</v>
      </c>
      <c r="J2034" s="68">
        <f>SUM(F2034:H2034)</f>
        <v>1</v>
      </c>
      <c r="K2034" s="68">
        <f>E2034-J2034</f>
        <v>0</v>
      </c>
      <c r="L2034" s="69">
        <v>60000000</v>
      </c>
      <c r="M2034" s="87">
        <v>71.52</v>
      </c>
      <c r="N2034" s="69">
        <v>60000000</v>
      </c>
      <c r="O2034" s="69">
        <v>2773310</v>
      </c>
      <c r="P2034" s="79">
        <f>IF(I2034=0,0,H2034/I2034)</f>
        <v>1</v>
      </c>
    </row>
    <row r="2035">
      <c r="A2035" s="66" t="str">
        <v>2026-04</v>
      </c>
      <c r="B2035" s="66" t="str">
        <v>비교 반영</v>
      </c>
      <c r="C2035" s="66" t="str">
        <v>진접읍 금곡리</v>
      </c>
      <c r="D2035" s="66" t="str">
        <v>분양권</v>
      </c>
      <c r="E2035" s="68">
        <v>1</v>
      </c>
      <c r="F2035" s="68">
        <v>1</v>
      </c>
      <c r="G2035" s="68">
        <v>0</v>
      </c>
      <c r="H2035" s="68">
        <v>0</v>
      </c>
      <c r="I2035" s="68">
        <f>G2035+H2035</f>
        <v>0</v>
      </c>
      <c r="J2035" s="68">
        <f>SUM(F2035:H2035)</f>
        <v>1</v>
      </c>
      <c r="K2035" s="68">
        <f>E2035-J2035</f>
        <v>0</v>
      </c>
      <c r="L2035" s="69">
        <v>310240000</v>
      </c>
      <c r="M2035" s="87">
        <v>84.991</v>
      </c>
      <c r="N2035" s="69">
        <v>310240000</v>
      </c>
      <c r="O2035" s="69">
        <v>12067004</v>
      </c>
      <c r="P2035" s="79">
        <f>IF(I2035=0,0,H2035/I2035)</f>
        <v>0</v>
      </c>
    </row>
    <row r="2036">
      <c r="A2036" s="66" t="str">
        <v>2026-04</v>
      </c>
      <c r="B2036" s="66" t="str">
        <v>비교 반영</v>
      </c>
      <c r="C2036" s="66" t="str">
        <v>진접읍 금곡리</v>
      </c>
      <c r="D2036" s="66" t="str">
        <v>아파트 매매</v>
      </c>
      <c r="E2036" s="68">
        <v>32</v>
      </c>
      <c r="F2036" s="68">
        <v>32</v>
      </c>
      <c r="G2036" s="68">
        <v>0</v>
      </c>
      <c r="H2036" s="68">
        <v>0</v>
      </c>
      <c r="I2036" s="68">
        <f>G2036+H2036</f>
        <v>0</v>
      </c>
      <c r="J2036" s="68">
        <f>SUM(F2036:H2036)</f>
        <v>32</v>
      </c>
      <c r="K2036" s="68">
        <f>E2036-J2036</f>
        <v>0</v>
      </c>
      <c r="L2036" s="69">
        <v>14454500000</v>
      </c>
      <c r="M2036" s="87">
        <v>2842.747</v>
      </c>
      <c r="N2036" s="69">
        <v>451703125</v>
      </c>
      <c r="O2036" s="69">
        <v>16808910</v>
      </c>
      <c r="P2036" s="79">
        <f>IF(I2036=0,0,H2036/I2036)</f>
        <v>0</v>
      </c>
    </row>
    <row r="2037">
      <c r="A2037" s="66" t="str">
        <v>2026-04</v>
      </c>
      <c r="B2037" s="66" t="str">
        <v>비교 반영</v>
      </c>
      <c r="C2037" s="66" t="str">
        <v>진접읍 금곡리</v>
      </c>
      <c r="D2037" s="66" t="str">
        <v>아파트 전월세</v>
      </c>
      <c r="E2037" s="68">
        <v>62</v>
      </c>
      <c r="F2037" s="68">
        <v>0</v>
      </c>
      <c r="G2037" s="68">
        <v>24</v>
      </c>
      <c r="H2037" s="68">
        <v>38</v>
      </c>
      <c r="I2037" s="68">
        <f>G2037+H2037</f>
        <v>62</v>
      </c>
      <c r="J2037" s="68">
        <f>SUM(F2037:H2037)</f>
        <v>62</v>
      </c>
      <c r="K2037" s="68">
        <f>E2037-J2037</f>
        <v>0</v>
      </c>
      <c r="L2037" s="69">
        <v>10733900000</v>
      </c>
      <c r="M2037" s="87">
        <v>4567.448</v>
      </c>
      <c r="N2037" s="69">
        <v>173127419</v>
      </c>
      <c r="O2037" s="69">
        <v>7768882</v>
      </c>
      <c r="P2037" s="79">
        <f>IF(I2037=0,0,H2037/I2037)</f>
        <v>0.6129032258064516</v>
      </c>
    </row>
    <row r="2038">
      <c r="A2038" s="66" t="str">
        <v>2026-04</v>
      </c>
      <c r="B2038" s="66" t="str">
        <v>비교 반영</v>
      </c>
      <c r="C2038" s="66" t="str">
        <v>진접읍 금곡리</v>
      </c>
      <c r="D2038" s="66" t="str">
        <v>토지</v>
      </c>
      <c r="E2038" s="68">
        <v>2</v>
      </c>
      <c r="F2038" s="68">
        <v>2</v>
      </c>
      <c r="G2038" s="68">
        <v>0</v>
      </c>
      <c r="H2038" s="68">
        <v>0</v>
      </c>
      <c r="I2038" s="68">
        <f>G2038+H2038</f>
        <v>0</v>
      </c>
      <c r="J2038" s="68">
        <f>SUM(F2038:H2038)</f>
        <v>2</v>
      </c>
      <c r="K2038" s="68">
        <f>E2038-J2038</f>
        <v>0</v>
      </c>
      <c r="L2038" s="69">
        <v>606000000</v>
      </c>
      <c r="M2038" s="87">
        <v>337.8</v>
      </c>
      <c r="N2038" s="69">
        <v>303000000</v>
      </c>
      <c r="O2038" s="69">
        <v>5930449</v>
      </c>
      <c r="P2038" s="79">
        <f>IF(I2038=0,0,H2038/I2038)</f>
        <v>0</v>
      </c>
    </row>
    <row r="2039">
      <c r="A2039" s="66" t="str">
        <v>2026-04</v>
      </c>
      <c r="B2039" s="66" t="str">
        <v>비교 반영</v>
      </c>
      <c r="C2039" s="66" t="str">
        <v>진접읍 내각리</v>
      </c>
      <c r="D2039" s="66" t="str">
        <v>다가구 전월세</v>
      </c>
      <c r="E2039" s="68">
        <v>8</v>
      </c>
      <c r="F2039" s="68">
        <v>0</v>
      </c>
      <c r="G2039" s="68">
        <v>1</v>
      </c>
      <c r="H2039" s="68">
        <v>7</v>
      </c>
      <c r="I2039" s="68">
        <f>G2039+H2039</f>
        <v>8</v>
      </c>
      <c r="J2039" s="68">
        <f>SUM(F2039:H2039)</f>
        <v>8</v>
      </c>
      <c r="K2039" s="68">
        <f>E2039-J2039</f>
        <v>0</v>
      </c>
      <c r="L2039" s="69">
        <v>180000000</v>
      </c>
      <c r="M2039" s="87">
        <v>317.2</v>
      </c>
      <c r="N2039" s="69">
        <v>22500000</v>
      </c>
      <c r="O2039" s="69">
        <v>1875918</v>
      </c>
      <c r="P2039" s="79">
        <f>IF(I2039=0,0,H2039/I2039)</f>
        <v>0.875</v>
      </c>
    </row>
    <row r="2040">
      <c r="A2040" s="66" t="str">
        <v>2026-04</v>
      </c>
      <c r="B2040" s="66" t="str">
        <v>비교 반영</v>
      </c>
      <c r="C2040" s="66" t="str">
        <v>진접읍 내각리</v>
      </c>
      <c r="D2040" s="66" t="str">
        <v>다세대 매매</v>
      </c>
      <c r="E2040" s="68">
        <v>5</v>
      </c>
      <c r="F2040" s="68">
        <v>5</v>
      </c>
      <c r="G2040" s="68">
        <v>0</v>
      </c>
      <c r="H2040" s="68">
        <v>0</v>
      </c>
      <c r="I2040" s="68">
        <f>G2040+H2040</f>
        <v>0</v>
      </c>
      <c r="J2040" s="68">
        <f>SUM(F2040:H2040)</f>
        <v>5</v>
      </c>
      <c r="K2040" s="68">
        <f>E2040-J2040</f>
        <v>0</v>
      </c>
      <c r="L2040" s="69">
        <v>573000000</v>
      </c>
      <c r="M2040" s="87">
        <v>283.81</v>
      </c>
      <c r="N2040" s="69">
        <v>114600000</v>
      </c>
      <c r="O2040" s="69">
        <v>6674236</v>
      </c>
      <c r="P2040" s="79">
        <f>IF(I2040=0,0,H2040/I2040)</f>
        <v>0</v>
      </c>
    </row>
    <row r="2041">
      <c r="A2041" s="66" t="str">
        <v>2026-04</v>
      </c>
      <c r="B2041" s="66" t="str">
        <v>비교 반영</v>
      </c>
      <c r="C2041" s="66" t="str">
        <v>진접읍 내각리</v>
      </c>
      <c r="D2041" s="66" t="str">
        <v>다세대 전월세</v>
      </c>
      <c r="E2041" s="68">
        <v>6</v>
      </c>
      <c r="F2041" s="68">
        <v>0</v>
      </c>
      <c r="G2041" s="68">
        <v>1</v>
      </c>
      <c r="H2041" s="68">
        <v>5</v>
      </c>
      <c r="I2041" s="68">
        <f>G2041+H2041</f>
        <v>6</v>
      </c>
      <c r="J2041" s="68">
        <f>SUM(F2041:H2041)</f>
        <v>6</v>
      </c>
      <c r="K2041" s="68">
        <f>E2041-J2041</f>
        <v>0</v>
      </c>
      <c r="L2041" s="69">
        <v>155000000</v>
      </c>
      <c r="M2041" s="87">
        <v>256.25</v>
      </c>
      <c r="N2041" s="69">
        <v>25833333</v>
      </c>
      <c r="O2041" s="69">
        <v>1999597</v>
      </c>
      <c r="P2041" s="79">
        <f>IF(I2041=0,0,H2041/I2041)</f>
        <v>0.8333333333333334</v>
      </c>
    </row>
    <row r="2042">
      <c r="A2042" s="66" t="str">
        <v>2026-04</v>
      </c>
      <c r="B2042" s="66" t="str">
        <v>비교 반영</v>
      </c>
      <c r="C2042" s="66" t="str">
        <v>진접읍 내각리</v>
      </c>
      <c r="D2042" s="66" t="str">
        <v>상가</v>
      </c>
      <c r="E2042" s="68">
        <v>1</v>
      </c>
      <c r="F2042" s="68">
        <v>1</v>
      </c>
      <c r="G2042" s="68">
        <v>0</v>
      </c>
      <c r="H2042" s="68">
        <v>0</v>
      </c>
      <c r="I2042" s="68">
        <f>G2042+H2042</f>
        <v>0</v>
      </c>
      <c r="J2042" s="68">
        <f>SUM(F2042:H2042)</f>
        <v>1</v>
      </c>
      <c r="K2042" s="68">
        <f>E2042-J2042</f>
        <v>0</v>
      </c>
      <c r="L2042" s="69">
        <v>573930000</v>
      </c>
      <c r="M2042" s="87">
        <v>96</v>
      </c>
      <c r="N2042" s="69">
        <v>573930000</v>
      </c>
      <c r="O2042" s="69">
        <v>19763429</v>
      </c>
      <c r="P2042" s="79">
        <f>IF(I2042=0,0,H2042/I2042)</f>
        <v>0</v>
      </c>
    </row>
    <row r="2043">
      <c r="A2043" s="66" t="str">
        <v>2026-04</v>
      </c>
      <c r="B2043" s="66" t="str">
        <v>비교 반영</v>
      </c>
      <c r="C2043" s="66" t="str">
        <v>진접읍 내각리</v>
      </c>
      <c r="D2043" s="66" t="str">
        <v>아파트 매매</v>
      </c>
      <c r="E2043" s="68">
        <v>5</v>
      </c>
      <c r="F2043" s="68">
        <v>5</v>
      </c>
      <c r="G2043" s="68">
        <v>0</v>
      </c>
      <c r="H2043" s="68">
        <v>0</v>
      </c>
      <c r="I2043" s="68">
        <f>G2043+H2043</f>
        <v>0</v>
      </c>
      <c r="J2043" s="68">
        <f>SUM(F2043:H2043)</f>
        <v>5</v>
      </c>
      <c r="K2043" s="68">
        <f>E2043-J2043</f>
        <v>0</v>
      </c>
      <c r="L2043" s="69">
        <v>1139000000</v>
      </c>
      <c r="M2043" s="87">
        <v>360.775</v>
      </c>
      <c r="N2043" s="69">
        <v>227800000</v>
      </c>
      <c r="O2043" s="69">
        <v>10436669</v>
      </c>
      <c r="P2043" s="79">
        <f>IF(I2043=0,0,H2043/I2043)</f>
        <v>0</v>
      </c>
    </row>
    <row r="2044">
      <c r="A2044" s="66" t="str">
        <v>2026-04</v>
      </c>
      <c r="B2044" s="66" t="str">
        <v>비교 반영</v>
      </c>
      <c r="C2044" s="66" t="str">
        <v>진접읍 내각리</v>
      </c>
      <c r="D2044" s="66" t="str">
        <v>아파트 전월세</v>
      </c>
      <c r="E2044" s="68">
        <v>2</v>
      </c>
      <c r="F2044" s="68">
        <v>0</v>
      </c>
      <c r="G2044" s="68">
        <v>2</v>
      </c>
      <c r="H2044" s="68">
        <v>0</v>
      </c>
      <c r="I2044" s="68">
        <f>G2044+H2044</f>
        <v>2</v>
      </c>
      <c r="J2044" s="68">
        <f>SUM(F2044:H2044)</f>
        <v>2</v>
      </c>
      <c r="K2044" s="68">
        <f>E2044-J2044</f>
        <v>0</v>
      </c>
      <c r="L2044" s="69">
        <v>542000000</v>
      </c>
      <c r="M2044" s="87">
        <v>239.92</v>
      </c>
      <c r="N2044" s="69">
        <v>271000000</v>
      </c>
      <c r="O2044" s="69">
        <v>7468054</v>
      </c>
      <c r="P2044" s="79">
        <f>IF(I2044=0,0,H2044/I2044)</f>
        <v>0</v>
      </c>
    </row>
    <row r="2045">
      <c r="A2045" s="66" t="str">
        <v>2026-04</v>
      </c>
      <c r="B2045" s="66" t="str">
        <v>비교 반영</v>
      </c>
      <c r="C2045" s="66" t="str">
        <v>진접읍 내각리</v>
      </c>
      <c r="D2045" s="66" t="str">
        <v>토지</v>
      </c>
      <c r="E2045" s="68">
        <v>7</v>
      </c>
      <c r="F2045" s="68">
        <v>7</v>
      </c>
      <c r="G2045" s="68">
        <v>0</v>
      </c>
      <c r="H2045" s="68">
        <v>0</v>
      </c>
      <c r="I2045" s="68">
        <f>G2045+H2045</f>
        <v>0</v>
      </c>
      <c r="J2045" s="68">
        <f>SUM(F2045:H2045)</f>
        <v>7</v>
      </c>
      <c r="K2045" s="68">
        <f>E2045-J2045</f>
        <v>0</v>
      </c>
      <c r="L2045" s="69">
        <v>539070000</v>
      </c>
      <c r="M2045" s="87">
        <v>2822.28</v>
      </c>
      <c r="N2045" s="69">
        <v>77010000</v>
      </c>
      <c r="O2045" s="69">
        <v>631422</v>
      </c>
      <c r="P2045" s="79">
        <f>IF(I2045=0,0,H2045/I2045)</f>
        <v>0</v>
      </c>
    </row>
    <row r="2046">
      <c r="A2046" s="66" t="str">
        <v>2026-04</v>
      </c>
      <c r="B2046" s="66" t="str">
        <v>비교 반영</v>
      </c>
      <c r="C2046" s="66" t="str">
        <v>진접읍 내곡리</v>
      </c>
      <c r="D2046" s="66" t="str">
        <v>다가구 매매</v>
      </c>
      <c r="E2046" s="68">
        <v>1</v>
      </c>
      <c r="F2046" s="68">
        <v>1</v>
      </c>
      <c r="G2046" s="68">
        <v>0</v>
      </c>
      <c r="H2046" s="68">
        <v>0</v>
      </c>
      <c r="I2046" s="68">
        <f>G2046+H2046</f>
        <v>0</v>
      </c>
      <c r="J2046" s="68">
        <f>SUM(F2046:H2046)</f>
        <v>1</v>
      </c>
      <c r="K2046" s="68">
        <f>E2046-J2046</f>
        <v>0</v>
      </c>
      <c r="L2046" s="69">
        <v>435000000</v>
      </c>
      <c r="M2046" s="87">
        <v>294.68</v>
      </c>
      <c r="N2046" s="69">
        <v>435000000</v>
      </c>
      <c r="O2046" s="69">
        <v>4879926</v>
      </c>
      <c r="P2046" s="79">
        <f>IF(I2046=0,0,H2046/I2046)</f>
        <v>0</v>
      </c>
    </row>
    <row r="2047">
      <c r="A2047" s="66" t="str">
        <v>2026-04</v>
      </c>
      <c r="B2047" s="66" t="str">
        <v>비교 반영</v>
      </c>
      <c r="C2047" s="66" t="str">
        <v>진접읍 내곡리</v>
      </c>
      <c r="D2047" s="66" t="str">
        <v>토지</v>
      </c>
      <c r="E2047" s="68">
        <v>2</v>
      </c>
      <c r="F2047" s="68">
        <v>2</v>
      </c>
      <c r="G2047" s="68">
        <v>0</v>
      </c>
      <c r="H2047" s="68">
        <v>0</v>
      </c>
      <c r="I2047" s="68">
        <f>G2047+H2047</f>
        <v>0</v>
      </c>
      <c r="J2047" s="68">
        <f>SUM(F2047:H2047)</f>
        <v>2</v>
      </c>
      <c r="K2047" s="68">
        <f>E2047-J2047</f>
        <v>0</v>
      </c>
      <c r="L2047" s="69">
        <v>24290000</v>
      </c>
      <c r="M2047" s="87">
        <v>424</v>
      </c>
      <c r="N2047" s="69">
        <v>12145000</v>
      </c>
      <c r="O2047" s="69">
        <v>189381</v>
      </c>
      <c r="P2047" s="79">
        <f>IF(I2047=0,0,H2047/I2047)</f>
        <v>0</v>
      </c>
    </row>
    <row r="2048">
      <c r="A2048" s="66" t="str">
        <v>2026-04</v>
      </c>
      <c r="B2048" s="66" t="str">
        <v>비교 반영</v>
      </c>
      <c r="C2048" s="66" t="str">
        <v>진접읍 부평리</v>
      </c>
      <c r="D2048" s="66" t="str">
        <v>다가구 전월세</v>
      </c>
      <c r="E2048" s="68">
        <v>4</v>
      </c>
      <c r="F2048" s="68">
        <v>0</v>
      </c>
      <c r="G2048" s="68">
        <v>0</v>
      </c>
      <c r="H2048" s="68">
        <v>4</v>
      </c>
      <c r="I2048" s="68">
        <f>G2048+H2048</f>
        <v>4</v>
      </c>
      <c r="J2048" s="68">
        <f>SUM(F2048:H2048)</f>
        <v>4</v>
      </c>
      <c r="K2048" s="68">
        <f>E2048-J2048</f>
        <v>0</v>
      </c>
      <c r="L2048" s="69">
        <v>23000000</v>
      </c>
      <c r="M2048" s="87">
        <v>122.26</v>
      </c>
      <c r="N2048" s="69">
        <v>5750000</v>
      </c>
      <c r="O2048" s="69">
        <v>621896</v>
      </c>
      <c r="P2048" s="79">
        <f>IF(I2048=0,0,H2048/I2048)</f>
        <v>1</v>
      </c>
    </row>
    <row r="2049">
      <c r="A2049" s="66" t="str">
        <v>2026-04</v>
      </c>
      <c r="B2049" s="66" t="str">
        <v>비교 반영</v>
      </c>
      <c r="C2049" s="66" t="str">
        <v>진접읍 부평리</v>
      </c>
      <c r="D2049" s="66" t="str">
        <v>다세대 매매</v>
      </c>
      <c r="E2049" s="68">
        <v>5</v>
      </c>
      <c r="F2049" s="68">
        <v>5</v>
      </c>
      <c r="G2049" s="68">
        <v>0</v>
      </c>
      <c r="H2049" s="68">
        <v>0</v>
      </c>
      <c r="I2049" s="68">
        <f>G2049+H2049</f>
        <v>0</v>
      </c>
      <c r="J2049" s="68">
        <f>SUM(F2049:H2049)</f>
        <v>5</v>
      </c>
      <c r="K2049" s="68">
        <f>E2049-J2049</f>
        <v>0</v>
      </c>
      <c r="L2049" s="69">
        <v>488000000</v>
      </c>
      <c r="M2049" s="87">
        <v>250.23</v>
      </c>
      <c r="N2049" s="69">
        <v>97600000</v>
      </c>
      <c r="O2049" s="69">
        <v>6446961</v>
      </c>
      <c r="P2049" s="79">
        <f>IF(I2049=0,0,H2049/I2049)</f>
        <v>0</v>
      </c>
    </row>
    <row r="2050">
      <c r="A2050" s="66" t="str">
        <v>2026-04</v>
      </c>
      <c r="B2050" s="66" t="str">
        <v>비교 반영</v>
      </c>
      <c r="C2050" s="66" t="str">
        <v>진접읍 부평리</v>
      </c>
      <c r="D2050" s="66" t="str">
        <v>다세대 전월세</v>
      </c>
      <c r="E2050" s="68">
        <v>8</v>
      </c>
      <c r="F2050" s="68">
        <v>0</v>
      </c>
      <c r="G2050" s="68">
        <v>0</v>
      </c>
      <c r="H2050" s="68">
        <v>8</v>
      </c>
      <c r="I2050" s="68">
        <f>G2050+H2050</f>
        <v>8</v>
      </c>
      <c r="J2050" s="68">
        <f>SUM(F2050:H2050)</f>
        <v>8</v>
      </c>
      <c r="K2050" s="68">
        <f>E2050-J2050</f>
        <v>0</v>
      </c>
      <c r="L2050" s="69">
        <v>60000000</v>
      </c>
      <c r="M2050" s="87">
        <v>291.53</v>
      </c>
      <c r="N2050" s="69">
        <v>7500000</v>
      </c>
      <c r="O2050" s="69">
        <v>680366</v>
      </c>
      <c r="P2050" s="79">
        <f>IF(I2050=0,0,H2050/I2050)</f>
        <v>1</v>
      </c>
    </row>
    <row r="2051">
      <c r="A2051" s="66" t="str">
        <v>2026-04</v>
      </c>
      <c r="B2051" s="66" t="str">
        <v>비교 반영</v>
      </c>
      <c r="C2051" s="66" t="str">
        <v>진접읍 부평리</v>
      </c>
      <c r="D2051" s="66" t="str">
        <v>상가</v>
      </c>
      <c r="E2051" s="68">
        <v>1</v>
      </c>
      <c r="F2051" s="68">
        <v>1</v>
      </c>
      <c r="G2051" s="68">
        <v>0</v>
      </c>
      <c r="H2051" s="68">
        <v>0</v>
      </c>
      <c r="I2051" s="68">
        <f>G2051+H2051</f>
        <v>0</v>
      </c>
      <c r="J2051" s="68">
        <f>SUM(F2051:H2051)</f>
        <v>1</v>
      </c>
      <c r="K2051" s="68">
        <f>E2051-J2051</f>
        <v>0</v>
      </c>
      <c r="L2051" s="69">
        <v>90000000</v>
      </c>
      <c r="M2051" s="87">
        <v>156.33</v>
      </c>
      <c r="N2051" s="69">
        <v>90000000</v>
      </c>
      <c r="O2051" s="69">
        <v>1903158</v>
      </c>
      <c r="P2051" s="79">
        <f>IF(I2051=0,0,H2051/I2051)</f>
        <v>0</v>
      </c>
    </row>
    <row r="2052">
      <c r="A2052" s="66" t="str">
        <v>2026-04</v>
      </c>
      <c r="B2052" s="66" t="str">
        <v>비교 반영</v>
      </c>
      <c r="C2052" s="66" t="str">
        <v>진접읍 부평리</v>
      </c>
      <c r="D2052" s="66" t="str">
        <v>아파트 매매</v>
      </c>
      <c r="E2052" s="68">
        <v>26</v>
      </c>
      <c r="F2052" s="68">
        <v>26</v>
      </c>
      <c r="G2052" s="68">
        <v>0</v>
      </c>
      <c r="H2052" s="68">
        <v>0</v>
      </c>
      <c r="I2052" s="68">
        <f>G2052+H2052</f>
        <v>0</v>
      </c>
      <c r="J2052" s="68">
        <f>SUM(F2052:H2052)</f>
        <v>26</v>
      </c>
      <c r="K2052" s="68">
        <f>E2052-J2052</f>
        <v>0</v>
      </c>
      <c r="L2052" s="69">
        <v>9593500000</v>
      </c>
      <c r="M2052" s="87">
        <v>1983.268</v>
      </c>
      <c r="N2052" s="69">
        <v>368980769</v>
      </c>
      <c r="O2052" s="69">
        <v>15990800</v>
      </c>
      <c r="P2052" s="79">
        <f>IF(I2052=0,0,H2052/I2052)</f>
        <v>0</v>
      </c>
    </row>
    <row r="2053">
      <c r="A2053" s="66" t="str">
        <v>2026-04</v>
      </c>
      <c r="B2053" s="66" t="str">
        <v>비교 반영</v>
      </c>
      <c r="C2053" s="66" t="str">
        <v>진접읍 부평리</v>
      </c>
      <c r="D2053" s="66" t="str">
        <v>아파트 전월세</v>
      </c>
      <c r="E2053" s="68">
        <v>33</v>
      </c>
      <c r="F2053" s="68">
        <v>0</v>
      </c>
      <c r="G2053" s="68">
        <v>23</v>
      </c>
      <c r="H2053" s="68">
        <v>10</v>
      </c>
      <c r="I2053" s="68">
        <f>G2053+H2053</f>
        <v>33</v>
      </c>
      <c r="J2053" s="68">
        <f>SUM(F2053:H2053)</f>
        <v>33</v>
      </c>
      <c r="K2053" s="68">
        <f>E2053-J2053</f>
        <v>0</v>
      </c>
      <c r="L2053" s="69">
        <v>7425700000</v>
      </c>
      <c r="M2053" s="87">
        <v>2661.915</v>
      </c>
      <c r="N2053" s="69">
        <v>225021212</v>
      </c>
      <c r="O2053" s="69">
        <v>9221846</v>
      </c>
      <c r="P2053" s="79">
        <f>IF(I2053=0,0,H2053/I2053)</f>
        <v>0.30303030303030304</v>
      </c>
    </row>
    <row r="2054">
      <c r="A2054" s="66" t="str">
        <v>2026-04</v>
      </c>
      <c r="B2054" s="66" t="str">
        <v>비교 반영</v>
      </c>
      <c r="C2054" s="66" t="str">
        <v>진접읍 부평리</v>
      </c>
      <c r="D2054" s="66" t="str">
        <v>토지</v>
      </c>
      <c r="E2054" s="68">
        <v>5</v>
      </c>
      <c r="F2054" s="68">
        <v>5</v>
      </c>
      <c r="G2054" s="68">
        <v>0</v>
      </c>
      <c r="H2054" s="68">
        <v>0</v>
      </c>
      <c r="I2054" s="68">
        <f>G2054+H2054</f>
        <v>0</v>
      </c>
      <c r="J2054" s="68">
        <f>SUM(F2054:H2054)</f>
        <v>5</v>
      </c>
      <c r="K2054" s="68">
        <f>E2054-J2054</f>
        <v>0</v>
      </c>
      <c r="L2054" s="69">
        <v>415000000</v>
      </c>
      <c r="M2054" s="87">
        <v>1177</v>
      </c>
      <c r="N2054" s="69">
        <v>83000000</v>
      </c>
      <c r="O2054" s="69">
        <v>1165591</v>
      </c>
      <c r="P2054" s="79">
        <f>IF(I2054=0,0,H2054/I2054)</f>
        <v>0</v>
      </c>
    </row>
    <row r="2055">
      <c r="A2055" s="66" t="str">
        <v>2026-04</v>
      </c>
      <c r="B2055" s="66" t="str">
        <v>비교 반영</v>
      </c>
      <c r="C2055" s="66" t="str">
        <v>진접읍 연평리</v>
      </c>
      <c r="D2055" s="66" t="str">
        <v>다가구 전월세</v>
      </c>
      <c r="E2055" s="68">
        <v>2</v>
      </c>
      <c r="F2055" s="68">
        <v>0</v>
      </c>
      <c r="G2055" s="68">
        <v>1</v>
      </c>
      <c r="H2055" s="68">
        <v>1</v>
      </c>
      <c r="I2055" s="68">
        <f>G2055+H2055</f>
        <v>2</v>
      </c>
      <c r="J2055" s="68">
        <f>SUM(F2055:H2055)</f>
        <v>2</v>
      </c>
      <c r="K2055" s="68">
        <f>E2055-J2055</f>
        <v>0</v>
      </c>
      <c r="L2055" s="69">
        <v>215000000</v>
      </c>
      <c r="M2055" s="87">
        <v>118.07</v>
      </c>
      <c r="N2055" s="69">
        <v>107500000</v>
      </c>
      <c r="O2055" s="69">
        <v>6019681</v>
      </c>
      <c r="P2055" s="79">
        <f>IF(I2055=0,0,H2055/I2055)</f>
        <v>0.5</v>
      </c>
    </row>
    <row r="2056">
      <c r="A2056" s="66" t="str">
        <v>2026-04</v>
      </c>
      <c r="B2056" s="66" t="str">
        <v>비교 반영</v>
      </c>
      <c r="C2056" s="66" t="str">
        <v>진접읍 연평리</v>
      </c>
      <c r="D2056" s="66" t="str">
        <v>다세대 매매</v>
      </c>
      <c r="E2056" s="68">
        <v>1</v>
      </c>
      <c r="F2056" s="68">
        <v>1</v>
      </c>
      <c r="G2056" s="68">
        <v>0</v>
      </c>
      <c r="H2056" s="68">
        <v>0</v>
      </c>
      <c r="I2056" s="68">
        <f>G2056+H2056</f>
        <v>0</v>
      </c>
      <c r="J2056" s="68">
        <f>SUM(F2056:H2056)</f>
        <v>1</v>
      </c>
      <c r="K2056" s="68">
        <f>E2056-J2056</f>
        <v>0</v>
      </c>
      <c r="L2056" s="69">
        <v>90000000</v>
      </c>
      <c r="M2056" s="87">
        <v>47.61</v>
      </c>
      <c r="N2056" s="69">
        <v>90000000</v>
      </c>
      <c r="O2056" s="69">
        <v>6249121</v>
      </c>
      <c r="P2056" s="79">
        <f>IF(I2056=0,0,H2056/I2056)</f>
        <v>0</v>
      </c>
    </row>
    <row r="2057">
      <c r="A2057" s="66" t="str">
        <v>2026-04</v>
      </c>
      <c r="B2057" s="66" t="str">
        <v>비교 반영</v>
      </c>
      <c r="C2057" s="66" t="str">
        <v>진접읍 연평리</v>
      </c>
      <c r="D2057" s="66" t="str">
        <v>다세대 전월세</v>
      </c>
      <c r="E2057" s="68">
        <v>2</v>
      </c>
      <c r="F2057" s="68">
        <v>0</v>
      </c>
      <c r="G2057" s="68">
        <v>0</v>
      </c>
      <c r="H2057" s="68">
        <v>2</v>
      </c>
      <c r="I2057" s="68">
        <f>G2057+H2057</f>
        <v>2</v>
      </c>
      <c r="J2057" s="68">
        <f>SUM(F2057:H2057)</f>
        <v>2</v>
      </c>
      <c r="K2057" s="68">
        <f>E2057-J2057</f>
        <v>0</v>
      </c>
      <c r="L2057" s="69">
        <v>20000000</v>
      </c>
      <c r="M2057" s="87">
        <v>78.38</v>
      </c>
      <c r="N2057" s="69">
        <v>10000000</v>
      </c>
      <c r="O2057" s="69">
        <v>843528</v>
      </c>
      <c r="P2057" s="79">
        <f>IF(I2057=0,0,H2057/I2057)</f>
        <v>1</v>
      </c>
    </row>
    <row r="2058">
      <c r="A2058" s="66" t="str">
        <v>2026-04</v>
      </c>
      <c r="B2058" s="66" t="str">
        <v>비교 반영</v>
      </c>
      <c r="C2058" s="66" t="str">
        <v>진접읍 연평리</v>
      </c>
      <c r="D2058" s="66" t="str">
        <v>아파트 매매</v>
      </c>
      <c r="E2058" s="68">
        <v>1</v>
      </c>
      <c r="F2058" s="68">
        <v>1</v>
      </c>
      <c r="G2058" s="68">
        <v>0</v>
      </c>
      <c r="H2058" s="68">
        <v>0</v>
      </c>
      <c r="I2058" s="68">
        <f>G2058+H2058</f>
        <v>0</v>
      </c>
      <c r="J2058" s="68">
        <f>SUM(F2058:H2058)</f>
        <v>1</v>
      </c>
      <c r="K2058" s="68">
        <f>E2058-J2058</f>
        <v>0</v>
      </c>
      <c r="L2058" s="69">
        <v>408000000</v>
      </c>
      <c r="M2058" s="87">
        <v>88.921</v>
      </c>
      <c r="N2058" s="69">
        <v>408000000</v>
      </c>
      <c r="O2058" s="69">
        <v>15168074</v>
      </c>
      <c r="P2058" s="79">
        <f>IF(I2058=0,0,H2058/I2058)</f>
        <v>0</v>
      </c>
    </row>
    <row r="2059">
      <c r="A2059" s="66" t="str">
        <v>2026-04</v>
      </c>
      <c r="B2059" s="66" t="str">
        <v>비교 반영</v>
      </c>
      <c r="C2059" s="66" t="str">
        <v>진접읍 연평리</v>
      </c>
      <c r="D2059" s="66" t="str">
        <v>아파트 전월세</v>
      </c>
      <c r="E2059" s="68">
        <v>2</v>
      </c>
      <c r="F2059" s="68">
        <v>0</v>
      </c>
      <c r="G2059" s="68">
        <v>2</v>
      </c>
      <c r="H2059" s="68">
        <v>0</v>
      </c>
      <c r="I2059" s="68">
        <f>G2059+H2059</f>
        <v>2</v>
      </c>
      <c r="J2059" s="68">
        <f>SUM(F2059:H2059)</f>
        <v>2</v>
      </c>
      <c r="K2059" s="68">
        <f>E2059-J2059</f>
        <v>0</v>
      </c>
      <c r="L2059" s="69">
        <v>673000000</v>
      </c>
      <c r="M2059" s="87">
        <v>221.417</v>
      </c>
      <c r="N2059" s="69">
        <v>336500000</v>
      </c>
      <c r="O2059" s="69">
        <v>10047979</v>
      </c>
      <c r="P2059" s="79">
        <f>IF(I2059=0,0,H2059/I2059)</f>
        <v>0</v>
      </c>
    </row>
    <row r="2060">
      <c r="A2060" s="66" t="str">
        <v>2026-04</v>
      </c>
      <c r="B2060" s="66" t="str">
        <v>비교 반영</v>
      </c>
      <c r="C2060" s="66" t="str">
        <v>진접읍 장현리</v>
      </c>
      <c r="D2060" s="66" t="str">
        <v>다가구 매매</v>
      </c>
      <c r="E2060" s="68">
        <v>2</v>
      </c>
      <c r="F2060" s="68">
        <v>2</v>
      </c>
      <c r="G2060" s="68">
        <v>0</v>
      </c>
      <c r="H2060" s="68">
        <v>0</v>
      </c>
      <c r="I2060" s="68">
        <f>G2060+H2060</f>
        <v>0</v>
      </c>
      <c r="J2060" s="68">
        <f>SUM(F2060:H2060)</f>
        <v>2</v>
      </c>
      <c r="K2060" s="68">
        <f>E2060-J2060</f>
        <v>0</v>
      </c>
      <c r="L2060" s="69">
        <v>1470000000</v>
      </c>
      <c r="M2060" s="87">
        <v>582.96</v>
      </c>
      <c r="N2060" s="69">
        <v>735000000</v>
      </c>
      <c r="O2060" s="69">
        <v>8335913</v>
      </c>
      <c r="P2060" s="79">
        <f>IF(I2060=0,0,H2060/I2060)</f>
        <v>0</v>
      </c>
    </row>
    <row r="2061">
      <c r="A2061" s="66" t="str">
        <v>2026-04</v>
      </c>
      <c r="B2061" s="66" t="str">
        <v>비교 반영</v>
      </c>
      <c r="C2061" s="66" t="str">
        <v>진접읍 장현리</v>
      </c>
      <c r="D2061" s="66" t="str">
        <v>다가구 전월세</v>
      </c>
      <c r="E2061" s="68">
        <v>10</v>
      </c>
      <c r="F2061" s="68">
        <v>0</v>
      </c>
      <c r="G2061" s="68">
        <v>1</v>
      </c>
      <c r="H2061" s="68">
        <v>9</v>
      </c>
      <c r="I2061" s="68">
        <f>G2061+H2061</f>
        <v>10</v>
      </c>
      <c r="J2061" s="68">
        <f>SUM(F2061:H2061)</f>
        <v>10</v>
      </c>
      <c r="K2061" s="68">
        <f>E2061-J2061</f>
        <v>0</v>
      </c>
      <c r="L2061" s="69">
        <v>450000000</v>
      </c>
      <c r="M2061" s="87">
        <v>528.25</v>
      </c>
      <c r="N2061" s="69">
        <v>45000000</v>
      </c>
      <c r="O2061" s="69">
        <v>2816097</v>
      </c>
      <c r="P2061" s="79">
        <f>IF(I2061=0,0,H2061/I2061)</f>
        <v>0.9</v>
      </c>
    </row>
    <row r="2062">
      <c r="A2062" s="66" t="str">
        <v>2026-04</v>
      </c>
      <c r="B2062" s="66" t="str">
        <v>비교 반영</v>
      </c>
      <c r="C2062" s="66" t="str">
        <v>진접읍 장현리</v>
      </c>
      <c r="D2062" s="66" t="str">
        <v>다세대 매매</v>
      </c>
      <c r="E2062" s="68">
        <v>10</v>
      </c>
      <c r="F2062" s="68">
        <v>10</v>
      </c>
      <c r="G2062" s="68">
        <v>0</v>
      </c>
      <c r="H2062" s="68">
        <v>0</v>
      </c>
      <c r="I2062" s="68">
        <f>G2062+H2062</f>
        <v>0</v>
      </c>
      <c r="J2062" s="68">
        <f>SUM(F2062:H2062)</f>
        <v>10</v>
      </c>
      <c r="K2062" s="68">
        <f>E2062-J2062</f>
        <v>0</v>
      </c>
      <c r="L2062" s="69">
        <v>1491750000</v>
      </c>
      <c r="M2062" s="87">
        <v>543.72</v>
      </c>
      <c r="N2062" s="69">
        <v>149175000</v>
      </c>
      <c r="O2062" s="69">
        <v>9069751</v>
      </c>
      <c r="P2062" s="79">
        <f>IF(I2062=0,0,H2062/I2062)</f>
        <v>0</v>
      </c>
    </row>
    <row r="2063">
      <c r="A2063" s="66" t="str">
        <v>2026-04</v>
      </c>
      <c r="B2063" s="66" t="str">
        <v>비교 반영</v>
      </c>
      <c r="C2063" s="66" t="str">
        <v>진접읍 장현리</v>
      </c>
      <c r="D2063" s="66" t="str">
        <v>다세대 전월세</v>
      </c>
      <c r="E2063" s="68">
        <v>12</v>
      </c>
      <c r="F2063" s="68">
        <v>0</v>
      </c>
      <c r="G2063" s="68">
        <v>4</v>
      </c>
      <c r="H2063" s="68">
        <v>8</v>
      </c>
      <c r="I2063" s="68">
        <f>G2063+H2063</f>
        <v>12</v>
      </c>
      <c r="J2063" s="68">
        <f>SUM(F2063:H2063)</f>
        <v>12</v>
      </c>
      <c r="K2063" s="68">
        <f>E2063-J2063</f>
        <v>0</v>
      </c>
      <c r="L2063" s="69">
        <v>489100000</v>
      </c>
      <c r="M2063" s="87">
        <v>636.405</v>
      </c>
      <c r="N2063" s="69">
        <v>40758333</v>
      </c>
      <c r="O2063" s="69">
        <v>2540614</v>
      </c>
      <c r="P2063" s="79">
        <f>IF(I2063=0,0,H2063/I2063)</f>
        <v>0.6666666666666666</v>
      </c>
    </row>
    <row r="2064">
      <c r="A2064" s="66" t="str">
        <v>2026-04</v>
      </c>
      <c r="B2064" s="66" t="str">
        <v>비교 반영</v>
      </c>
      <c r="C2064" s="66" t="str">
        <v>진접읍 장현리</v>
      </c>
      <c r="D2064" s="66" t="str">
        <v>상가</v>
      </c>
      <c r="E2064" s="68">
        <v>2</v>
      </c>
      <c r="F2064" s="68">
        <v>2</v>
      </c>
      <c r="G2064" s="68">
        <v>0</v>
      </c>
      <c r="H2064" s="68">
        <v>0</v>
      </c>
      <c r="I2064" s="68">
        <f>G2064+H2064</f>
        <v>0</v>
      </c>
      <c r="J2064" s="68">
        <f>SUM(F2064:H2064)</f>
        <v>2</v>
      </c>
      <c r="K2064" s="68">
        <f>E2064-J2064</f>
        <v>0</v>
      </c>
      <c r="L2064" s="69">
        <v>3095000000</v>
      </c>
      <c r="M2064" s="87">
        <v>1675.19</v>
      </c>
      <c r="N2064" s="69">
        <v>1547500000</v>
      </c>
      <c r="O2064" s="69">
        <v>6107608</v>
      </c>
      <c r="P2064" s="79">
        <f>IF(I2064=0,0,H2064/I2064)</f>
        <v>0</v>
      </c>
    </row>
    <row r="2065">
      <c r="A2065" s="66" t="str">
        <v>2026-04</v>
      </c>
      <c r="B2065" s="66" t="str">
        <v>비교 반영</v>
      </c>
      <c r="C2065" s="66" t="str">
        <v>진접읍 장현리</v>
      </c>
      <c r="D2065" s="66" t="str">
        <v>아파트 매매</v>
      </c>
      <c r="E2065" s="68">
        <v>22</v>
      </c>
      <c r="F2065" s="68">
        <v>22</v>
      </c>
      <c r="G2065" s="68">
        <v>0</v>
      </c>
      <c r="H2065" s="68">
        <v>0</v>
      </c>
      <c r="I2065" s="68">
        <f>G2065+H2065</f>
        <v>0</v>
      </c>
      <c r="J2065" s="68">
        <f>SUM(F2065:H2065)</f>
        <v>22</v>
      </c>
      <c r="K2065" s="68">
        <f>E2065-J2065</f>
        <v>0</v>
      </c>
      <c r="L2065" s="69">
        <v>6243500000</v>
      </c>
      <c r="M2065" s="87">
        <v>1731.008</v>
      </c>
      <c r="N2065" s="69">
        <v>283795455</v>
      </c>
      <c r="O2065" s="69">
        <v>11923497</v>
      </c>
      <c r="P2065" s="79">
        <f>IF(I2065=0,0,H2065/I2065)</f>
        <v>0</v>
      </c>
    </row>
    <row r="2066">
      <c r="A2066" s="66" t="str">
        <v>2026-04</v>
      </c>
      <c r="B2066" s="66" t="str">
        <v>비교 반영</v>
      </c>
      <c r="C2066" s="66" t="str">
        <v>진접읍 장현리</v>
      </c>
      <c r="D2066" s="66" t="str">
        <v>아파트 전월세</v>
      </c>
      <c r="E2066" s="68">
        <v>61</v>
      </c>
      <c r="F2066" s="68">
        <v>0</v>
      </c>
      <c r="G2066" s="68">
        <v>17</v>
      </c>
      <c r="H2066" s="68">
        <v>44</v>
      </c>
      <c r="I2066" s="68">
        <f>G2066+H2066</f>
        <v>61</v>
      </c>
      <c r="J2066" s="68">
        <f>SUM(F2066:H2066)</f>
        <v>61</v>
      </c>
      <c r="K2066" s="68">
        <f>E2066-J2066</f>
        <v>0</v>
      </c>
      <c r="L2066" s="69">
        <v>4749630000</v>
      </c>
      <c r="M2066" s="87">
        <v>3362.404</v>
      </c>
      <c r="N2066" s="69">
        <v>77862787</v>
      </c>
      <c r="O2066" s="69">
        <v>4669652</v>
      </c>
      <c r="P2066" s="79">
        <f>IF(I2066=0,0,H2066/I2066)</f>
        <v>0.7213114754098361</v>
      </c>
    </row>
    <row r="2067">
      <c r="A2067" s="66" t="str">
        <v>2026-04</v>
      </c>
      <c r="B2067" s="66" t="str">
        <v>비교 반영</v>
      </c>
      <c r="C2067" s="66" t="str">
        <v>진접읍 장현리</v>
      </c>
      <c r="D2067" s="66" t="str">
        <v>토지</v>
      </c>
      <c r="E2067" s="68">
        <v>8</v>
      </c>
      <c r="F2067" s="68">
        <v>8</v>
      </c>
      <c r="G2067" s="68">
        <v>0</v>
      </c>
      <c r="H2067" s="68">
        <v>0</v>
      </c>
      <c r="I2067" s="68">
        <f>G2067+H2067</f>
        <v>0</v>
      </c>
      <c r="J2067" s="68">
        <f>SUM(F2067:H2067)</f>
        <v>8</v>
      </c>
      <c r="K2067" s="68">
        <f>E2067-J2067</f>
        <v>0</v>
      </c>
      <c r="L2067" s="69">
        <v>2470190000</v>
      </c>
      <c r="M2067" s="87">
        <v>2729.12</v>
      </c>
      <c r="N2067" s="69">
        <v>308773750</v>
      </c>
      <c r="O2067" s="69">
        <v>2992143</v>
      </c>
      <c r="P2067" s="79">
        <f>IF(I2067=0,0,H2067/I2067)</f>
        <v>0</v>
      </c>
    </row>
    <row r="2068">
      <c r="A2068" s="66" t="str">
        <v>2026-04</v>
      </c>
      <c r="B2068" s="66" t="str">
        <v>비교 반영</v>
      </c>
      <c r="C2068" s="66" t="str">
        <v>진접읍 진벌리</v>
      </c>
      <c r="D2068" s="66" t="str">
        <v>다가구 전월세</v>
      </c>
      <c r="E2068" s="68">
        <v>2</v>
      </c>
      <c r="F2068" s="68">
        <v>0</v>
      </c>
      <c r="G2068" s="68">
        <v>0</v>
      </c>
      <c r="H2068" s="68">
        <v>2</v>
      </c>
      <c r="I2068" s="68">
        <f>G2068+H2068</f>
        <v>2</v>
      </c>
      <c r="J2068" s="68">
        <f>SUM(F2068:H2068)</f>
        <v>2</v>
      </c>
      <c r="K2068" s="68">
        <f>E2068-J2068</f>
        <v>0</v>
      </c>
      <c r="L2068" s="69">
        <v>10000000</v>
      </c>
      <c r="M2068" s="87">
        <v>85.05</v>
      </c>
      <c r="N2068" s="69">
        <v>5000000</v>
      </c>
      <c r="O2068" s="69">
        <v>388687</v>
      </c>
      <c r="P2068" s="79">
        <f>IF(I2068=0,0,H2068/I2068)</f>
        <v>1</v>
      </c>
    </row>
    <row r="2069">
      <c r="A2069" s="66" t="str">
        <v>2026-04</v>
      </c>
      <c r="B2069" s="66" t="str">
        <v>비교 반영</v>
      </c>
      <c r="C2069" s="66" t="str">
        <v>진접읍 진벌리</v>
      </c>
      <c r="D2069" s="66" t="str">
        <v>아파트 매매</v>
      </c>
      <c r="E2069" s="68">
        <v>1</v>
      </c>
      <c r="F2069" s="68">
        <v>1</v>
      </c>
      <c r="G2069" s="68">
        <v>0</v>
      </c>
      <c r="H2069" s="68">
        <v>0</v>
      </c>
      <c r="I2069" s="68">
        <f>G2069+H2069</f>
        <v>0</v>
      </c>
      <c r="J2069" s="68">
        <f>SUM(F2069:H2069)</f>
        <v>1</v>
      </c>
      <c r="K2069" s="68">
        <f>E2069-J2069</f>
        <v>0</v>
      </c>
      <c r="L2069" s="69">
        <v>228000000</v>
      </c>
      <c r="M2069" s="87">
        <v>84.98</v>
      </c>
      <c r="N2069" s="69">
        <v>228000000</v>
      </c>
      <c r="O2069" s="69">
        <v>8869369</v>
      </c>
      <c r="P2069" s="79">
        <f>IF(I2069=0,0,H2069/I2069)</f>
        <v>0</v>
      </c>
    </row>
    <row r="2070">
      <c r="A2070" s="66" t="str">
        <v>2026-04</v>
      </c>
      <c r="B2070" s="66" t="str">
        <v>비교 반영</v>
      </c>
      <c r="C2070" s="66" t="str">
        <v>진접읍 진벌리</v>
      </c>
      <c r="D2070" s="66" t="str">
        <v>아파트 전월세</v>
      </c>
      <c r="E2070" s="68">
        <v>3</v>
      </c>
      <c r="F2070" s="68">
        <v>0</v>
      </c>
      <c r="G2070" s="68">
        <v>3</v>
      </c>
      <c r="H2070" s="68">
        <v>0</v>
      </c>
      <c r="I2070" s="68">
        <f>G2070+H2070</f>
        <v>3</v>
      </c>
      <c r="J2070" s="68">
        <f>SUM(F2070:H2070)</f>
        <v>3</v>
      </c>
      <c r="K2070" s="68">
        <f>E2070-J2070</f>
        <v>0</v>
      </c>
      <c r="L2070" s="69">
        <v>610000000</v>
      </c>
      <c r="M2070" s="87">
        <v>254.952</v>
      </c>
      <c r="N2070" s="69">
        <v>203333333</v>
      </c>
      <c r="O2070" s="69">
        <v>7909445</v>
      </c>
      <c r="P2070" s="79">
        <f>IF(I2070=0,0,H2070/I2070)</f>
        <v>0</v>
      </c>
    </row>
    <row r="2071">
      <c r="A2071" s="66" t="str">
        <v>2026-04</v>
      </c>
      <c r="B2071" s="66" t="str">
        <v>비교 반영</v>
      </c>
      <c r="C2071" s="66" t="str">
        <v>진접읍 팔야리</v>
      </c>
      <c r="D2071" s="66" t="str">
        <v>다가구 전월세</v>
      </c>
      <c r="E2071" s="68">
        <v>6</v>
      </c>
      <c r="F2071" s="68">
        <v>0</v>
      </c>
      <c r="G2071" s="68">
        <v>0</v>
      </c>
      <c r="H2071" s="68">
        <v>6</v>
      </c>
      <c r="I2071" s="68">
        <f>G2071+H2071</f>
        <v>6</v>
      </c>
      <c r="J2071" s="68">
        <f>SUM(F2071:H2071)</f>
        <v>6</v>
      </c>
      <c r="K2071" s="68">
        <f>E2071-J2071</f>
        <v>0</v>
      </c>
      <c r="L2071" s="69">
        <v>27000000</v>
      </c>
      <c r="M2071" s="87">
        <v>170.86</v>
      </c>
      <c r="N2071" s="69">
        <v>4500000</v>
      </c>
      <c r="O2071" s="69">
        <v>522394</v>
      </c>
      <c r="P2071" s="79">
        <f>IF(I2071=0,0,H2071/I2071)</f>
        <v>1</v>
      </c>
    </row>
    <row r="2072">
      <c r="A2072" s="66" t="str">
        <v>2026-04</v>
      </c>
      <c r="B2072" s="66" t="str">
        <v>비교 반영</v>
      </c>
      <c r="C2072" s="66" t="str">
        <v>진접읍 팔야리</v>
      </c>
      <c r="D2072" s="66" t="str">
        <v>다세대 매매</v>
      </c>
      <c r="E2072" s="68">
        <v>5</v>
      </c>
      <c r="F2072" s="68">
        <v>5</v>
      </c>
      <c r="G2072" s="68">
        <v>0</v>
      </c>
      <c r="H2072" s="68">
        <v>0</v>
      </c>
      <c r="I2072" s="68">
        <f>G2072+H2072</f>
        <v>0</v>
      </c>
      <c r="J2072" s="68">
        <f>SUM(F2072:H2072)</f>
        <v>5</v>
      </c>
      <c r="K2072" s="68">
        <f>E2072-J2072</f>
        <v>0</v>
      </c>
      <c r="L2072" s="69">
        <v>318000000</v>
      </c>
      <c r="M2072" s="87">
        <v>250.58</v>
      </c>
      <c r="N2072" s="69">
        <v>63600000</v>
      </c>
      <c r="O2072" s="69">
        <v>4195226</v>
      </c>
      <c r="P2072" s="79">
        <f>IF(I2072=0,0,H2072/I2072)</f>
        <v>0</v>
      </c>
    </row>
    <row r="2073">
      <c r="A2073" s="66" t="str">
        <v>2026-04</v>
      </c>
      <c r="B2073" s="66" t="str">
        <v>비교 반영</v>
      </c>
      <c r="C2073" s="66" t="str">
        <v>진접읍 팔야리</v>
      </c>
      <c r="D2073" s="66" t="str">
        <v>다세대 전월세</v>
      </c>
      <c r="E2073" s="68">
        <v>5</v>
      </c>
      <c r="F2073" s="68">
        <v>0</v>
      </c>
      <c r="G2073" s="68">
        <v>1</v>
      </c>
      <c r="H2073" s="68">
        <v>4</v>
      </c>
      <c r="I2073" s="68">
        <f>G2073+H2073</f>
        <v>5</v>
      </c>
      <c r="J2073" s="68">
        <f>SUM(F2073:H2073)</f>
        <v>5</v>
      </c>
      <c r="K2073" s="68">
        <f>E2073-J2073</f>
        <v>0</v>
      </c>
      <c r="L2073" s="69">
        <v>115000000</v>
      </c>
      <c r="M2073" s="87">
        <v>236.04</v>
      </c>
      <c r="N2073" s="69">
        <v>23000000</v>
      </c>
      <c r="O2073" s="69">
        <v>1610597</v>
      </c>
      <c r="P2073" s="79">
        <f>IF(I2073=0,0,H2073/I2073)</f>
        <v>0.8</v>
      </c>
    </row>
    <row r="2074">
      <c r="A2074" s="66" t="str">
        <v>2026-04</v>
      </c>
      <c r="B2074" s="66" t="str">
        <v>비교 반영</v>
      </c>
      <c r="C2074" s="66" t="str">
        <v>진접읍 팔야리</v>
      </c>
      <c r="D2074" s="66" t="str">
        <v>토지</v>
      </c>
      <c r="E2074" s="68">
        <v>1</v>
      </c>
      <c r="F2074" s="68">
        <v>1</v>
      </c>
      <c r="G2074" s="68">
        <v>0</v>
      </c>
      <c r="H2074" s="68">
        <v>0</v>
      </c>
      <c r="I2074" s="68">
        <f>G2074+H2074</f>
        <v>0</v>
      </c>
      <c r="J2074" s="68">
        <f>SUM(F2074:H2074)</f>
        <v>1</v>
      </c>
      <c r="K2074" s="68">
        <f>E2074-J2074</f>
        <v>0</v>
      </c>
      <c r="L2074" s="69">
        <v>200000</v>
      </c>
      <c r="M2074" s="87">
        <v>1.33</v>
      </c>
      <c r="N2074" s="69">
        <v>200000</v>
      </c>
      <c r="O2074" s="69">
        <v>497111</v>
      </c>
      <c r="P2074" s="79">
        <f>IF(I2074=0,0,H2074/I2074)</f>
        <v>0</v>
      </c>
    </row>
    <row r="2075">
      <c r="A2075" s="66" t="str">
        <v>2026-04</v>
      </c>
      <c r="B2075" s="66" t="str">
        <v>비교 반영</v>
      </c>
      <c r="C2075" s="66" t="str">
        <v>퇴계원읍 퇴계원리</v>
      </c>
      <c r="D2075" s="66" t="str">
        <v>다가구 전월세</v>
      </c>
      <c r="E2075" s="68">
        <v>6</v>
      </c>
      <c r="F2075" s="68">
        <v>0</v>
      </c>
      <c r="G2075" s="68">
        <v>3</v>
      </c>
      <c r="H2075" s="68">
        <v>3</v>
      </c>
      <c r="I2075" s="68">
        <f>G2075+H2075</f>
        <v>6</v>
      </c>
      <c r="J2075" s="68">
        <f>SUM(F2075:H2075)</f>
        <v>6</v>
      </c>
      <c r="K2075" s="68">
        <f>E2075-J2075</f>
        <v>0</v>
      </c>
      <c r="L2075" s="69">
        <v>410000000</v>
      </c>
      <c r="M2075" s="87">
        <v>485.93</v>
      </c>
      <c r="N2075" s="69">
        <v>68333333</v>
      </c>
      <c r="O2075" s="69">
        <v>2789233</v>
      </c>
      <c r="P2075" s="79">
        <f>IF(I2075=0,0,H2075/I2075)</f>
        <v>0.5</v>
      </c>
    </row>
    <row r="2076">
      <c r="A2076" s="66" t="str">
        <v>2026-04</v>
      </c>
      <c r="B2076" s="66" t="str">
        <v>비교 반영</v>
      </c>
      <c r="C2076" s="66" t="str">
        <v>퇴계원읍 퇴계원리</v>
      </c>
      <c r="D2076" s="66" t="str">
        <v>다세대 매매</v>
      </c>
      <c r="E2076" s="68">
        <v>9</v>
      </c>
      <c r="F2076" s="68">
        <v>9</v>
      </c>
      <c r="G2076" s="68">
        <v>0</v>
      </c>
      <c r="H2076" s="68">
        <v>0</v>
      </c>
      <c r="I2076" s="68">
        <f>G2076+H2076</f>
        <v>0</v>
      </c>
      <c r="J2076" s="68">
        <f>SUM(F2076:H2076)</f>
        <v>9</v>
      </c>
      <c r="K2076" s="68">
        <f>E2076-J2076</f>
        <v>0</v>
      </c>
      <c r="L2076" s="69">
        <v>1521000000</v>
      </c>
      <c r="M2076" s="87">
        <v>460.15</v>
      </c>
      <c r="N2076" s="69">
        <v>169000000</v>
      </c>
      <c r="O2076" s="69">
        <v>10927087</v>
      </c>
      <c r="P2076" s="79">
        <f>IF(I2076=0,0,H2076/I2076)</f>
        <v>0</v>
      </c>
    </row>
    <row r="2077">
      <c r="A2077" s="66" t="str">
        <v>2026-04</v>
      </c>
      <c r="B2077" s="66" t="str">
        <v>비교 반영</v>
      </c>
      <c r="C2077" s="66" t="str">
        <v>퇴계원읍 퇴계원리</v>
      </c>
      <c r="D2077" s="66" t="str">
        <v>다세대 전월세</v>
      </c>
      <c r="E2077" s="68">
        <v>23</v>
      </c>
      <c r="F2077" s="68">
        <v>0</v>
      </c>
      <c r="G2077" s="68">
        <v>12</v>
      </c>
      <c r="H2077" s="68">
        <v>11</v>
      </c>
      <c r="I2077" s="68">
        <f>G2077+H2077</f>
        <v>23</v>
      </c>
      <c r="J2077" s="68">
        <f>SUM(F2077:H2077)</f>
        <v>23</v>
      </c>
      <c r="K2077" s="68">
        <f>E2077-J2077</f>
        <v>0</v>
      </c>
      <c r="L2077" s="69">
        <v>1460000000</v>
      </c>
      <c r="M2077" s="87">
        <v>1080.07</v>
      </c>
      <c r="N2077" s="69">
        <v>63478261</v>
      </c>
      <c r="O2077" s="69">
        <v>4468642</v>
      </c>
      <c r="P2077" s="79">
        <f>IF(I2077=0,0,H2077/I2077)</f>
        <v>0.4782608695652174</v>
      </c>
    </row>
    <row r="2078">
      <c r="A2078" s="66" t="str">
        <v>2026-04</v>
      </c>
      <c r="B2078" s="66" t="str">
        <v>비교 반영</v>
      </c>
      <c r="C2078" s="66" t="str">
        <v>퇴계원읍 퇴계원리</v>
      </c>
      <c r="D2078" s="66" t="str">
        <v>아파트 매매</v>
      </c>
      <c r="E2078" s="68">
        <v>22</v>
      </c>
      <c r="F2078" s="68">
        <v>22</v>
      </c>
      <c r="G2078" s="68">
        <v>0</v>
      </c>
      <c r="H2078" s="68">
        <v>0</v>
      </c>
      <c r="I2078" s="68">
        <f>G2078+H2078</f>
        <v>0</v>
      </c>
      <c r="J2078" s="68">
        <f>SUM(F2078:H2078)</f>
        <v>22</v>
      </c>
      <c r="K2078" s="68">
        <f>E2078-J2078</f>
        <v>0</v>
      </c>
      <c r="L2078" s="69">
        <v>10256000000</v>
      </c>
      <c r="M2078" s="87">
        <v>1740.05</v>
      </c>
      <c r="N2078" s="69">
        <v>466181818</v>
      </c>
      <c r="O2078" s="69">
        <v>19484572</v>
      </c>
      <c r="P2078" s="79">
        <f>IF(I2078=0,0,H2078/I2078)</f>
        <v>0</v>
      </c>
    </row>
    <row r="2079">
      <c r="A2079" s="66" t="str">
        <v>2026-04</v>
      </c>
      <c r="B2079" s="66" t="str">
        <v>비교 반영</v>
      </c>
      <c r="C2079" s="66" t="str">
        <v>퇴계원읍 퇴계원리</v>
      </c>
      <c r="D2079" s="66" t="str">
        <v>아파트 전월세</v>
      </c>
      <c r="E2079" s="68">
        <v>37</v>
      </c>
      <c r="F2079" s="68">
        <v>0</v>
      </c>
      <c r="G2079" s="68">
        <v>21</v>
      </c>
      <c r="H2079" s="68">
        <v>16</v>
      </c>
      <c r="I2079" s="68">
        <f>G2079+H2079</f>
        <v>37</v>
      </c>
      <c r="J2079" s="68">
        <f>SUM(F2079:H2079)</f>
        <v>37</v>
      </c>
      <c r="K2079" s="68">
        <f>E2079-J2079</f>
        <v>0</v>
      </c>
      <c r="L2079" s="69">
        <v>8274280000</v>
      </c>
      <c r="M2079" s="87">
        <v>2815.104</v>
      </c>
      <c r="N2079" s="69">
        <v>223629189</v>
      </c>
      <c r="O2079" s="69">
        <v>9716512</v>
      </c>
      <c r="P2079" s="79">
        <f>IF(I2079=0,0,H2079/I2079)</f>
        <v>0.43243243243243246</v>
      </c>
    </row>
    <row r="2080">
      <c r="A2080" s="66" t="str">
        <v>2026-04</v>
      </c>
      <c r="B2080" s="66" t="str">
        <v>비교 반영</v>
      </c>
      <c r="C2080" s="66" t="str">
        <v>퇴계원읍 퇴계원리</v>
      </c>
      <c r="D2080" s="66" t="str">
        <v>오피스텔 매매</v>
      </c>
      <c r="E2080" s="68">
        <v>2</v>
      </c>
      <c r="F2080" s="68">
        <v>2</v>
      </c>
      <c r="G2080" s="68">
        <v>0</v>
      </c>
      <c r="H2080" s="68">
        <v>0</v>
      </c>
      <c r="I2080" s="68">
        <f>G2080+H2080</f>
        <v>0</v>
      </c>
      <c r="J2080" s="68">
        <f>SUM(F2080:H2080)</f>
        <v>2</v>
      </c>
      <c r="K2080" s="68">
        <f>E2080-J2080</f>
        <v>0</v>
      </c>
      <c r="L2080" s="69">
        <v>398000000</v>
      </c>
      <c r="M2080" s="87">
        <v>120.108</v>
      </c>
      <c r="N2080" s="69">
        <v>199000000</v>
      </c>
      <c r="O2080" s="69">
        <v>10954328</v>
      </c>
      <c r="P2080" s="79">
        <f>IF(I2080=0,0,H2080/I2080)</f>
        <v>0</v>
      </c>
    </row>
    <row r="2081">
      <c r="A2081" s="66" t="str">
        <v>2026-04</v>
      </c>
      <c r="B2081" s="66" t="str">
        <v>비교 반영</v>
      </c>
      <c r="C2081" s="66" t="str">
        <v>퇴계원읍 퇴계원리</v>
      </c>
      <c r="D2081" s="66" t="str">
        <v>토지</v>
      </c>
      <c r="E2081" s="68">
        <v>4</v>
      </c>
      <c r="F2081" s="68">
        <v>4</v>
      </c>
      <c r="G2081" s="68">
        <v>0</v>
      </c>
      <c r="H2081" s="68">
        <v>0</v>
      </c>
      <c r="I2081" s="68">
        <f>G2081+H2081</f>
        <v>0</v>
      </c>
      <c r="J2081" s="68">
        <f>SUM(F2081:H2081)</f>
        <v>4</v>
      </c>
      <c r="K2081" s="68">
        <f>E2081-J2081</f>
        <v>0</v>
      </c>
      <c r="L2081" s="69">
        <v>94110000</v>
      </c>
      <c r="M2081" s="87">
        <v>224.75</v>
      </c>
      <c r="N2081" s="69">
        <v>23527500</v>
      </c>
      <c r="O2081" s="69">
        <v>1384238</v>
      </c>
      <c r="P2081" s="79">
        <f>IF(I2081=0,0,H2081/I2081)</f>
        <v>0</v>
      </c>
    </row>
    <row r="2082">
      <c r="A2082" s="66" t="str">
        <v>2026-04</v>
      </c>
      <c r="B2082" s="66" t="str">
        <v>비교 반영</v>
      </c>
      <c r="C2082" s="66" t="str">
        <v>평내동</v>
      </c>
      <c r="D2082" s="66" t="str">
        <v>다가구 매매</v>
      </c>
      <c r="E2082" s="68">
        <v>1</v>
      </c>
      <c r="F2082" s="68">
        <v>1</v>
      </c>
      <c r="G2082" s="68">
        <v>0</v>
      </c>
      <c r="H2082" s="68">
        <v>0</v>
      </c>
      <c r="I2082" s="68">
        <f>G2082+H2082</f>
        <v>0</v>
      </c>
      <c r="J2082" s="68">
        <f>SUM(F2082:H2082)</f>
        <v>1</v>
      </c>
      <c r="K2082" s="68">
        <f>E2082-J2082</f>
        <v>0</v>
      </c>
      <c r="L2082" s="69">
        <v>620000000</v>
      </c>
      <c r="M2082" s="87">
        <v>176.98</v>
      </c>
      <c r="N2082" s="69">
        <v>620000000</v>
      </c>
      <c r="O2082" s="69">
        <v>11580894</v>
      </c>
      <c r="P2082" s="79">
        <f>IF(I2082=0,0,H2082/I2082)</f>
        <v>0</v>
      </c>
    </row>
    <row r="2083">
      <c r="A2083" s="66" t="str">
        <v>2026-04</v>
      </c>
      <c r="B2083" s="66" t="str">
        <v>비교 반영</v>
      </c>
      <c r="C2083" s="66" t="str">
        <v>평내동</v>
      </c>
      <c r="D2083" s="66" t="str">
        <v>다가구 전월세</v>
      </c>
      <c r="E2083" s="68">
        <v>37</v>
      </c>
      <c r="F2083" s="68">
        <v>0</v>
      </c>
      <c r="G2083" s="68">
        <v>8</v>
      </c>
      <c r="H2083" s="68">
        <v>29</v>
      </c>
      <c r="I2083" s="68">
        <f>G2083+H2083</f>
        <v>37</v>
      </c>
      <c r="J2083" s="68">
        <f>SUM(F2083:H2083)</f>
        <v>37</v>
      </c>
      <c r="K2083" s="68">
        <f>E2083-J2083</f>
        <v>0</v>
      </c>
      <c r="L2083" s="69">
        <v>1391000000</v>
      </c>
      <c r="M2083" s="87">
        <v>1778.43</v>
      </c>
      <c r="N2083" s="69">
        <v>37594595</v>
      </c>
      <c r="O2083" s="69">
        <v>2585622</v>
      </c>
      <c r="P2083" s="79">
        <f>IF(I2083=0,0,H2083/I2083)</f>
        <v>0.7837837837837838</v>
      </c>
    </row>
    <row r="2084">
      <c r="A2084" s="66" t="str">
        <v>2026-04</v>
      </c>
      <c r="B2084" s="66" t="str">
        <v>비교 반영</v>
      </c>
      <c r="C2084" s="66" t="str">
        <v>평내동</v>
      </c>
      <c r="D2084" s="66" t="str">
        <v>다세대 매매</v>
      </c>
      <c r="E2084" s="68">
        <v>4</v>
      </c>
      <c r="F2084" s="68">
        <v>4</v>
      </c>
      <c r="G2084" s="68">
        <v>0</v>
      </c>
      <c r="H2084" s="68">
        <v>0</v>
      </c>
      <c r="I2084" s="68">
        <f>G2084+H2084</f>
        <v>0</v>
      </c>
      <c r="J2084" s="68">
        <f>SUM(F2084:H2084)</f>
        <v>4</v>
      </c>
      <c r="K2084" s="68">
        <f>E2084-J2084</f>
        <v>0</v>
      </c>
      <c r="L2084" s="69">
        <v>696000000</v>
      </c>
      <c r="M2084" s="87">
        <v>210.31</v>
      </c>
      <c r="N2084" s="69">
        <v>174000000</v>
      </c>
      <c r="O2084" s="69">
        <v>10940166</v>
      </c>
      <c r="P2084" s="79">
        <f>IF(I2084=0,0,H2084/I2084)</f>
        <v>0</v>
      </c>
    </row>
    <row r="2085">
      <c r="A2085" s="66" t="str">
        <v>2026-04</v>
      </c>
      <c r="B2085" s="66" t="str">
        <v>비교 반영</v>
      </c>
      <c r="C2085" s="66" t="str">
        <v>평내동</v>
      </c>
      <c r="D2085" s="66" t="str">
        <v>다세대 전월세</v>
      </c>
      <c r="E2085" s="68">
        <v>3</v>
      </c>
      <c r="F2085" s="68">
        <v>0</v>
      </c>
      <c r="G2085" s="68">
        <v>2</v>
      </c>
      <c r="H2085" s="68">
        <v>1</v>
      </c>
      <c r="I2085" s="68">
        <f>G2085+H2085</f>
        <v>3</v>
      </c>
      <c r="J2085" s="68">
        <f>SUM(F2085:H2085)</f>
        <v>3</v>
      </c>
      <c r="K2085" s="68">
        <f>E2085-J2085</f>
        <v>0</v>
      </c>
      <c r="L2085" s="69">
        <v>200000000</v>
      </c>
      <c r="M2085" s="87">
        <v>152.59</v>
      </c>
      <c r="N2085" s="69">
        <v>66666667</v>
      </c>
      <c r="O2085" s="69">
        <v>4332899</v>
      </c>
      <c r="P2085" s="79">
        <f>IF(I2085=0,0,H2085/I2085)</f>
        <v>0.3333333333333333</v>
      </c>
    </row>
    <row r="2086">
      <c r="A2086" s="66" t="str">
        <v>2026-04</v>
      </c>
      <c r="B2086" s="66" t="str">
        <v>비교 반영</v>
      </c>
      <c r="C2086" s="66" t="str">
        <v>평내동</v>
      </c>
      <c r="D2086" s="66" t="str">
        <v>상가</v>
      </c>
      <c r="E2086" s="68">
        <v>2</v>
      </c>
      <c r="F2086" s="68">
        <v>2</v>
      </c>
      <c r="G2086" s="68">
        <v>0</v>
      </c>
      <c r="H2086" s="68">
        <v>0</v>
      </c>
      <c r="I2086" s="68">
        <f>G2086+H2086</f>
        <v>0</v>
      </c>
      <c r="J2086" s="68">
        <f>SUM(F2086:H2086)</f>
        <v>2</v>
      </c>
      <c r="K2086" s="68">
        <f>E2086-J2086</f>
        <v>0</v>
      </c>
      <c r="L2086" s="69">
        <v>435000000</v>
      </c>
      <c r="M2086" s="87">
        <v>124.69</v>
      </c>
      <c r="N2086" s="69">
        <v>217500000</v>
      </c>
      <c r="O2086" s="69">
        <v>11532733</v>
      </c>
      <c r="P2086" s="79">
        <f>IF(I2086=0,0,H2086/I2086)</f>
        <v>0</v>
      </c>
    </row>
    <row r="2087">
      <c r="A2087" s="66" t="str">
        <v>2026-04</v>
      </c>
      <c r="B2087" s="66" t="str">
        <v>비교 반영</v>
      </c>
      <c r="C2087" s="66" t="str">
        <v>평내동</v>
      </c>
      <c r="D2087" s="66" t="str">
        <v>아파트 매매</v>
      </c>
      <c r="E2087" s="68">
        <v>37</v>
      </c>
      <c r="F2087" s="68">
        <v>37</v>
      </c>
      <c r="G2087" s="68">
        <v>0</v>
      </c>
      <c r="H2087" s="68">
        <v>0</v>
      </c>
      <c r="I2087" s="68">
        <f>G2087+H2087</f>
        <v>0</v>
      </c>
      <c r="J2087" s="68">
        <f>SUM(F2087:H2087)</f>
        <v>37</v>
      </c>
      <c r="K2087" s="68">
        <f>E2087-J2087</f>
        <v>0</v>
      </c>
      <c r="L2087" s="69">
        <v>14465730000</v>
      </c>
      <c r="M2087" s="87">
        <v>2690.974</v>
      </c>
      <c r="N2087" s="69">
        <v>390965676</v>
      </c>
      <c r="O2087" s="69">
        <v>17770735</v>
      </c>
      <c r="P2087" s="79">
        <f>IF(I2087=0,0,H2087/I2087)</f>
        <v>0</v>
      </c>
    </row>
    <row r="2088">
      <c r="A2088" s="66" t="str">
        <v>2026-04</v>
      </c>
      <c r="B2088" s="66" t="str">
        <v>비교 반영</v>
      </c>
      <c r="C2088" s="66" t="str">
        <v>평내동</v>
      </c>
      <c r="D2088" s="66" t="str">
        <v>아파트 전월세</v>
      </c>
      <c r="E2088" s="68">
        <v>50</v>
      </c>
      <c r="F2088" s="68">
        <v>0</v>
      </c>
      <c r="G2088" s="68">
        <v>37</v>
      </c>
      <c r="H2088" s="68">
        <v>13</v>
      </c>
      <c r="I2088" s="68">
        <f>G2088+H2088</f>
        <v>50</v>
      </c>
      <c r="J2088" s="68">
        <f>SUM(F2088:H2088)</f>
        <v>50</v>
      </c>
      <c r="K2088" s="68">
        <f>E2088-J2088</f>
        <v>0</v>
      </c>
      <c r="L2088" s="69">
        <v>12057290000</v>
      </c>
      <c r="M2088" s="87">
        <v>3723.629</v>
      </c>
      <c r="N2088" s="69">
        <v>241145800</v>
      </c>
      <c r="O2088" s="69">
        <v>10704292</v>
      </c>
      <c r="P2088" s="79">
        <f>IF(I2088=0,0,H2088/I2088)</f>
        <v>0.26</v>
      </c>
    </row>
    <row r="2089">
      <c r="A2089" s="66" t="str">
        <v>2026-04</v>
      </c>
      <c r="B2089" s="66" t="str">
        <v>비교 반영</v>
      </c>
      <c r="C2089" s="66" t="str">
        <v>평내동</v>
      </c>
      <c r="D2089" s="66" t="str">
        <v>토지</v>
      </c>
      <c r="E2089" s="68">
        <v>16</v>
      </c>
      <c r="F2089" s="68">
        <v>16</v>
      </c>
      <c r="G2089" s="68">
        <v>0</v>
      </c>
      <c r="H2089" s="68">
        <v>0</v>
      </c>
      <c r="I2089" s="68">
        <f>G2089+H2089</f>
        <v>0</v>
      </c>
      <c r="J2089" s="68">
        <f>SUM(F2089:H2089)</f>
        <v>16</v>
      </c>
      <c r="K2089" s="68">
        <f>E2089-J2089</f>
        <v>0</v>
      </c>
      <c r="L2089" s="69">
        <v>18000000</v>
      </c>
      <c r="M2089" s="87">
        <v>230.3</v>
      </c>
      <c r="N2089" s="69">
        <v>1125000</v>
      </c>
      <c r="O2089" s="69">
        <v>258377</v>
      </c>
      <c r="P2089" s="79">
        <f>IF(I2089=0,0,H2089/I2089)</f>
        <v>0</v>
      </c>
    </row>
    <row r="2090">
      <c r="A2090" s="66" t="str">
        <v>2026-04</v>
      </c>
      <c r="B2090" s="66" t="str">
        <v>비교 반영</v>
      </c>
      <c r="C2090" s="66" t="str">
        <v>호평동</v>
      </c>
      <c r="D2090" s="66" t="str">
        <v>다가구 전월세</v>
      </c>
      <c r="E2090" s="68">
        <v>34</v>
      </c>
      <c r="F2090" s="68">
        <v>0</v>
      </c>
      <c r="G2090" s="68">
        <v>9</v>
      </c>
      <c r="H2090" s="68">
        <v>25</v>
      </c>
      <c r="I2090" s="68">
        <f>G2090+H2090</f>
        <v>34</v>
      </c>
      <c r="J2090" s="68">
        <f>SUM(F2090:H2090)</f>
        <v>34</v>
      </c>
      <c r="K2090" s="68">
        <f>E2090-J2090</f>
        <v>0</v>
      </c>
      <c r="L2090" s="69">
        <v>1230000000</v>
      </c>
      <c r="M2090" s="87">
        <v>1326.82</v>
      </c>
      <c r="N2090" s="69">
        <v>36176471</v>
      </c>
      <c r="O2090" s="69">
        <v>3064557</v>
      </c>
      <c r="P2090" s="79">
        <f>IF(I2090=0,0,H2090/I2090)</f>
        <v>0.7352941176470589</v>
      </c>
    </row>
    <row r="2091">
      <c r="A2091" s="66" t="str">
        <v>2026-04</v>
      </c>
      <c r="B2091" s="66" t="str">
        <v>비교 반영</v>
      </c>
      <c r="C2091" s="66" t="str">
        <v>호평동</v>
      </c>
      <c r="D2091" s="66" t="str">
        <v>다세대 매매</v>
      </c>
      <c r="E2091" s="68">
        <v>9</v>
      </c>
      <c r="F2091" s="68">
        <v>9</v>
      </c>
      <c r="G2091" s="68">
        <v>0</v>
      </c>
      <c r="H2091" s="68">
        <v>0</v>
      </c>
      <c r="I2091" s="68">
        <f>G2091+H2091</f>
        <v>0</v>
      </c>
      <c r="J2091" s="68">
        <f>SUM(F2091:H2091)</f>
        <v>9</v>
      </c>
      <c r="K2091" s="68">
        <f>E2091-J2091</f>
        <v>0</v>
      </c>
      <c r="L2091" s="69">
        <v>1386000000</v>
      </c>
      <c r="M2091" s="87">
        <v>435.24</v>
      </c>
      <c r="N2091" s="69">
        <v>154000000</v>
      </c>
      <c r="O2091" s="69">
        <v>10527107</v>
      </c>
      <c r="P2091" s="79">
        <f>IF(I2091=0,0,H2091/I2091)</f>
        <v>0</v>
      </c>
    </row>
    <row r="2092">
      <c r="A2092" s="66" t="str">
        <v>2026-04</v>
      </c>
      <c r="B2092" s="66" t="str">
        <v>비교 반영</v>
      </c>
      <c r="C2092" s="66" t="str">
        <v>호평동</v>
      </c>
      <c r="D2092" s="66" t="str">
        <v>다세대 전월세</v>
      </c>
      <c r="E2092" s="68">
        <v>8</v>
      </c>
      <c r="F2092" s="68">
        <v>0</v>
      </c>
      <c r="G2092" s="68">
        <v>3</v>
      </c>
      <c r="H2092" s="68">
        <v>5</v>
      </c>
      <c r="I2092" s="68">
        <f>G2092+H2092</f>
        <v>8</v>
      </c>
      <c r="J2092" s="68">
        <f>SUM(F2092:H2092)</f>
        <v>8</v>
      </c>
      <c r="K2092" s="68">
        <f>E2092-J2092</f>
        <v>0</v>
      </c>
      <c r="L2092" s="69">
        <v>309000000</v>
      </c>
      <c r="M2092" s="87">
        <v>268.99</v>
      </c>
      <c r="N2092" s="69">
        <v>38625000</v>
      </c>
      <c r="O2092" s="69">
        <v>3797493</v>
      </c>
      <c r="P2092" s="79">
        <f>IF(I2092=0,0,H2092/I2092)</f>
        <v>0.625</v>
      </c>
    </row>
    <row r="2093">
      <c r="A2093" s="66" t="str">
        <v>2026-04</v>
      </c>
      <c r="B2093" s="66" t="str">
        <v>비교 반영</v>
      </c>
      <c r="C2093" s="66" t="str">
        <v>호평동</v>
      </c>
      <c r="D2093" s="66" t="str">
        <v>상가</v>
      </c>
      <c r="E2093" s="68">
        <v>3</v>
      </c>
      <c r="F2093" s="68">
        <v>3</v>
      </c>
      <c r="G2093" s="68">
        <v>0</v>
      </c>
      <c r="H2093" s="68">
        <v>0</v>
      </c>
      <c r="I2093" s="68">
        <f>G2093+H2093</f>
        <v>0</v>
      </c>
      <c r="J2093" s="68">
        <f>SUM(F2093:H2093)</f>
        <v>3</v>
      </c>
      <c r="K2093" s="68">
        <f>E2093-J2093</f>
        <v>0</v>
      </c>
      <c r="L2093" s="69">
        <v>1210000000</v>
      </c>
      <c r="M2093" s="87">
        <v>519.71</v>
      </c>
      <c r="N2093" s="69">
        <v>403333333</v>
      </c>
      <c r="O2093" s="69">
        <v>7696600</v>
      </c>
      <c r="P2093" s="79">
        <f>IF(I2093=0,0,H2093/I2093)</f>
        <v>0</v>
      </c>
    </row>
    <row r="2094">
      <c r="A2094" s="66" t="str">
        <v>2026-04</v>
      </c>
      <c r="B2094" s="66" t="str">
        <v>비교 반영</v>
      </c>
      <c r="C2094" s="66" t="str">
        <v>호평동</v>
      </c>
      <c r="D2094" s="66" t="str">
        <v>아파트 매매</v>
      </c>
      <c r="E2094" s="68">
        <v>43</v>
      </c>
      <c r="F2094" s="68">
        <v>43</v>
      </c>
      <c r="G2094" s="68">
        <v>0</v>
      </c>
      <c r="H2094" s="68">
        <v>0</v>
      </c>
      <c r="I2094" s="68">
        <f>G2094+H2094</f>
        <v>0</v>
      </c>
      <c r="J2094" s="68">
        <f>SUM(F2094:H2094)</f>
        <v>43</v>
      </c>
      <c r="K2094" s="68">
        <f>E2094-J2094</f>
        <v>0</v>
      </c>
      <c r="L2094" s="69">
        <v>19876000000</v>
      </c>
      <c r="M2094" s="87">
        <v>3552.63</v>
      </c>
      <c r="N2094" s="69">
        <v>462232558</v>
      </c>
      <c r="O2094" s="69">
        <v>18494970</v>
      </c>
      <c r="P2094" s="79">
        <f>IF(I2094=0,0,H2094/I2094)</f>
        <v>0</v>
      </c>
    </row>
    <row r="2095">
      <c r="A2095" s="66" t="str">
        <v>2026-04</v>
      </c>
      <c r="B2095" s="66" t="str">
        <v>비교 반영</v>
      </c>
      <c r="C2095" s="66" t="str">
        <v>호평동</v>
      </c>
      <c r="D2095" s="66" t="str">
        <v>아파트 전월세</v>
      </c>
      <c r="E2095" s="68">
        <v>110</v>
      </c>
      <c r="F2095" s="68">
        <v>0</v>
      </c>
      <c r="G2095" s="68">
        <v>55</v>
      </c>
      <c r="H2095" s="68">
        <v>55</v>
      </c>
      <c r="I2095" s="68">
        <f>G2095+H2095</f>
        <v>110</v>
      </c>
      <c r="J2095" s="68">
        <f>SUM(F2095:H2095)</f>
        <v>110</v>
      </c>
      <c r="K2095" s="68">
        <f>E2095-J2095</f>
        <v>0</v>
      </c>
      <c r="L2095" s="69">
        <v>23056150000</v>
      </c>
      <c r="M2095" s="87">
        <v>8643.841</v>
      </c>
      <c r="N2095" s="69">
        <v>209601364</v>
      </c>
      <c r="O2095" s="69">
        <v>8817686</v>
      </c>
      <c r="P2095" s="79">
        <f>IF(I2095=0,0,H2095/I2095)</f>
        <v>0.5</v>
      </c>
    </row>
    <row r="2096">
      <c r="A2096" s="66" t="str">
        <v>2026-04</v>
      </c>
      <c r="B2096" s="66" t="str">
        <v>비교 반영</v>
      </c>
      <c r="C2096" s="66" t="str">
        <v>호평동</v>
      </c>
      <c r="D2096" s="66" t="str">
        <v>토지</v>
      </c>
      <c r="E2096" s="68">
        <v>4</v>
      </c>
      <c r="F2096" s="68">
        <v>4</v>
      </c>
      <c r="G2096" s="68">
        <v>0</v>
      </c>
      <c r="H2096" s="68">
        <v>0</v>
      </c>
      <c r="I2096" s="68">
        <f>G2096+H2096</f>
        <v>0</v>
      </c>
      <c r="J2096" s="68">
        <f>SUM(F2096:H2096)</f>
        <v>4</v>
      </c>
      <c r="K2096" s="68">
        <f>E2096-J2096</f>
        <v>0</v>
      </c>
      <c r="L2096" s="69">
        <v>19000000</v>
      </c>
      <c r="M2096" s="87">
        <v>773.53</v>
      </c>
      <c r="N2096" s="69">
        <v>4750000</v>
      </c>
      <c r="O2096" s="69">
        <v>81199</v>
      </c>
      <c r="P2096" s="79">
        <f>IF(I2096=0,0,H2096/I2096)</f>
        <v>0</v>
      </c>
    </row>
    <row r="2097">
      <c r="A2097" s="66" t="str">
        <v>2026-04</v>
      </c>
      <c r="B2097" s="66" t="str">
        <v>비교 반영</v>
      </c>
      <c r="C2097" s="66" t="str">
        <v>화도읍 가곡리</v>
      </c>
      <c r="D2097" s="66" t="str">
        <v>다가구 매매</v>
      </c>
      <c r="E2097" s="68">
        <v>1</v>
      </c>
      <c r="F2097" s="68">
        <v>1</v>
      </c>
      <c r="G2097" s="68">
        <v>0</v>
      </c>
      <c r="H2097" s="68">
        <v>0</v>
      </c>
      <c r="I2097" s="68">
        <f>G2097+H2097</f>
        <v>0</v>
      </c>
      <c r="J2097" s="68">
        <f>SUM(F2097:H2097)</f>
        <v>1</v>
      </c>
      <c r="K2097" s="68">
        <f>E2097-J2097</f>
        <v>0</v>
      </c>
      <c r="L2097" s="69">
        <v>624150000</v>
      </c>
      <c r="M2097" s="87">
        <v>199.9</v>
      </c>
      <c r="N2097" s="69">
        <v>624150000</v>
      </c>
      <c r="O2097" s="69">
        <v>10321689</v>
      </c>
      <c r="P2097" s="79">
        <f>IF(I2097=0,0,H2097/I2097)</f>
        <v>0</v>
      </c>
    </row>
    <row r="2098">
      <c r="A2098" s="66" t="str">
        <v>2026-04</v>
      </c>
      <c r="B2098" s="66" t="str">
        <v>비교 반영</v>
      </c>
      <c r="C2098" s="66" t="str">
        <v>화도읍 가곡리</v>
      </c>
      <c r="D2098" s="66" t="str">
        <v>다가구 전월세</v>
      </c>
      <c r="E2098" s="68">
        <v>3</v>
      </c>
      <c r="F2098" s="68">
        <v>0</v>
      </c>
      <c r="G2098" s="68">
        <v>0</v>
      </c>
      <c r="H2098" s="68">
        <v>3</v>
      </c>
      <c r="I2098" s="68">
        <f>G2098+H2098</f>
        <v>3</v>
      </c>
      <c r="J2098" s="68">
        <f>SUM(F2098:H2098)</f>
        <v>3</v>
      </c>
      <c r="K2098" s="68">
        <f>E2098-J2098</f>
        <v>0</v>
      </c>
      <c r="L2098" s="69">
        <v>40000000</v>
      </c>
      <c r="M2098" s="87">
        <v>166.59</v>
      </c>
      <c r="N2098" s="69">
        <v>13333333</v>
      </c>
      <c r="O2098" s="69">
        <v>793754</v>
      </c>
      <c r="P2098" s="79">
        <f>IF(I2098=0,0,H2098/I2098)</f>
        <v>1</v>
      </c>
    </row>
    <row r="2099">
      <c r="A2099" s="66" t="str">
        <v>2026-04</v>
      </c>
      <c r="B2099" s="66" t="str">
        <v>비교 반영</v>
      </c>
      <c r="C2099" s="66" t="str">
        <v>화도읍 가곡리</v>
      </c>
      <c r="D2099" s="66" t="str">
        <v>다세대 매매</v>
      </c>
      <c r="E2099" s="68">
        <v>9</v>
      </c>
      <c r="F2099" s="68">
        <v>9</v>
      </c>
      <c r="G2099" s="68">
        <v>0</v>
      </c>
      <c r="H2099" s="68">
        <v>0</v>
      </c>
      <c r="I2099" s="68">
        <f>G2099+H2099</f>
        <v>0</v>
      </c>
      <c r="J2099" s="68">
        <f>SUM(F2099:H2099)</f>
        <v>9</v>
      </c>
      <c r="K2099" s="68">
        <f>E2099-J2099</f>
        <v>0</v>
      </c>
      <c r="L2099" s="69">
        <v>830000000</v>
      </c>
      <c r="M2099" s="87">
        <v>557.12</v>
      </c>
      <c r="N2099" s="69">
        <v>92222222</v>
      </c>
      <c r="O2099" s="69">
        <v>4924974</v>
      </c>
      <c r="P2099" s="79">
        <f>IF(I2099=0,0,H2099/I2099)</f>
        <v>0</v>
      </c>
    </row>
    <row r="2100">
      <c r="A2100" s="66" t="str">
        <v>2026-04</v>
      </c>
      <c r="B2100" s="66" t="str">
        <v>비교 반영</v>
      </c>
      <c r="C2100" s="66" t="str">
        <v>화도읍 가곡리</v>
      </c>
      <c r="D2100" s="66" t="str">
        <v>다세대 전월세</v>
      </c>
      <c r="E2100" s="68">
        <v>6</v>
      </c>
      <c r="F2100" s="68">
        <v>0</v>
      </c>
      <c r="G2100" s="68">
        <v>0</v>
      </c>
      <c r="H2100" s="68">
        <v>6</v>
      </c>
      <c r="I2100" s="68">
        <f>G2100+H2100</f>
        <v>6</v>
      </c>
      <c r="J2100" s="68">
        <f>SUM(F2100:H2100)</f>
        <v>6</v>
      </c>
      <c r="K2100" s="68">
        <f>E2100-J2100</f>
        <v>0</v>
      </c>
      <c r="L2100" s="69">
        <v>195000000</v>
      </c>
      <c r="M2100" s="87">
        <v>404.61</v>
      </c>
      <c r="N2100" s="69">
        <v>32500000</v>
      </c>
      <c r="O2100" s="69">
        <v>1593208</v>
      </c>
      <c r="P2100" s="79">
        <f>IF(I2100=0,0,H2100/I2100)</f>
        <v>1</v>
      </c>
    </row>
    <row r="2101">
      <c r="A2101" s="66" t="str">
        <v>2026-04</v>
      </c>
      <c r="B2101" s="66" t="str">
        <v>비교 반영</v>
      </c>
      <c r="C2101" s="66" t="str">
        <v>화도읍 가곡리</v>
      </c>
      <c r="D2101" s="66" t="str">
        <v>아파트 매매</v>
      </c>
      <c r="E2101" s="68">
        <v>1</v>
      </c>
      <c r="F2101" s="68">
        <v>1</v>
      </c>
      <c r="G2101" s="68">
        <v>0</v>
      </c>
      <c r="H2101" s="68">
        <v>0</v>
      </c>
      <c r="I2101" s="68">
        <f>G2101+H2101</f>
        <v>0</v>
      </c>
      <c r="J2101" s="68">
        <f>SUM(F2101:H2101)</f>
        <v>1</v>
      </c>
      <c r="K2101" s="68">
        <f>E2101-J2101</f>
        <v>0</v>
      </c>
      <c r="L2101" s="69">
        <v>237000000</v>
      </c>
      <c r="M2101" s="87">
        <v>84.99</v>
      </c>
      <c r="N2101" s="69">
        <v>237000000</v>
      </c>
      <c r="O2101" s="69">
        <v>9218391</v>
      </c>
      <c r="P2101" s="79">
        <f>IF(I2101=0,0,H2101/I2101)</f>
        <v>0</v>
      </c>
    </row>
    <row r="2102">
      <c r="A2102" s="66" t="str">
        <v>2026-04</v>
      </c>
      <c r="B2102" s="66" t="str">
        <v>비교 반영</v>
      </c>
      <c r="C2102" s="66" t="str">
        <v>화도읍 가곡리</v>
      </c>
      <c r="D2102" s="66" t="str">
        <v>토지</v>
      </c>
      <c r="E2102" s="68">
        <v>10</v>
      </c>
      <c r="F2102" s="68">
        <v>10</v>
      </c>
      <c r="G2102" s="68">
        <v>0</v>
      </c>
      <c r="H2102" s="68">
        <v>0</v>
      </c>
      <c r="I2102" s="68">
        <f>G2102+H2102</f>
        <v>0</v>
      </c>
      <c r="J2102" s="68">
        <f>SUM(F2102:H2102)</f>
        <v>10</v>
      </c>
      <c r="K2102" s="68">
        <f>E2102-J2102</f>
        <v>0</v>
      </c>
      <c r="L2102" s="69">
        <v>1188650000</v>
      </c>
      <c r="M2102" s="87">
        <v>1437</v>
      </c>
      <c r="N2102" s="69">
        <v>118865000</v>
      </c>
      <c r="O2102" s="69">
        <v>2734462</v>
      </c>
      <c r="P2102" s="79">
        <f>IF(I2102=0,0,H2102/I2102)</f>
        <v>0</v>
      </c>
    </row>
    <row r="2103">
      <c r="A2103" s="66" t="str">
        <v>2026-04</v>
      </c>
      <c r="B2103" s="66" t="str">
        <v>비교 반영</v>
      </c>
      <c r="C2103" s="66" t="str">
        <v>화도읍 구암리</v>
      </c>
      <c r="D2103" s="66" t="str">
        <v>다가구 전월세</v>
      </c>
      <c r="E2103" s="68">
        <v>1</v>
      </c>
      <c r="F2103" s="68">
        <v>0</v>
      </c>
      <c r="G2103" s="68">
        <v>0</v>
      </c>
      <c r="H2103" s="68">
        <v>1</v>
      </c>
      <c r="I2103" s="68">
        <f>G2103+H2103</f>
        <v>1</v>
      </c>
      <c r="J2103" s="68">
        <f>SUM(F2103:H2103)</f>
        <v>1</v>
      </c>
      <c r="K2103" s="68">
        <f>E2103-J2103</f>
        <v>0</v>
      </c>
      <c r="L2103" s="69">
        <v>10000000</v>
      </c>
      <c r="M2103" s="87">
        <v>66</v>
      </c>
      <c r="N2103" s="69">
        <v>10000000</v>
      </c>
      <c r="O2103" s="69">
        <v>500877</v>
      </c>
      <c r="P2103" s="79">
        <f>IF(I2103=0,0,H2103/I2103)</f>
        <v>1</v>
      </c>
    </row>
    <row r="2104">
      <c r="A2104" s="66" t="str">
        <v>2026-04</v>
      </c>
      <c r="B2104" s="66" t="str">
        <v>비교 반영</v>
      </c>
      <c r="C2104" s="66" t="str">
        <v>화도읍 구암리</v>
      </c>
      <c r="D2104" s="66" t="str">
        <v>토지</v>
      </c>
      <c r="E2104" s="68">
        <v>1</v>
      </c>
      <c r="F2104" s="68">
        <v>1</v>
      </c>
      <c r="G2104" s="68">
        <v>0</v>
      </c>
      <c r="H2104" s="68">
        <v>0</v>
      </c>
      <c r="I2104" s="68">
        <f>G2104+H2104</f>
        <v>0</v>
      </c>
      <c r="J2104" s="68">
        <f>SUM(F2104:H2104)</f>
        <v>1</v>
      </c>
      <c r="K2104" s="68">
        <f>E2104-J2104</f>
        <v>0</v>
      </c>
      <c r="L2104" s="69">
        <v>2500000</v>
      </c>
      <c r="M2104" s="87">
        <v>24</v>
      </c>
      <c r="N2104" s="69">
        <v>2500000</v>
      </c>
      <c r="O2104" s="69">
        <v>344353</v>
      </c>
      <c r="P2104" s="79">
        <f>IF(I2104=0,0,H2104/I2104)</f>
        <v>0</v>
      </c>
    </row>
    <row r="2105">
      <c r="A2105" s="66" t="str">
        <v>2026-04</v>
      </c>
      <c r="B2105" s="66" t="str">
        <v>비교 반영</v>
      </c>
      <c r="C2105" s="66" t="str">
        <v>화도읍 금남리</v>
      </c>
      <c r="D2105" s="66" t="str">
        <v>다가구 매매</v>
      </c>
      <c r="E2105" s="68">
        <v>1</v>
      </c>
      <c r="F2105" s="68">
        <v>1</v>
      </c>
      <c r="G2105" s="68">
        <v>0</v>
      </c>
      <c r="H2105" s="68">
        <v>0</v>
      </c>
      <c r="I2105" s="68">
        <f>G2105+H2105</f>
        <v>0</v>
      </c>
      <c r="J2105" s="68">
        <f>SUM(F2105:H2105)</f>
        <v>1</v>
      </c>
      <c r="K2105" s="68">
        <f>E2105-J2105</f>
        <v>0</v>
      </c>
      <c r="L2105" s="69">
        <v>290000000</v>
      </c>
      <c r="M2105" s="87">
        <v>170.08</v>
      </c>
      <c r="N2105" s="69">
        <v>290000000</v>
      </c>
      <c r="O2105" s="69">
        <v>5636628</v>
      </c>
      <c r="P2105" s="79">
        <f>IF(I2105=0,0,H2105/I2105)</f>
        <v>0</v>
      </c>
    </row>
    <row r="2106">
      <c r="A2106" s="66" t="str">
        <v>2026-04</v>
      </c>
      <c r="B2106" s="66" t="str">
        <v>비교 반영</v>
      </c>
      <c r="C2106" s="66" t="str">
        <v>화도읍 금남리</v>
      </c>
      <c r="D2106" s="66" t="str">
        <v>다세대 매매</v>
      </c>
      <c r="E2106" s="68">
        <v>2</v>
      </c>
      <c r="F2106" s="68">
        <v>2</v>
      </c>
      <c r="G2106" s="68">
        <v>0</v>
      </c>
      <c r="H2106" s="68">
        <v>0</v>
      </c>
      <c r="I2106" s="68">
        <f>G2106+H2106</f>
        <v>0</v>
      </c>
      <c r="J2106" s="68">
        <f>SUM(F2106:H2106)</f>
        <v>2</v>
      </c>
      <c r="K2106" s="68">
        <f>E2106-J2106</f>
        <v>0</v>
      </c>
      <c r="L2106" s="69">
        <v>85000000</v>
      </c>
      <c r="M2106" s="87">
        <v>69.93</v>
      </c>
      <c r="N2106" s="69">
        <v>42500000</v>
      </c>
      <c r="O2106" s="69">
        <v>4018186</v>
      </c>
      <c r="P2106" s="79">
        <f>IF(I2106=0,0,H2106/I2106)</f>
        <v>0</v>
      </c>
    </row>
    <row r="2107">
      <c r="A2107" s="66" t="str">
        <v>2026-04</v>
      </c>
      <c r="B2107" s="66" t="str">
        <v>비교 반영</v>
      </c>
      <c r="C2107" s="66" t="str">
        <v>화도읍 금남리</v>
      </c>
      <c r="D2107" s="66" t="str">
        <v>토지</v>
      </c>
      <c r="E2107" s="68">
        <v>5</v>
      </c>
      <c r="F2107" s="68">
        <v>5</v>
      </c>
      <c r="G2107" s="68">
        <v>0</v>
      </c>
      <c r="H2107" s="68">
        <v>0</v>
      </c>
      <c r="I2107" s="68">
        <f>G2107+H2107</f>
        <v>0</v>
      </c>
      <c r="J2107" s="68">
        <f>SUM(F2107:H2107)</f>
        <v>5</v>
      </c>
      <c r="K2107" s="68">
        <f>E2107-J2107</f>
        <v>0</v>
      </c>
      <c r="L2107" s="69">
        <v>170000000</v>
      </c>
      <c r="M2107" s="87">
        <v>1219.9</v>
      </c>
      <c r="N2107" s="69">
        <v>34000000</v>
      </c>
      <c r="O2107" s="69">
        <v>460680</v>
      </c>
      <c r="P2107" s="79">
        <f>IF(I2107=0,0,H2107/I2107)</f>
        <v>0</v>
      </c>
    </row>
    <row r="2108">
      <c r="A2108" s="66" t="str">
        <v>2026-04</v>
      </c>
      <c r="B2108" s="66" t="str">
        <v>비교 반영</v>
      </c>
      <c r="C2108" s="66" t="str">
        <v>화도읍 녹촌리</v>
      </c>
      <c r="D2108" s="66" t="str">
        <v>다가구 전월세</v>
      </c>
      <c r="E2108" s="68">
        <v>2</v>
      </c>
      <c r="F2108" s="68">
        <v>0</v>
      </c>
      <c r="G2108" s="68">
        <v>0</v>
      </c>
      <c r="H2108" s="68">
        <v>2</v>
      </c>
      <c r="I2108" s="68">
        <f>G2108+H2108</f>
        <v>2</v>
      </c>
      <c r="J2108" s="68">
        <f>SUM(F2108:H2108)</f>
        <v>2</v>
      </c>
      <c r="K2108" s="68">
        <f>E2108-J2108</f>
        <v>0</v>
      </c>
      <c r="L2108" s="69">
        <v>20000000</v>
      </c>
      <c r="M2108" s="87">
        <v>252.2</v>
      </c>
      <c r="N2108" s="69">
        <v>10000000</v>
      </c>
      <c r="O2108" s="69">
        <v>262156</v>
      </c>
      <c r="P2108" s="79">
        <f>IF(I2108=0,0,H2108/I2108)</f>
        <v>1</v>
      </c>
    </row>
    <row r="2109">
      <c r="A2109" s="66" t="str">
        <v>2026-04</v>
      </c>
      <c r="B2109" s="66" t="str">
        <v>비교 반영</v>
      </c>
      <c r="C2109" s="66" t="str">
        <v>화도읍 녹촌리</v>
      </c>
      <c r="D2109" s="66" t="str">
        <v>다세대 매매</v>
      </c>
      <c r="E2109" s="68">
        <v>4</v>
      </c>
      <c r="F2109" s="68">
        <v>4</v>
      </c>
      <c r="G2109" s="68">
        <v>0</v>
      </c>
      <c r="H2109" s="68">
        <v>0</v>
      </c>
      <c r="I2109" s="68">
        <f>G2109+H2109</f>
        <v>0</v>
      </c>
      <c r="J2109" s="68">
        <f>SUM(F2109:H2109)</f>
        <v>4</v>
      </c>
      <c r="K2109" s="68">
        <f>E2109-J2109</f>
        <v>0</v>
      </c>
      <c r="L2109" s="69">
        <v>613000000</v>
      </c>
      <c r="M2109" s="87">
        <v>238.685</v>
      </c>
      <c r="N2109" s="69">
        <v>153250000</v>
      </c>
      <c r="O2109" s="69">
        <v>8490044</v>
      </c>
      <c r="P2109" s="79">
        <f>IF(I2109=0,0,H2109/I2109)</f>
        <v>0</v>
      </c>
    </row>
    <row r="2110">
      <c r="A2110" s="66" t="str">
        <v>2026-04</v>
      </c>
      <c r="B2110" s="66" t="str">
        <v>비교 반영</v>
      </c>
      <c r="C2110" s="66" t="str">
        <v>화도읍 녹촌리</v>
      </c>
      <c r="D2110" s="66" t="str">
        <v>다세대 전월세</v>
      </c>
      <c r="E2110" s="68">
        <v>1</v>
      </c>
      <c r="F2110" s="68">
        <v>0</v>
      </c>
      <c r="G2110" s="68">
        <v>0</v>
      </c>
      <c r="H2110" s="68">
        <v>1</v>
      </c>
      <c r="I2110" s="68">
        <f>G2110+H2110</f>
        <v>1</v>
      </c>
      <c r="J2110" s="68">
        <f>SUM(F2110:H2110)</f>
        <v>1</v>
      </c>
      <c r="K2110" s="68">
        <f>E2110-J2110</f>
        <v>0</v>
      </c>
      <c r="L2110" s="69">
        <v>10000000</v>
      </c>
      <c r="M2110" s="87">
        <v>45</v>
      </c>
      <c r="N2110" s="69">
        <v>10000000</v>
      </c>
      <c r="O2110" s="69">
        <v>734619</v>
      </c>
      <c r="P2110" s="79">
        <f>IF(I2110=0,0,H2110/I2110)</f>
        <v>1</v>
      </c>
    </row>
    <row r="2111">
      <c r="A2111" s="66" t="str">
        <v>2026-04</v>
      </c>
      <c r="B2111" s="66" t="str">
        <v>비교 반영</v>
      </c>
      <c r="C2111" s="66" t="str">
        <v>화도읍 녹촌리</v>
      </c>
      <c r="D2111" s="66" t="str">
        <v>아파트 매매</v>
      </c>
      <c r="E2111" s="68">
        <v>10</v>
      </c>
      <c r="F2111" s="68">
        <v>10</v>
      </c>
      <c r="G2111" s="68">
        <v>0</v>
      </c>
      <c r="H2111" s="68">
        <v>0</v>
      </c>
      <c r="I2111" s="68">
        <f>G2111+H2111</f>
        <v>0</v>
      </c>
      <c r="J2111" s="68">
        <f>SUM(F2111:H2111)</f>
        <v>10</v>
      </c>
      <c r="K2111" s="68">
        <f>E2111-J2111</f>
        <v>0</v>
      </c>
      <c r="L2111" s="69">
        <v>3294240000</v>
      </c>
      <c r="M2111" s="87">
        <v>723.299</v>
      </c>
      <c r="N2111" s="69">
        <v>329424000</v>
      </c>
      <c r="O2111" s="69">
        <v>15056082</v>
      </c>
      <c r="P2111" s="79">
        <f>IF(I2111=0,0,H2111/I2111)</f>
        <v>0</v>
      </c>
    </row>
    <row r="2112">
      <c r="A2112" s="66" t="str">
        <v>2026-04</v>
      </c>
      <c r="B2112" s="66" t="str">
        <v>비교 반영</v>
      </c>
      <c r="C2112" s="66" t="str">
        <v>화도읍 녹촌리</v>
      </c>
      <c r="D2112" s="66" t="str">
        <v>아파트 전월세</v>
      </c>
      <c r="E2112" s="68">
        <v>27</v>
      </c>
      <c r="F2112" s="68">
        <v>0</v>
      </c>
      <c r="G2112" s="68">
        <v>20</v>
      </c>
      <c r="H2112" s="68">
        <v>7</v>
      </c>
      <c r="I2112" s="68">
        <f>G2112+H2112</f>
        <v>27</v>
      </c>
      <c r="J2112" s="68">
        <f>SUM(F2112:H2112)</f>
        <v>27</v>
      </c>
      <c r="K2112" s="68">
        <f>E2112-J2112</f>
        <v>0</v>
      </c>
      <c r="L2112" s="69">
        <v>6478500000</v>
      </c>
      <c r="M2112" s="87">
        <v>1917.065</v>
      </c>
      <c r="N2112" s="69">
        <v>239944444</v>
      </c>
      <c r="O2112" s="69">
        <v>11171518</v>
      </c>
      <c r="P2112" s="79">
        <f>IF(I2112=0,0,H2112/I2112)</f>
        <v>0.25925925925925924</v>
      </c>
    </row>
    <row r="2113">
      <c r="A2113" s="66" t="str">
        <v>2026-04</v>
      </c>
      <c r="B2113" s="66" t="str">
        <v>비교 반영</v>
      </c>
      <c r="C2113" s="66" t="str">
        <v>화도읍 녹촌리</v>
      </c>
      <c r="D2113" s="66" t="str">
        <v>토지</v>
      </c>
      <c r="E2113" s="68">
        <v>1</v>
      </c>
      <c r="F2113" s="68">
        <v>1</v>
      </c>
      <c r="G2113" s="68">
        <v>0</v>
      </c>
      <c r="H2113" s="68">
        <v>0</v>
      </c>
      <c r="I2113" s="68">
        <f>G2113+H2113</f>
        <v>0</v>
      </c>
      <c r="J2113" s="68">
        <f>SUM(F2113:H2113)</f>
        <v>1</v>
      </c>
      <c r="K2113" s="68">
        <f>E2113-J2113</f>
        <v>0</v>
      </c>
      <c r="L2113" s="69">
        <v>1533000000</v>
      </c>
      <c r="M2113" s="87">
        <v>1253</v>
      </c>
      <c r="N2113" s="69">
        <v>1533000000</v>
      </c>
      <c r="O2113" s="69">
        <v>4044508</v>
      </c>
      <c r="P2113" s="79">
        <f>IF(I2113=0,0,H2113/I2113)</f>
        <v>0</v>
      </c>
    </row>
    <row r="2114">
      <c r="A2114" s="66" t="str">
        <v>2026-04</v>
      </c>
      <c r="B2114" s="66" t="str">
        <v>비교 반영</v>
      </c>
      <c r="C2114" s="66" t="str">
        <v>화도읍 답내리</v>
      </c>
      <c r="D2114" s="66" t="str">
        <v>다세대 매매</v>
      </c>
      <c r="E2114" s="68">
        <v>1</v>
      </c>
      <c r="F2114" s="68">
        <v>1</v>
      </c>
      <c r="G2114" s="68">
        <v>0</v>
      </c>
      <c r="H2114" s="68">
        <v>0</v>
      </c>
      <c r="I2114" s="68">
        <f>G2114+H2114</f>
        <v>0</v>
      </c>
      <c r="J2114" s="68">
        <f>SUM(F2114:H2114)</f>
        <v>1</v>
      </c>
      <c r="K2114" s="68">
        <f>E2114-J2114</f>
        <v>0</v>
      </c>
      <c r="L2114" s="69">
        <v>48000000</v>
      </c>
      <c r="M2114" s="87">
        <v>50.78</v>
      </c>
      <c r="N2114" s="69">
        <v>48000000</v>
      </c>
      <c r="O2114" s="69">
        <v>3124807</v>
      </c>
      <c r="P2114" s="79">
        <f>IF(I2114=0,0,H2114/I2114)</f>
        <v>0</v>
      </c>
    </row>
    <row r="2115">
      <c r="A2115" s="66" t="str">
        <v>2026-04</v>
      </c>
      <c r="B2115" s="66" t="str">
        <v>비교 반영</v>
      </c>
      <c r="C2115" s="66" t="str">
        <v>화도읍 답내리</v>
      </c>
      <c r="D2115" s="66" t="str">
        <v>다세대 전월세</v>
      </c>
      <c r="E2115" s="68">
        <v>1</v>
      </c>
      <c r="F2115" s="68">
        <v>0</v>
      </c>
      <c r="G2115" s="68">
        <v>0</v>
      </c>
      <c r="H2115" s="68">
        <v>1</v>
      </c>
      <c r="I2115" s="68">
        <f>G2115+H2115</f>
        <v>1</v>
      </c>
      <c r="J2115" s="68">
        <f>SUM(F2115:H2115)</f>
        <v>1</v>
      </c>
      <c r="K2115" s="68">
        <f>E2115-J2115</f>
        <v>0</v>
      </c>
      <c r="L2115" s="69">
        <v>10000000</v>
      </c>
      <c r="M2115" s="87">
        <v>56.61</v>
      </c>
      <c r="N2115" s="69">
        <v>10000000</v>
      </c>
      <c r="O2115" s="69">
        <v>583958</v>
      </c>
      <c r="P2115" s="79">
        <f>IF(I2115=0,0,H2115/I2115)</f>
        <v>1</v>
      </c>
    </row>
    <row r="2116">
      <c r="A2116" s="66" t="str">
        <v>2026-04</v>
      </c>
      <c r="B2116" s="66" t="str">
        <v>비교 반영</v>
      </c>
      <c r="C2116" s="66" t="str">
        <v>화도읍 답내리</v>
      </c>
      <c r="D2116" s="66" t="str">
        <v>아파트 전월세</v>
      </c>
      <c r="E2116" s="68">
        <v>28</v>
      </c>
      <c r="F2116" s="68">
        <v>0</v>
      </c>
      <c r="G2116" s="68">
        <v>27</v>
      </c>
      <c r="H2116" s="68">
        <v>1</v>
      </c>
      <c r="I2116" s="68">
        <f>G2116+H2116</f>
        <v>28</v>
      </c>
      <c r="J2116" s="68">
        <f>SUM(F2116:H2116)</f>
        <v>28</v>
      </c>
      <c r="K2116" s="68">
        <f>E2116-J2116</f>
        <v>0</v>
      </c>
      <c r="L2116" s="69">
        <v>4731760000</v>
      </c>
      <c r="M2116" s="87">
        <v>2066.977</v>
      </c>
      <c r="N2116" s="69">
        <v>168991429</v>
      </c>
      <c r="O2116" s="69">
        <v>7567660</v>
      </c>
      <c r="P2116" s="79">
        <f>IF(I2116=0,0,H2116/I2116)</f>
        <v>0.03571428571428571</v>
      </c>
    </row>
    <row r="2117">
      <c r="A2117" s="66" t="str">
        <v>2026-04</v>
      </c>
      <c r="B2117" s="66" t="str">
        <v>비교 반영</v>
      </c>
      <c r="C2117" s="66" t="str">
        <v>화도읍 답내리</v>
      </c>
      <c r="D2117" s="66" t="str">
        <v>토지</v>
      </c>
      <c r="E2117" s="68">
        <v>1</v>
      </c>
      <c r="F2117" s="68">
        <v>1</v>
      </c>
      <c r="G2117" s="68">
        <v>0</v>
      </c>
      <c r="H2117" s="68">
        <v>0</v>
      </c>
      <c r="I2117" s="68">
        <f>G2117+H2117</f>
        <v>0</v>
      </c>
      <c r="J2117" s="68">
        <f>SUM(F2117:H2117)</f>
        <v>1</v>
      </c>
      <c r="K2117" s="68">
        <f>E2117-J2117</f>
        <v>0</v>
      </c>
      <c r="L2117" s="69">
        <v>93000000</v>
      </c>
      <c r="M2117" s="87">
        <v>1950</v>
      </c>
      <c r="N2117" s="69">
        <v>93000000</v>
      </c>
      <c r="O2117" s="69">
        <v>157661</v>
      </c>
      <c r="P2117" s="79">
        <f>IF(I2117=0,0,H2117/I2117)</f>
        <v>0</v>
      </c>
    </row>
    <row r="2118">
      <c r="A2118" s="66" t="str">
        <v>2026-04</v>
      </c>
      <c r="B2118" s="66" t="str">
        <v>비교 반영</v>
      </c>
      <c r="C2118" s="66" t="str">
        <v>화도읍 마석우리</v>
      </c>
      <c r="D2118" s="66" t="str">
        <v>공장창고</v>
      </c>
      <c r="E2118" s="68">
        <v>1</v>
      </c>
      <c r="F2118" s="68">
        <v>1</v>
      </c>
      <c r="G2118" s="68">
        <v>0</v>
      </c>
      <c r="H2118" s="68">
        <v>0</v>
      </c>
      <c r="I2118" s="68">
        <f>G2118+H2118</f>
        <v>0</v>
      </c>
      <c r="J2118" s="68">
        <f>SUM(F2118:H2118)</f>
        <v>1</v>
      </c>
      <c r="K2118" s="68">
        <f>E2118-J2118</f>
        <v>0</v>
      </c>
      <c r="L2118" s="69">
        <v>3483600000</v>
      </c>
      <c r="M2118" s="87">
        <v>282</v>
      </c>
      <c r="N2118" s="69">
        <v>3483600000</v>
      </c>
      <c r="O2118" s="69">
        <v>40836995</v>
      </c>
      <c r="P2118" s="79">
        <f>IF(I2118=0,0,H2118/I2118)</f>
        <v>0</v>
      </c>
    </row>
    <row r="2119">
      <c r="A2119" s="66" t="str">
        <v>2026-04</v>
      </c>
      <c r="B2119" s="66" t="str">
        <v>비교 반영</v>
      </c>
      <c r="C2119" s="66" t="str">
        <v>화도읍 마석우리</v>
      </c>
      <c r="D2119" s="66" t="str">
        <v>다가구 매매</v>
      </c>
      <c r="E2119" s="68">
        <v>1</v>
      </c>
      <c r="F2119" s="68">
        <v>1</v>
      </c>
      <c r="G2119" s="68">
        <v>0</v>
      </c>
      <c r="H2119" s="68">
        <v>0</v>
      </c>
      <c r="I2119" s="68">
        <f>G2119+H2119</f>
        <v>0</v>
      </c>
      <c r="J2119" s="68">
        <f>SUM(F2119:H2119)</f>
        <v>1</v>
      </c>
      <c r="K2119" s="68">
        <f>E2119-J2119</f>
        <v>0</v>
      </c>
      <c r="L2119" s="69">
        <v>1100000000</v>
      </c>
      <c r="M2119" s="87">
        <v>441.57</v>
      </c>
      <c r="N2119" s="69">
        <v>1100000000</v>
      </c>
      <c r="O2119" s="69">
        <v>8235078</v>
      </c>
      <c r="P2119" s="79">
        <f>IF(I2119=0,0,H2119/I2119)</f>
        <v>0</v>
      </c>
    </row>
    <row r="2120">
      <c r="A2120" s="66" t="str">
        <v>2026-04</v>
      </c>
      <c r="B2120" s="66" t="str">
        <v>비교 반영</v>
      </c>
      <c r="C2120" s="66" t="str">
        <v>화도읍 마석우리</v>
      </c>
      <c r="D2120" s="66" t="str">
        <v>다가구 전월세</v>
      </c>
      <c r="E2120" s="68">
        <v>42</v>
      </c>
      <c r="F2120" s="68">
        <v>0</v>
      </c>
      <c r="G2120" s="68">
        <v>3</v>
      </c>
      <c r="H2120" s="68">
        <v>39</v>
      </c>
      <c r="I2120" s="68">
        <f>G2120+H2120</f>
        <v>42</v>
      </c>
      <c r="J2120" s="68">
        <f>SUM(F2120:H2120)</f>
        <v>42</v>
      </c>
      <c r="K2120" s="68">
        <f>E2120-J2120</f>
        <v>0</v>
      </c>
      <c r="L2120" s="69">
        <v>447000000</v>
      </c>
      <c r="M2120" s="87">
        <v>1223.3</v>
      </c>
      <c r="N2120" s="69">
        <v>10642857</v>
      </c>
      <c r="O2120" s="69">
        <v>1207951</v>
      </c>
      <c r="P2120" s="79">
        <f>IF(I2120=0,0,H2120/I2120)</f>
        <v>0.9285714285714286</v>
      </c>
    </row>
    <row r="2121">
      <c r="A2121" s="66" t="str">
        <v>2026-04</v>
      </c>
      <c r="B2121" s="66" t="str">
        <v>비교 반영</v>
      </c>
      <c r="C2121" s="66" t="str">
        <v>화도읍 마석우리</v>
      </c>
      <c r="D2121" s="66" t="str">
        <v>다세대 매매</v>
      </c>
      <c r="E2121" s="68">
        <v>8</v>
      </c>
      <c r="F2121" s="68">
        <v>8</v>
      </c>
      <c r="G2121" s="68">
        <v>0</v>
      </c>
      <c r="H2121" s="68">
        <v>0</v>
      </c>
      <c r="I2121" s="68">
        <f>G2121+H2121</f>
        <v>0</v>
      </c>
      <c r="J2121" s="68">
        <f>SUM(F2121:H2121)</f>
        <v>8</v>
      </c>
      <c r="K2121" s="68">
        <f>E2121-J2121</f>
        <v>0</v>
      </c>
      <c r="L2121" s="69">
        <v>1168000000</v>
      </c>
      <c r="M2121" s="87">
        <v>482.385</v>
      </c>
      <c r="N2121" s="69">
        <v>146000000</v>
      </c>
      <c r="O2121" s="69">
        <v>8004305</v>
      </c>
      <c r="P2121" s="79">
        <f>IF(I2121=0,0,H2121/I2121)</f>
        <v>0</v>
      </c>
    </row>
    <row r="2122">
      <c r="A2122" s="66" t="str">
        <v>2026-04</v>
      </c>
      <c r="B2122" s="66" t="str">
        <v>비교 반영</v>
      </c>
      <c r="C2122" s="66" t="str">
        <v>화도읍 마석우리</v>
      </c>
      <c r="D2122" s="66" t="str">
        <v>다세대 전월세</v>
      </c>
      <c r="E2122" s="68">
        <v>15</v>
      </c>
      <c r="F2122" s="68">
        <v>0</v>
      </c>
      <c r="G2122" s="68">
        <v>3</v>
      </c>
      <c r="H2122" s="68">
        <v>12</v>
      </c>
      <c r="I2122" s="68">
        <f>G2122+H2122</f>
        <v>15</v>
      </c>
      <c r="J2122" s="68">
        <f>SUM(F2122:H2122)</f>
        <v>15</v>
      </c>
      <c r="K2122" s="68">
        <f>E2122-J2122</f>
        <v>0</v>
      </c>
      <c r="L2122" s="69">
        <v>706340000</v>
      </c>
      <c r="M2122" s="87">
        <v>755.46</v>
      </c>
      <c r="N2122" s="69">
        <v>47089333</v>
      </c>
      <c r="O2122" s="69">
        <v>3090843</v>
      </c>
      <c r="P2122" s="79">
        <f>IF(I2122=0,0,H2122/I2122)</f>
        <v>0.8</v>
      </c>
    </row>
    <row r="2123">
      <c r="A2123" s="66" t="str">
        <v>2026-04</v>
      </c>
      <c r="B2123" s="66" t="str">
        <v>비교 반영</v>
      </c>
      <c r="C2123" s="66" t="str">
        <v>화도읍 마석우리</v>
      </c>
      <c r="D2123" s="66" t="str">
        <v>상가</v>
      </c>
      <c r="E2123" s="68">
        <v>1</v>
      </c>
      <c r="F2123" s="68">
        <v>1</v>
      </c>
      <c r="G2123" s="68">
        <v>0</v>
      </c>
      <c r="H2123" s="68">
        <v>0</v>
      </c>
      <c r="I2123" s="68">
        <f>G2123+H2123</f>
        <v>0</v>
      </c>
      <c r="J2123" s="68">
        <f>SUM(F2123:H2123)</f>
        <v>1</v>
      </c>
      <c r="K2123" s="68">
        <f>E2123-J2123</f>
        <v>0</v>
      </c>
      <c r="L2123" s="69">
        <v>379000000</v>
      </c>
      <c r="M2123" s="87">
        <v>86.63</v>
      </c>
      <c r="N2123" s="69">
        <v>379000000</v>
      </c>
      <c r="O2123" s="69">
        <v>14462571</v>
      </c>
      <c r="P2123" s="79">
        <f>IF(I2123=0,0,H2123/I2123)</f>
        <v>0</v>
      </c>
    </row>
    <row r="2124">
      <c r="A2124" s="66" t="str">
        <v>2026-04</v>
      </c>
      <c r="B2124" s="66" t="str">
        <v>비교 반영</v>
      </c>
      <c r="C2124" s="66" t="str">
        <v>화도읍 마석우리</v>
      </c>
      <c r="D2124" s="66" t="str">
        <v>아파트 매매</v>
      </c>
      <c r="E2124" s="68">
        <v>15</v>
      </c>
      <c r="F2124" s="68">
        <v>15</v>
      </c>
      <c r="G2124" s="68">
        <v>0</v>
      </c>
      <c r="H2124" s="68">
        <v>0</v>
      </c>
      <c r="I2124" s="68">
        <f>G2124+H2124</f>
        <v>0</v>
      </c>
      <c r="J2124" s="68">
        <f>SUM(F2124:H2124)</f>
        <v>15</v>
      </c>
      <c r="K2124" s="68">
        <f>E2124-J2124</f>
        <v>0</v>
      </c>
      <c r="L2124" s="69">
        <v>4616000000</v>
      </c>
      <c r="M2124" s="87">
        <v>1123.603</v>
      </c>
      <c r="N2124" s="69">
        <v>307733333</v>
      </c>
      <c r="O2124" s="69">
        <v>13580872</v>
      </c>
      <c r="P2124" s="79">
        <f>IF(I2124=0,0,H2124/I2124)</f>
        <v>0</v>
      </c>
    </row>
    <row r="2125">
      <c r="A2125" s="66" t="str">
        <v>2026-04</v>
      </c>
      <c r="B2125" s="66" t="str">
        <v>비교 반영</v>
      </c>
      <c r="C2125" s="66" t="str">
        <v>화도읍 마석우리</v>
      </c>
      <c r="D2125" s="66" t="str">
        <v>아파트 전월세</v>
      </c>
      <c r="E2125" s="68">
        <v>17</v>
      </c>
      <c r="F2125" s="68">
        <v>0</v>
      </c>
      <c r="G2125" s="68">
        <v>11</v>
      </c>
      <c r="H2125" s="68">
        <v>6</v>
      </c>
      <c r="I2125" s="68">
        <f>G2125+H2125</f>
        <v>17</v>
      </c>
      <c r="J2125" s="68">
        <f>SUM(F2125:H2125)</f>
        <v>17</v>
      </c>
      <c r="K2125" s="68">
        <f>E2125-J2125</f>
        <v>0</v>
      </c>
      <c r="L2125" s="69">
        <v>3478300000</v>
      </c>
      <c r="M2125" s="87">
        <v>1235.842</v>
      </c>
      <c r="N2125" s="69">
        <v>204605882</v>
      </c>
      <c r="O2125" s="69">
        <v>9304193</v>
      </c>
      <c r="P2125" s="79">
        <f>IF(I2125=0,0,H2125/I2125)</f>
        <v>0.35294117647058826</v>
      </c>
    </row>
    <row r="2126">
      <c r="A2126" s="66" t="str">
        <v>2026-04</v>
      </c>
      <c r="B2126" s="66" t="str">
        <v>비교 반영</v>
      </c>
      <c r="C2126" s="66" t="str">
        <v>화도읍 마석우리</v>
      </c>
      <c r="D2126" s="66" t="str">
        <v>토지</v>
      </c>
      <c r="E2126" s="68">
        <v>41</v>
      </c>
      <c r="F2126" s="68">
        <v>41</v>
      </c>
      <c r="G2126" s="68">
        <v>0</v>
      </c>
      <c r="H2126" s="68">
        <v>0</v>
      </c>
      <c r="I2126" s="68">
        <f>G2126+H2126</f>
        <v>0</v>
      </c>
      <c r="J2126" s="68">
        <f>SUM(F2126:H2126)</f>
        <v>41</v>
      </c>
      <c r="K2126" s="68">
        <f>E2126-J2126</f>
        <v>0</v>
      </c>
      <c r="L2126" s="69">
        <v>18564260000</v>
      </c>
      <c r="M2126" s="87">
        <v>7605.36</v>
      </c>
      <c r="N2126" s="69">
        <v>452786829</v>
      </c>
      <c r="O2126" s="69">
        <v>8069237</v>
      </c>
      <c r="P2126" s="79">
        <f>IF(I2126=0,0,H2126/I2126)</f>
        <v>0</v>
      </c>
    </row>
    <row r="2127">
      <c r="A2127" s="66" t="str">
        <v>2026-04</v>
      </c>
      <c r="B2127" s="66" t="str">
        <v>비교 반영</v>
      </c>
      <c r="C2127" s="66" t="str">
        <v>화도읍 묵현리</v>
      </c>
      <c r="D2127" s="66" t="str">
        <v>다가구 전월세</v>
      </c>
      <c r="E2127" s="68">
        <v>8</v>
      </c>
      <c r="F2127" s="68">
        <v>0</v>
      </c>
      <c r="G2127" s="68">
        <v>2</v>
      </c>
      <c r="H2127" s="68">
        <v>6</v>
      </c>
      <c r="I2127" s="68">
        <f>G2127+H2127</f>
        <v>8</v>
      </c>
      <c r="J2127" s="68">
        <f>SUM(F2127:H2127)</f>
        <v>8</v>
      </c>
      <c r="K2127" s="68">
        <f>E2127-J2127</f>
        <v>0</v>
      </c>
      <c r="L2127" s="69">
        <v>661000000</v>
      </c>
      <c r="M2127" s="87">
        <v>657.21</v>
      </c>
      <c r="N2127" s="69">
        <v>82625000</v>
      </c>
      <c r="O2127" s="69">
        <v>3324849</v>
      </c>
      <c r="P2127" s="79">
        <f>IF(I2127=0,0,H2127/I2127)</f>
        <v>0.75</v>
      </c>
    </row>
    <row r="2128">
      <c r="A2128" s="66" t="str">
        <v>2026-04</v>
      </c>
      <c r="B2128" s="66" t="str">
        <v>비교 반영</v>
      </c>
      <c r="C2128" s="66" t="str">
        <v>화도읍 묵현리</v>
      </c>
      <c r="D2128" s="66" t="str">
        <v>다세대 매매</v>
      </c>
      <c r="E2128" s="68">
        <v>41</v>
      </c>
      <c r="F2128" s="68">
        <v>41</v>
      </c>
      <c r="G2128" s="68">
        <v>0</v>
      </c>
      <c r="H2128" s="68">
        <v>0</v>
      </c>
      <c r="I2128" s="68">
        <f>G2128+H2128</f>
        <v>0</v>
      </c>
      <c r="J2128" s="68">
        <f>SUM(F2128:H2128)</f>
        <v>41</v>
      </c>
      <c r="K2128" s="68">
        <f>E2128-J2128</f>
        <v>0</v>
      </c>
      <c r="L2128" s="69">
        <v>4500950000</v>
      </c>
      <c r="M2128" s="87">
        <v>1983.345</v>
      </c>
      <c r="N2128" s="69">
        <v>109779268</v>
      </c>
      <c r="O2128" s="69">
        <v>7502060</v>
      </c>
      <c r="P2128" s="79">
        <f>IF(I2128=0,0,H2128/I2128)</f>
        <v>0</v>
      </c>
    </row>
    <row r="2129">
      <c r="A2129" s="66" t="str">
        <v>2026-04</v>
      </c>
      <c r="B2129" s="66" t="str">
        <v>비교 반영</v>
      </c>
      <c r="C2129" s="66" t="str">
        <v>화도읍 묵현리</v>
      </c>
      <c r="D2129" s="66" t="str">
        <v>다세대 전월세</v>
      </c>
      <c r="E2129" s="68">
        <v>57</v>
      </c>
      <c r="F2129" s="68">
        <v>0</v>
      </c>
      <c r="G2129" s="68">
        <v>23</v>
      </c>
      <c r="H2129" s="68">
        <v>34</v>
      </c>
      <c r="I2129" s="68">
        <f>G2129+H2129</f>
        <v>57</v>
      </c>
      <c r="J2129" s="68">
        <f>SUM(F2129:H2129)</f>
        <v>57</v>
      </c>
      <c r="K2129" s="68">
        <f>E2129-J2129</f>
        <v>0</v>
      </c>
      <c r="L2129" s="69">
        <v>3511150000</v>
      </c>
      <c r="M2129" s="87">
        <v>3214.065</v>
      </c>
      <c r="N2129" s="69">
        <v>61599123</v>
      </c>
      <c r="O2129" s="69">
        <v>3611348</v>
      </c>
      <c r="P2129" s="79">
        <f>IF(I2129=0,0,H2129/I2129)</f>
        <v>0.5964912280701754</v>
      </c>
    </row>
    <row r="2130">
      <c r="A2130" s="66" t="str">
        <v>2026-04</v>
      </c>
      <c r="B2130" s="66" t="str">
        <v>비교 반영</v>
      </c>
      <c r="C2130" s="66" t="str">
        <v>화도읍 묵현리</v>
      </c>
      <c r="D2130" s="66" t="str">
        <v>상가</v>
      </c>
      <c r="E2130" s="68">
        <v>1</v>
      </c>
      <c r="F2130" s="68">
        <v>1</v>
      </c>
      <c r="G2130" s="68">
        <v>0</v>
      </c>
      <c r="H2130" s="68">
        <v>0</v>
      </c>
      <c r="I2130" s="68">
        <f>G2130+H2130</f>
        <v>0</v>
      </c>
      <c r="J2130" s="68">
        <f>SUM(F2130:H2130)</f>
        <v>1</v>
      </c>
      <c r="K2130" s="68">
        <f>E2130-J2130</f>
        <v>0</v>
      </c>
      <c r="L2130" s="69">
        <v>213000000</v>
      </c>
      <c r="M2130" s="87">
        <v>86.53</v>
      </c>
      <c r="N2130" s="69">
        <v>213000000</v>
      </c>
      <c r="O2130" s="69">
        <v>8137434</v>
      </c>
      <c r="P2130" s="79">
        <f>IF(I2130=0,0,H2130/I2130)</f>
        <v>0</v>
      </c>
    </row>
    <row r="2131">
      <c r="A2131" s="66" t="str">
        <v>2026-04</v>
      </c>
      <c r="B2131" s="66" t="str">
        <v>비교 반영</v>
      </c>
      <c r="C2131" s="66" t="str">
        <v>화도읍 묵현리</v>
      </c>
      <c r="D2131" s="66" t="str">
        <v>아파트 매매</v>
      </c>
      <c r="E2131" s="68">
        <v>13</v>
      </c>
      <c r="F2131" s="68">
        <v>13</v>
      </c>
      <c r="G2131" s="68">
        <v>0</v>
      </c>
      <c r="H2131" s="68">
        <v>0</v>
      </c>
      <c r="I2131" s="68">
        <f>G2131+H2131</f>
        <v>0</v>
      </c>
      <c r="J2131" s="68">
        <f>SUM(F2131:H2131)</f>
        <v>13</v>
      </c>
      <c r="K2131" s="68">
        <f>E2131-J2131</f>
        <v>0</v>
      </c>
      <c r="L2131" s="69">
        <v>3361500000</v>
      </c>
      <c r="M2131" s="87">
        <v>1004.77</v>
      </c>
      <c r="N2131" s="69">
        <v>258576923</v>
      </c>
      <c r="O2131" s="69">
        <v>11059637</v>
      </c>
      <c r="P2131" s="79">
        <f>IF(I2131=0,0,H2131/I2131)</f>
        <v>0</v>
      </c>
    </row>
    <row r="2132">
      <c r="A2132" s="66" t="str">
        <v>2026-04</v>
      </c>
      <c r="B2132" s="66" t="str">
        <v>비교 반영</v>
      </c>
      <c r="C2132" s="66" t="str">
        <v>화도읍 묵현리</v>
      </c>
      <c r="D2132" s="66" t="str">
        <v>아파트 전월세</v>
      </c>
      <c r="E2132" s="68">
        <v>30</v>
      </c>
      <c r="F2132" s="68">
        <v>0</v>
      </c>
      <c r="G2132" s="68">
        <v>19</v>
      </c>
      <c r="H2132" s="68">
        <v>11</v>
      </c>
      <c r="I2132" s="68">
        <f>G2132+H2132</f>
        <v>30</v>
      </c>
      <c r="J2132" s="68">
        <f>SUM(F2132:H2132)</f>
        <v>30</v>
      </c>
      <c r="K2132" s="68">
        <f>E2132-J2132</f>
        <v>0</v>
      </c>
      <c r="L2132" s="69">
        <v>5727000000</v>
      </c>
      <c r="M2132" s="87">
        <v>2270.637</v>
      </c>
      <c r="N2132" s="69">
        <v>190900000</v>
      </c>
      <c r="O2132" s="69">
        <v>8337849</v>
      </c>
      <c r="P2132" s="79">
        <f>IF(I2132=0,0,H2132/I2132)</f>
        <v>0.36666666666666664</v>
      </c>
    </row>
    <row r="2133">
      <c r="A2133" s="66" t="str">
        <v>2026-04</v>
      </c>
      <c r="B2133" s="66" t="str">
        <v>비교 반영</v>
      </c>
      <c r="C2133" s="66" t="str">
        <v>화도읍 묵현리</v>
      </c>
      <c r="D2133" s="66" t="str">
        <v>토지</v>
      </c>
      <c r="E2133" s="68">
        <v>3</v>
      </c>
      <c r="F2133" s="68">
        <v>3</v>
      </c>
      <c r="G2133" s="68">
        <v>0</v>
      </c>
      <c r="H2133" s="68">
        <v>0</v>
      </c>
      <c r="I2133" s="68">
        <f>G2133+H2133</f>
        <v>0</v>
      </c>
      <c r="J2133" s="68">
        <f>SUM(F2133:H2133)</f>
        <v>3</v>
      </c>
      <c r="K2133" s="68">
        <f>E2133-J2133</f>
        <v>0</v>
      </c>
      <c r="L2133" s="69">
        <v>35510000</v>
      </c>
      <c r="M2133" s="87">
        <v>82.44</v>
      </c>
      <c r="N2133" s="69">
        <v>11836667</v>
      </c>
      <c r="O2133" s="69">
        <v>1423926</v>
      </c>
      <c r="P2133" s="79">
        <f>IF(I2133=0,0,H2133/I2133)</f>
        <v>0</v>
      </c>
    </row>
    <row r="2134">
      <c r="A2134" s="66" t="str">
        <v>2026-04</v>
      </c>
      <c r="B2134" s="66" t="str">
        <v>비교 반영</v>
      </c>
      <c r="C2134" s="66" t="str">
        <v>화도읍 월산리</v>
      </c>
      <c r="D2134" s="66" t="str">
        <v>다가구 전월세</v>
      </c>
      <c r="E2134" s="68">
        <v>1</v>
      </c>
      <c r="F2134" s="68">
        <v>0</v>
      </c>
      <c r="G2134" s="68">
        <v>0</v>
      </c>
      <c r="H2134" s="68">
        <v>1</v>
      </c>
      <c r="I2134" s="68">
        <f>G2134+H2134</f>
        <v>1</v>
      </c>
      <c r="J2134" s="68">
        <f>SUM(F2134:H2134)</f>
        <v>1</v>
      </c>
      <c r="K2134" s="68">
        <f>E2134-J2134</f>
        <v>0</v>
      </c>
      <c r="L2134" s="69">
        <v>30000000</v>
      </c>
      <c r="M2134" s="87">
        <v>99</v>
      </c>
      <c r="N2134" s="69">
        <v>30000000</v>
      </c>
      <c r="O2134" s="69">
        <v>1001753</v>
      </c>
      <c r="P2134" s="79">
        <f>IF(I2134=0,0,H2134/I2134)</f>
        <v>1</v>
      </c>
    </row>
    <row r="2135">
      <c r="A2135" s="66" t="str">
        <v>2026-04</v>
      </c>
      <c r="B2135" s="66" t="str">
        <v>비교 반영</v>
      </c>
      <c r="C2135" s="66" t="str">
        <v>화도읍 월산리</v>
      </c>
      <c r="D2135" s="66" t="str">
        <v>다세대 전월세</v>
      </c>
      <c r="E2135" s="68">
        <v>2</v>
      </c>
      <c r="F2135" s="68">
        <v>0</v>
      </c>
      <c r="G2135" s="68">
        <v>1</v>
      </c>
      <c r="H2135" s="68">
        <v>1</v>
      </c>
      <c r="I2135" s="68">
        <f>G2135+H2135</f>
        <v>2</v>
      </c>
      <c r="J2135" s="68">
        <f>SUM(F2135:H2135)</f>
        <v>2</v>
      </c>
      <c r="K2135" s="68">
        <f>E2135-J2135</f>
        <v>0</v>
      </c>
      <c r="L2135" s="69">
        <v>133000000</v>
      </c>
      <c r="M2135" s="87">
        <v>96.35</v>
      </c>
      <c r="N2135" s="69">
        <v>66500000</v>
      </c>
      <c r="O2135" s="69">
        <v>4563253</v>
      </c>
      <c r="P2135" s="79">
        <f>IF(I2135=0,0,H2135/I2135)</f>
        <v>0.5</v>
      </c>
    </row>
    <row r="2136">
      <c r="A2136" s="66" t="str">
        <v>2026-04</v>
      </c>
      <c r="B2136" s="66" t="str">
        <v>비교 반영</v>
      </c>
      <c r="C2136" s="66" t="str">
        <v>화도읍 월산리</v>
      </c>
      <c r="D2136" s="66" t="str">
        <v>아파트 매매</v>
      </c>
      <c r="E2136" s="68">
        <v>2</v>
      </c>
      <c r="F2136" s="68">
        <v>2</v>
      </c>
      <c r="G2136" s="68">
        <v>0</v>
      </c>
      <c r="H2136" s="68">
        <v>0</v>
      </c>
      <c r="I2136" s="68">
        <f>G2136+H2136</f>
        <v>0</v>
      </c>
      <c r="J2136" s="68">
        <f>SUM(F2136:H2136)</f>
        <v>2</v>
      </c>
      <c r="K2136" s="68">
        <f>E2136-J2136</f>
        <v>0</v>
      </c>
      <c r="L2136" s="69">
        <v>702000000</v>
      </c>
      <c r="M2136" s="87">
        <v>169.971</v>
      </c>
      <c r="N2136" s="69">
        <v>351000000</v>
      </c>
      <c r="O2136" s="69">
        <v>13653301</v>
      </c>
      <c r="P2136" s="79">
        <f>IF(I2136=0,0,H2136/I2136)</f>
        <v>0</v>
      </c>
    </row>
    <row r="2137">
      <c r="A2137" s="66" t="str">
        <v>2026-04</v>
      </c>
      <c r="B2137" s="66" t="str">
        <v>비교 반영</v>
      </c>
      <c r="C2137" s="66" t="str">
        <v>화도읍 월산리</v>
      </c>
      <c r="D2137" s="66" t="str">
        <v>아파트 전월세</v>
      </c>
      <c r="E2137" s="68">
        <v>57</v>
      </c>
      <c r="F2137" s="68">
        <v>0</v>
      </c>
      <c r="G2137" s="68">
        <v>53</v>
      </c>
      <c r="H2137" s="68">
        <v>4</v>
      </c>
      <c r="I2137" s="68">
        <f>G2137+H2137</f>
        <v>57</v>
      </c>
      <c r="J2137" s="68">
        <f>SUM(F2137:H2137)</f>
        <v>57</v>
      </c>
      <c r="K2137" s="68">
        <f>E2137-J2137</f>
        <v>0</v>
      </c>
      <c r="L2137" s="69">
        <v>9824800000</v>
      </c>
      <c r="M2137" s="87">
        <v>4516.088</v>
      </c>
      <c r="N2137" s="69">
        <v>172364912</v>
      </c>
      <c r="O2137" s="69">
        <v>7191773</v>
      </c>
      <c r="P2137" s="79">
        <f>IF(I2137=0,0,H2137/I2137)</f>
        <v>0.07017543859649122</v>
      </c>
    </row>
    <row r="2138">
      <c r="A2138" s="66" t="str">
        <v>2026-04</v>
      </c>
      <c r="B2138" s="66" t="str">
        <v>비교 반영</v>
      </c>
      <c r="C2138" s="66" t="str">
        <v>화도읍 차산리</v>
      </c>
      <c r="D2138" s="66" t="str">
        <v>다세대 매매</v>
      </c>
      <c r="E2138" s="68">
        <v>2</v>
      </c>
      <c r="F2138" s="68">
        <v>2</v>
      </c>
      <c r="G2138" s="68">
        <v>0</v>
      </c>
      <c r="H2138" s="68">
        <v>0</v>
      </c>
      <c r="I2138" s="68">
        <f>G2138+H2138</f>
        <v>0</v>
      </c>
      <c r="J2138" s="68">
        <f>SUM(F2138:H2138)</f>
        <v>2</v>
      </c>
      <c r="K2138" s="68">
        <f>E2138-J2138</f>
        <v>0</v>
      </c>
      <c r="L2138" s="69">
        <v>187000000</v>
      </c>
      <c r="M2138" s="87">
        <v>83.8</v>
      </c>
      <c r="N2138" s="69">
        <v>93500000</v>
      </c>
      <c r="O2138" s="69">
        <v>7376871</v>
      </c>
      <c r="P2138" s="79">
        <f>IF(I2138=0,0,H2138/I2138)</f>
        <v>0</v>
      </c>
    </row>
    <row r="2139">
      <c r="A2139" s="66" t="str">
        <v>2026-04</v>
      </c>
      <c r="B2139" s="66" t="str">
        <v>비교 반영</v>
      </c>
      <c r="C2139" s="66" t="str">
        <v>화도읍 차산리</v>
      </c>
      <c r="D2139" s="66" t="str">
        <v>다세대 전월세</v>
      </c>
      <c r="E2139" s="68">
        <v>2</v>
      </c>
      <c r="F2139" s="68">
        <v>0</v>
      </c>
      <c r="G2139" s="68">
        <v>0</v>
      </c>
      <c r="H2139" s="68">
        <v>2</v>
      </c>
      <c r="I2139" s="68">
        <f>G2139+H2139</f>
        <v>2</v>
      </c>
      <c r="J2139" s="68">
        <f>SUM(F2139:H2139)</f>
        <v>2</v>
      </c>
      <c r="K2139" s="68">
        <f>E2139-J2139</f>
        <v>0</v>
      </c>
      <c r="L2139" s="69">
        <v>127000000</v>
      </c>
      <c r="M2139" s="87">
        <v>97.38</v>
      </c>
      <c r="N2139" s="69">
        <v>63500000</v>
      </c>
      <c r="O2139" s="69">
        <v>4311303</v>
      </c>
      <c r="P2139" s="79">
        <f>IF(I2139=0,0,H2139/I2139)</f>
        <v>1</v>
      </c>
    </row>
    <row r="2140">
      <c r="A2140" s="66" t="str">
        <v>2026-04</v>
      </c>
      <c r="B2140" s="66" t="str">
        <v>비교 반영</v>
      </c>
      <c r="C2140" s="66" t="str">
        <v>화도읍 차산리</v>
      </c>
      <c r="D2140" s="66" t="str">
        <v>아파트 매매</v>
      </c>
      <c r="E2140" s="68">
        <v>3</v>
      </c>
      <c r="F2140" s="68">
        <v>3</v>
      </c>
      <c r="G2140" s="68">
        <v>0</v>
      </c>
      <c r="H2140" s="68">
        <v>0</v>
      </c>
      <c r="I2140" s="68">
        <f>G2140+H2140</f>
        <v>0</v>
      </c>
      <c r="J2140" s="68">
        <f>SUM(F2140:H2140)</f>
        <v>3</v>
      </c>
      <c r="K2140" s="68">
        <f>E2140-J2140</f>
        <v>0</v>
      </c>
      <c r="L2140" s="69">
        <v>1034500000</v>
      </c>
      <c r="M2140" s="87">
        <v>291.149</v>
      </c>
      <c r="N2140" s="69">
        <v>344833333</v>
      </c>
      <c r="O2140" s="69">
        <v>11745978</v>
      </c>
      <c r="P2140" s="79">
        <f>IF(I2140=0,0,H2140/I2140)</f>
        <v>0</v>
      </c>
    </row>
    <row r="2141">
      <c r="A2141" s="66" t="str">
        <v>2026-04</v>
      </c>
      <c r="B2141" s="66" t="str">
        <v>비교 반영</v>
      </c>
      <c r="C2141" s="66" t="str">
        <v>화도읍 차산리</v>
      </c>
      <c r="D2141" s="66" t="str">
        <v>아파트 전월세</v>
      </c>
      <c r="E2141" s="68">
        <v>3</v>
      </c>
      <c r="F2141" s="68">
        <v>0</v>
      </c>
      <c r="G2141" s="68">
        <v>3</v>
      </c>
      <c r="H2141" s="68">
        <v>0</v>
      </c>
      <c r="I2141" s="68">
        <f>G2141+H2141</f>
        <v>3</v>
      </c>
      <c r="J2141" s="68">
        <f>SUM(F2141:H2141)</f>
        <v>3</v>
      </c>
      <c r="K2141" s="68">
        <f>E2141-J2141</f>
        <v>0</v>
      </c>
      <c r="L2141" s="69">
        <v>800000000</v>
      </c>
      <c r="M2141" s="87">
        <v>327.772</v>
      </c>
      <c r="N2141" s="69">
        <v>266666667</v>
      </c>
      <c r="O2141" s="69">
        <v>8068491</v>
      </c>
      <c r="P2141" s="79">
        <f>IF(I2141=0,0,H2141/I2141)</f>
        <v>0</v>
      </c>
    </row>
    <row r="2142">
      <c r="A2142" s="66" t="str">
        <v>2026-04</v>
      </c>
      <c r="B2142" s="66" t="str">
        <v>비교 반영</v>
      </c>
      <c r="C2142" s="66" t="str">
        <v>화도읍 차산리</v>
      </c>
      <c r="D2142" s="66" t="str">
        <v>토지</v>
      </c>
      <c r="E2142" s="68">
        <v>2</v>
      </c>
      <c r="F2142" s="68">
        <v>2</v>
      </c>
      <c r="G2142" s="68">
        <v>0</v>
      </c>
      <c r="H2142" s="68">
        <v>0</v>
      </c>
      <c r="I2142" s="68">
        <f>G2142+H2142</f>
        <v>0</v>
      </c>
      <c r="J2142" s="68">
        <f>SUM(F2142:H2142)</f>
        <v>2</v>
      </c>
      <c r="K2142" s="68">
        <f>E2142-J2142</f>
        <v>0</v>
      </c>
      <c r="L2142" s="69">
        <v>534790000</v>
      </c>
      <c r="M2142" s="87">
        <v>598</v>
      </c>
      <c r="N2142" s="69">
        <v>267395000</v>
      </c>
      <c r="O2142" s="69">
        <v>2956356</v>
      </c>
      <c r="P2142" s="79">
        <f>IF(I2142=0,0,H2142/I2142)</f>
        <v>0</v>
      </c>
    </row>
    <row r="2143">
      <c r="A2143" s="66" t="str">
        <v>2026-04</v>
      </c>
      <c r="B2143" s="66" t="str">
        <v>비교 반영</v>
      </c>
      <c r="C2143" s="66" t="str">
        <v>화도읍 창현리</v>
      </c>
      <c r="D2143" s="66" t="str">
        <v>다가구 전월세</v>
      </c>
      <c r="E2143" s="68">
        <v>3</v>
      </c>
      <c r="F2143" s="68">
        <v>0</v>
      </c>
      <c r="G2143" s="68">
        <v>0</v>
      </c>
      <c r="H2143" s="68">
        <v>3</v>
      </c>
      <c r="I2143" s="68">
        <f>G2143+H2143</f>
        <v>3</v>
      </c>
      <c r="J2143" s="68">
        <f>SUM(F2143:H2143)</f>
        <v>3</v>
      </c>
      <c r="K2143" s="68">
        <f>E2143-J2143</f>
        <v>0</v>
      </c>
      <c r="L2143" s="69">
        <v>12000000</v>
      </c>
      <c r="M2143" s="87">
        <v>79.8</v>
      </c>
      <c r="N2143" s="69">
        <v>4000000</v>
      </c>
      <c r="O2143" s="69">
        <v>497111</v>
      </c>
      <c r="P2143" s="79">
        <f>IF(I2143=0,0,H2143/I2143)</f>
        <v>1</v>
      </c>
    </row>
    <row r="2144">
      <c r="A2144" s="66" t="str">
        <v>2026-04</v>
      </c>
      <c r="B2144" s="66" t="str">
        <v>비교 반영</v>
      </c>
      <c r="C2144" s="66" t="str">
        <v>화도읍 창현리</v>
      </c>
      <c r="D2144" s="66" t="str">
        <v>다세대 매매</v>
      </c>
      <c r="E2144" s="68">
        <v>1</v>
      </c>
      <c r="F2144" s="68">
        <v>1</v>
      </c>
      <c r="G2144" s="68">
        <v>0</v>
      </c>
      <c r="H2144" s="68">
        <v>0</v>
      </c>
      <c r="I2144" s="68">
        <f>G2144+H2144</f>
        <v>0</v>
      </c>
      <c r="J2144" s="68">
        <f>SUM(F2144:H2144)</f>
        <v>1</v>
      </c>
      <c r="K2144" s="68">
        <f>E2144-J2144</f>
        <v>0</v>
      </c>
      <c r="L2144" s="69">
        <v>80000000</v>
      </c>
      <c r="M2144" s="87">
        <v>36.54</v>
      </c>
      <c r="N2144" s="69">
        <v>80000000</v>
      </c>
      <c r="O2144" s="69">
        <v>7237625</v>
      </c>
      <c r="P2144" s="79">
        <f>IF(I2144=0,0,H2144/I2144)</f>
        <v>0</v>
      </c>
    </row>
    <row r="2145">
      <c r="A2145" s="66" t="str">
        <v>2026-04</v>
      </c>
      <c r="B2145" s="66" t="str">
        <v>비교 반영</v>
      </c>
      <c r="C2145" s="66" t="str">
        <v>화도읍 창현리</v>
      </c>
      <c r="D2145" s="66" t="str">
        <v>다세대 전월세</v>
      </c>
      <c r="E2145" s="68">
        <v>4</v>
      </c>
      <c r="F2145" s="68">
        <v>0</v>
      </c>
      <c r="G2145" s="68">
        <v>2</v>
      </c>
      <c r="H2145" s="68">
        <v>2</v>
      </c>
      <c r="I2145" s="68">
        <f>G2145+H2145</f>
        <v>4</v>
      </c>
      <c r="J2145" s="68">
        <f>SUM(F2145:H2145)</f>
        <v>4</v>
      </c>
      <c r="K2145" s="68">
        <f>E2145-J2145</f>
        <v>0</v>
      </c>
      <c r="L2145" s="69">
        <v>206760000</v>
      </c>
      <c r="M2145" s="87">
        <v>217.45</v>
      </c>
      <c r="N2145" s="69">
        <v>51690000</v>
      </c>
      <c r="O2145" s="69">
        <v>3143270</v>
      </c>
      <c r="P2145" s="79">
        <f>IF(I2145=0,0,H2145/I2145)</f>
        <v>0.5</v>
      </c>
    </row>
    <row r="2146">
      <c r="A2146" s="66" t="str">
        <v>2026-04</v>
      </c>
      <c r="B2146" s="66" t="str">
        <v>비교 반영</v>
      </c>
      <c r="C2146" s="66" t="str">
        <v>화도읍 창현리</v>
      </c>
      <c r="D2146" s="66" t="str">
        <v>상가</v>
      </c>
      <c r="E2146" s="68">
        <v>1</v>
      </c>
      <c r="F2146" s="68">
        <v>1</v>
      </c>
      <c r="G2146" s="68">
        <v>0</v>
      </c>
      <c r="H2146" s="68">
        <v>0</v>
      </c>
      <c r="I2146" s="68">
        <f>G2146+H2146</f>
        <v>0</v>
      </c>
      <c r="J2146" s="68">
        <f>SUM(F2146:H2146)</f>
        <v>1</v>
      </c>
      <c r="K2146" s="68">
        <f>E2146-J2146</f>
        <v>0</v>
      </c>
      <c r="L2146" s="69">
        <v>230000000</v>
      </c>
      <c r="M2146" s="87">
        <v>109.24</v>
      </c>
      <c r="N2146" s="69">
        <v>230000000</v>
      </c>
      <c r="O2146" s="69">
        <v>6960184</v>
      </c>
      <c r="P2146" s="79">
        <f>IF(I2146=0,0,H2146/I2146)</f>
        <v>0</v>
      </c>
    </row>
    <row r="2147">
      <c r="A2147" s="66" t="str">
        <v>2026-04</v>
      </c>
      <c r="B2147" s="66" t="str">
        <v>비교 반영</v>
      </c>
      <c r="C2147" s="66" t="str">
        <v>화도읍 창현리</v>
      </c>
      <c r="D2147" s="66" t="str">
        <v>아파트 매매</v>
      </c>
      <c r="E2147" s="68">
        <v>13</v>
      </c>
      <c r="F2147" s="68">
        <v>13</v>
      </c>
      <c r="G2147" s="68">
        <v>0</v>
      </c>
      <c r="H2147" s="68">
        <v>0</v>
      </c>
      <c r="I2147" s="68">
        <f>G2147+H2147</f>
        <v>0</v>
      </c>
      <c r="J2147" s="68">
        <f>SUM(F2147:H2147)</f>
        <v>13</v>
      </c>
      <c r="K2147" s="68">
        <f>E2147-J2147</f>
        <v>0</v>
      </c>
      <c r="L2147" s="69">
        <v>3309500000</v>
      </c>
      <c r="M2147" s="87">
        <v>928.881</v>
      </c>
      <c r="N2147" s="69">
        <v>254576923</v>
      </c>
      <c r="O2147" s="69">
        <v>11778140</v>
      </c>
      <c r="P2147" s="79">
        <f>IF(I2147=0,0,H2147/I2147)</f>
        <v>0</v>
      </c>
    </row>
    <row r="2148">
      <c r="A2148" s="66" t="str">
        <v>2026-04</v>
      </c>
      <c r="B2148" s="66" t="str">
        <v>비교 반영</v>
      </c>
      <c r="C2148" s="66" t="str">
        <v>화도읍 창현리</v>
      </c>
      <c r="D2148" s="66" t="str">
        <v>아파트 전월세</v>
      </c>
      <c r="E2148" s="68">
        <v>15</v>
      </c>
      <c r="F2148" s="68">
        <v>0</v>
      </c>
      <c r="G2148" s="68">
        <v>6</v>
      </c>
      <c r="H2148" s="68">
        <v>9</v>
      </c>
      <c r="I2148" s="68">
        <f>G2148+H2148</f>
        <v>15</v>
      </c>
      <c r="J2148" s="68">
        <f>SUM(F2148:H2148)</f>
        <v>15</v>
      </c>
      <c r="K2148" s="68">
        <f>E2148-J2148</f>
        <v>0</v>
      </c>
      <c r="L2148" s="69">
        <v>1790000000</v>
      </c>
      <c r="M2148" s="87">
        <v>993.734</v>
      </c>
      <c r="N2148" s="69">
        <v>119333333</v>
      </c>
      <c r="O2148" s="69">
        <v>5954668</v>
      </c>
      <c r="P2148" s="79">
        <f>IF(I2148=0,0,H2148/I2148)</f>
        <v>0.6</v>
      </c>
    </row>
    <row r="2149">
      <c r="A2149" s="66" t="str">
        <v>2026-04</v>
      </c>
      <c r="B2149" s="66" t="str">
        <v>비교 반영</v>
      </c>
      <c r="C2149" s="66" t="str">
        <v>화도읍 창현리</v>
      </c>
      <c r="D2149" s="66" t="str">
        <v>토지</v>
      </c>
      <c r="E2149" s="68">
        <v>8</v>
      </c>
      <c r="F2149" s="68">
        <v>8</v>
      </c>
      <c r="G2149" s="68">
        <v>0</v>
      </c>
      <c r="H2149" s="68">
        <v>0</v>
      </c>
      <c r="I2149" s="68">
        <f>G2149+H2149</f>
        <v>0</v>
      </c>
      <c r="J2149" s="68">
        <f>SUM(F2149:H2149)</f>
        <v>8</v>
      </c>
      <c r="K2149" s="68">
        <f>E2149-J2149</f>
        <v>0</v>
      </c>
      <c r="L2149" s="69">
        <v>33117090000</v>
      </c>
      <c r="M2149" s="87">
        <v>21254</v>
      </c>
      <c r="N2149" s="69">
        <v>4139636250</v>
      </c>
      <c r="O2149" s="69">
        <v>5150935</v>
      </c>
      <c r="P2149" s="79">
        <f>IF(I2149=0,0,H2149/I2149)</f>
        <v>0</v>
      </c>
    </row>
    <row r="2150">
      <c r="A2150" s="66" t="str">
        <v>2026-05</v>
      </c>
      <c r="B2150" s="66" t="str">
        <v>비교 반영</v>
      </c>
      <c r="C2150" s="66" t="str">
        <v>금곡동</v>
      </c>
      <c r="D2150" s="66" t="str">
        <v>다가구 전월세</v>
      </c>
      <c r="E2150" s="68">
        <v>9</v>
      </c>
      <c r="F2150" s="68">
        <v>0</v>
      </c>
      <c r="G2150" s="68">
        <v>4</v>
      </c>
      <c r="H2150" s="68">
        <v>5</v>
      </c>
      <c r="I2150" s="68">
        <f>G2150+H2150</f>
        <v>9</v>
      </c>
      <c r="J2150" s="68">
        <f>SUM(F2150:H2150)</f>
        <v>9</v>
      </c>
      <c r="K2150" s="68">
        <f>E2150-J2150</f>
        <v>0</v>
      </c>
      <c r="L2150" s="69">
        <v>427000000</v>
      </c>
      <c r="M2150" s="87">
        <v>441.365</v>
      </c>
      <c r="N2150" s="69">
        <v>47444444</v>
      </c>
      <c r="O2150" s="69">
        <v>3198192</v>
      </c>
      <c r="P2150" s="79">
        <f>IF(I2150=0,0,H2150/I2150)</f>
        <v>0.5555555555555556</v>
      </c>
    </row>
    <row r="2151">
      <c r="A2151" s="66" t="str">
        <v>2026-05</v>
      </c>
      <c r="B2151" s="66" t="str">
        <v>비교 반영</v>
      </c>
      <c r="C2151" s="66" t="str">
        <v>금곡동</v>
      </c>
      <c r="D2151" s="66" t="str">
        <v>다세대 매매</v>
      </c>
      <c r="E2151" s="68">
        <v>13</v>
      </c>
      <c r="F2151" s="68">
        <v>13</v>
      </c>
      <c r="G2151" s="68">
        <v>0</v>
      </c>
      <c r="H2151" s="68">
        <v>0</v>
      </c>
      <c r="I2151" s="68">
        <f>G2151+H2151</f>
        <v>0</v>
      </c>
      <c r="J2151" s="68">
        <f>SUM(F2151:H2151)</f>
        <v>13</v>
      </c>
      <c r="K2151" s="68">
        <f>E2151-J2151</f>
        <v>0</v>
      </c>
      <c r="L2151" s="69">
        <v>1744000000</v>
      </c>
      <c r="M2151" s="87">
        <v>702.036</v>
      </c>
      <c r="N2151" s="69">
        <v>134153846</v>
      </c>
      <c r="O2151" s="69">
        <v>8212241</v>
      </c>
      <c r="P2151" s="79">
        <f>IF(I2151=0,0,H2151/I2151)</f>
        <v>0</v>
      </c>
    </row>
    <row r="2152">
      <c r="A2152" s="66" t="str">
        <v>2026-05</v>
      </c>
      <c r="B2152" s="66" t="str">
        <v>비교 반영</v>
      </c>
      <c r="C2152" s="66" t="str">
        <v>금곡동</v>
      </c>
      <c r="D2152" s="66" t="str">
        <v>다세대 전월세</v>
      </c>
      <c r="E2152" s="68">
        <v>17</v>
      </c>
      <c r="F2152" s="68">
        <v>0</v>
      </c>
      <c r="G2152" s="68">
        <v>6</v>
      </c>
      <c r="H2152" s="68">
        <v>11</v>
      </c>
      <c r="I2152" s="68">
        <f>G2152+H2152</f>
        <v>17</v>
      </c>
      <c r="J2152" s="68">
        <f>SUM(F2152:H2152)</f>
        <v>17</v>
      </c>
      <c r="K2152" s="68">
        <f>E2152-J2152</f>
        <v>0</v>
      </c>
      <c r="L2152" s="69">
        <v>807000000</v>
      </c>
      <c r="M2152" s="87">
        <v>835.8</v>
      </c>
      <c r="N2152" s="69">
        <v>47470588</v>
      </c>
      <c r="O2152" s="69">
        <v>3191874</v>
      </c>
      <c r="P2152" s="79">
        <f>IF(I2152=0,0,H2152/I2152)</f>
        <v>0.6470588235294118</v>
      </c>
    </row>
    <row r="2153">
      <c r="A2153" s="66" t="str">
        <v>2026-05</v>
      </c>
      <c r="B2153" s="66" t="str">
        <v>비교 반영</v>
      </c>
      <c r="C2153" s="66" t="str">
        <v>금곡동</v>
      </c>
      <c r="D2153" s="66" t="str">
        <v>상가</v>
      </c>
      <c r="E2153" s="68">
        <v>1</v>
      </c>
      <c r="F2153" s="68">
        <v>1</v>
      </c>
      <c r="G2153" s="68">
        <v>0</v>
      </c>
      <c r="H2153" s="68">
        <v>0</v>
      </c>
      <c r="I2153" s="68">
        <f>G2153+H2153</f>
        <v>0</v>
      </c>
      <c r="J2153" s="68">
        <f>SUM(F2153:H2153)</f>
        <v>1</v>
      </c>
      <c r="K2153" s="68">
        <f>E2153-J2153</f>
        <v>0</v>
      </c>
      <c r="L2153" s="69">
        <v>2772000000</v>
      </c>
      <c r="M2153" s="87">
        <v>172.92</v>
      </c>
      <c r="N2153" s="69">
        <v>2772000000</v>
      </c>
      <c r="O2153" s="69">
        <v>52993500</v>
      </c>
      <c r="P2153" s="79">
        <f>IF(I2153=0,0,H2153/I2153)</f>
        <v>0</v>
      </c>
    </row>
    <row r="2154">
      <c r="A2154" s="66" t="str">
        <v>2026-05</v>
      </c>
      <c r="B2154" s="66" t="str">
        <v>비교 반영</v>
      </c>
      <c r="C2154" s="66" t="str">
        <v>금곡동</v>
      </c>
      <c r="D2154" s="66" t="str">
        <v>아파트 매매</v>
      </c>
      <c r="E2154" s="68">
        <v>10</v>
      </c>
      <c r="F2154" s="68">
        <v>10</v>
      </c>
      <c r="G2154" s="68">
        <v>0</v>
      </c>
      <c r="H2154" s="68">
        <v>0</v>
      </c>
      <c r="I2154" s="68">
        <f>G2154+H2154</f>
        <v>0</v>
      </c>
      <c r="J2154" s="68">
        <f>SUM(F2154:H2154)</f>
        <v>10</v>
      </c>
      <c r="K2154" s="68">
        <f>E2154-J2154</f>
        <v>0</v>
      </c>
      <c r="L2154" s="69">
        <v>3094000000</v>
      </c>
      <c r="M2154" s="87">
        <v>713.027</v>
      </c>
      <c r="N2154" s="69">
        <v>309400000</v>
      </c>
      <c r="O2154" s="69">
        <v>14344614</v>
      </c>
      <c r="P2154" s="79">
        <f>IF(I2154=0,0,H2154/I2154)</f>
        <v>0</v>
      </c>
    </row>
    <row r="2155">
      <c r="A2155" s="66" t="str">
        <v>2026-05</v>
      </c>
      <c r="B2155" s="66" t="str">
        <v>비교 반영</v>
      </c>
      <c r="C2155" s="66" t="str">
        <v>금곡동</v>
      </c>
      <c r="D2155" s="66" t="str">
        <v>아파트 전월세</v>
      </c>
      <c r="E2155" s="68">
        <v>11</v>
      </c>
      <c r="F2155" s="68">
        <v>0</v>
      </c>
      <c r="G2155" s="68">
        <v>5</v>
      </c>
      <c r="H2155" s="68">
        <v>6</v>
      </c>
      <c r="I2155" s="68">
        <f>G2155+H2155</f>
        <v>11</v>
      </c>
      <c r="J2155" s="68">
        <f>SUM(F2155:H2155)</f>
        <v>11</v>
      </c>
      <c r="K2155" s="68">
        <f>E2155-J2155</f>
        <v>0</v>
      </c>
      <c r="L2155" s="69">
        <v>1439500000</v>
      </c>
      <c r="M2155" s="87">
        <v>702.803</v>
      </c>
      <c r="N2155" s="69">
        <v>130863636</v>
      </c>
      <c r="O2155" s="69">
        <v>6771000</v>
      </c>
      <c r="P2155" s="79">
        <f>IF(I2155=0,0,H2155/I2155)</f>
        <v>0.5454545454545454</v>
      </c>
    </row>
    <row r="2156">
      <c r="A2156" s="66" t="str">
        <v>2026-05</v>
      </c>
      <c r="B2156" s="66" t="str">
        <v>비교 반영</v>
      </c>
      <c r="C2156" s="66" t="str">
        <v>금곡동</v>
      </c>
      <c r="D2156" s="66" t="str">
        <v>토지</v>
      </c>
      <c r="E2156" s="68">
        <v>4</v>
      </c>
      <c r="F2156" s="68">
        <v>4</v>
      </c>
      <c r="G2156" s="68">
        <v>0</v>
      </c>
      <c r="H2156" s="68">
        <v>0</v>
      </c>
      <c r="I2156" s="68">
        <f>G2156+H2156</f>
        <v>0</v>
      </c>
      <c r="J2156" s="68">
        <f>SUM(F2156:H2156)</f>
        <v>4</v>
      </c>
      <c r="K2156" s="68">
        <f>E2156-J2156</f>
        <v>0</v>
      </c>
      <c r="L2156" s="69">
        <v>1323210000</v>
      </c>
      <c r="M2156" s="87">
        <v>1188</v>
      </c>
      <c r="N2156" s="69">
        <v>330802500</v>
      </c>
      <c r="O2156" s="69">
        <v>3682027</v>
      </c>
      <c r="P2156" s="79">
        <f>IF(I2156=0,0,H2156/I2156)</f>
        <v>0</v>
      </c>
    </row>
    <row r="2157">
      <c r="A2157" s="66" t="str">
        <v>2026-05</v>
      </c>
      <c r="B2157" s="66" t="str">
        <v>비교 반영</v>
      </c>
      <c r="C2157" s="66" t="str">
        <v>다산동</v>
      </c>
      <c r="D2157" s="66" t="str">
        <v>공장창고</v>
      </c>
      <c r="E2157" s="68">
        <v>7</v>
      </c>
      <c r="F2157" s="68">
        <v>7</v>
      </c>
      <c r="G2157" s="68">
        <v>0</v>
      </c>
      <c r="H2157" s="68">
        <v>0</v>
      </c>
      <c r="I2157" s="68">
        <f>G2157+H2157</f>
        <v>0</v>
      </c>
      <c r="J2157" s="68">
        <f>SUM(F2157:H2157)</f>
        <v>7</v>
      </c>
      <c r="K2157" s="68">
        <f>E2157-J2157</f>
        <v>0</v>
      </c>
      <c r="L2157" s="69">
        <v>885000000</v>
      </c>
      <c r="M2157" s="87">
        <v>212.6</v>
      </c>
      <c r="N2157" s="69">
        <v>126428571</v>
      </c>
      <c r="O2157" s="69">
        <v>13761146</v>
      </c>
      <c r="P2157" s="79">
        <f>IF(I2157=0,0,H2157/I2157)</f>
        <v>0</v>
      </c>
    </row>
    <row r="2158">
      <c r="A2158" s="66" t="str">
        <v>2026-05</v>
      </c>
      <c r="B2158" s="66" t="str">
        <v>비교 반영</v>
      </c>
      <c r="C2158" s="66" t="str">
        <v>다산동</v>
      </c>
      <c r="D2158" s="66" t="str">
        <v>다가구 전월세</v>
      </c>
      <c r="E2158" s="68">
        <v>55</v>
      </c>
      <c r="F2158" s="68">
        <v>0</v>
      </c>
      <c r="G2158" s="68">
        <v>26</v>
      </c>
      <c r="H2158" s="68">
        <v>29</v>
      </c>
      <c r="I2158" s="68">
        <f>G2158+H2158</f>
        <v>55</v>
      </c>
      <c r="J2158" s="68">
        <f>SUM(F2158:H2158)</f>
        <v>55</v>
      </c>
      <c r="K2158" s="68">
        <f>E2158-J2158</f>
        <v>0</v>
      </c>
      <c r="L2158" s="69">
        <v>7998880000</v>
      </c>
      <c r="M2158" s="87">
        <v>2960.115</v>
      </c>
      <c r="N2158" s="69">
        <v>145434182</v>
      </c>
      <c r="O2158" s="69">
        <v>8932956</v>
      </c>
      <c r="P2158" s="79">
        <f>IF(I2158=0,0,H2158/I2158)</f>
        <v>0.5272727272727272</v>
      </c>
    </row>
    <row r="2159">
      <c r="A2159" s="66" t="str">
        <v>2026-05</v>
      </c>
      <c r="B2159" s="66" t="str">
        <v>비교 반영</v>
      </c>
      <c r="C2159" s="66" t="str">
        <v>다산동</v>
      </c>
      <c r="D2159" s="66" t="str">
        <v>다세대 매매</v>
      </c>
      <c r="E2159" s="68">
        <v>2</v>
      </c>
      <c r="F2159" s="68">
        <v>2</v>
      </c>
      <c r="G2159" s="68">
        <v>0</v>
      </c>
      <c r="H2159" s="68">
        <v>0</v>
      </c>
      <c r="I2159" s="68">
        <f>G2159+H2159</f>
        <v>0</v>
      </c>
      <c r="J2159" s="68">
        <f>SUM(F2159:H2159)</f>
        <v>2</v>
      </c>
      <c r="K2159" s="68">
        <f>E2159-J2159</f>
        <v>0</v>
      </c>
      <c r="L2159" s="69">
        <v>325000000</v>
      </c>
      <c r="M2159" s="87">
        <v>89.34</v>
      </c>
      <c r="N2159" s="69">
        <v>162500000</v>
      </c>
      <c r="O2159" s="69">
        <v>12025746</v>
      </c>
      <c r="P2159" s="79">
        <f>IF(I2159=0,0,H2159/I2159)</f>
        <v>0</v>
      </c>
    </row>
    <row r="2160">
      <c r="A2160" s="66" t="str">
        <v>2026-05</v>
      </c>
      <c r="B2160" s="66" t="str">
        <v>비교 반영</v>
      </c>
      <c r="C2160" s="66" t="str">
        <v>다산동</v>
      </c>
      <c r="D2160" s="66" t="str">
        <v>다세대 전월세</v>
      </c>
      <c r="E2160" s="68">
        <v>14</v>
      </c>
      <c r="F2160" s="68">
        <v>0</v>
      </c>
      <c r="G2160" s="68">
        <v>5</v>
      </c>
      <c r="H2160" s="68">
        <v>9</v>
      </c>
      <c r="I2160" s="68">
        <f>G2160+H2160</f>
        <v>14</v>
      </c>
      <c r="J2160" s="68">
        <f>SUM(F2160:H2160)</f>
        <v>14</v>
      </c>
      <c r="K2160" s="68">
        <f>E2160-J2160</f>
        <v>0</v>
      </c>
      <c r="L2160" s="69">
        <v>705000000</v>
      </c>
      <c r="M2160" s="87">
        <v>565.1</v>
      </c>
      <c r="N2160" s="69">
        <v>50357143</v>
      </c>
      <c r="O2160" s="69">
        <v>4124188</v>
      </c>
      <c r="P2160" s="79">
        <f>IF(I2160=0,0,H2160/I2160)</f>
        <v>0.6428571428571429</v>
      </c>
    </row>
    <row r="2161">
      <c r="A2161" s="66" t="str">
        <v>2026-05</v>
      </c>
      <c r="B2161" s="66" t="str">
        <v>비교 반영</v>
      </c>
      <c r="C2161" s="66" t="str">
        <v>다산동</v>
      </c>
      <c r="D2161" s="66" t="str">
        <v>상가</v>
      </c>
      <c r="E2161" s="68">
        <v>4</v>
      </c>
      <c r="F2161" s="68">
        <v>4</v>
      </c>
      <c r="G2161" s="68">
        <v>0</v>
      </c>
      <c r="H2161" s="68">
        <v>0</v>
      </c>
      <c r="I2161" s="68">
        <f>G2161+H2161</f>
        <v>0</v>
      </c>
      <c r="J2161" s="68">
        <f>SUM(F2161:H2161)</f>
        <v>4</v>
      </c>
      <c r="K2161" s="68">
        <f>E2161-J2161</f>
        <v>0</v>
      </c>
      <c r="L2161" s="69">
        <v>1430470000</v>
      </c>
      <c r="M2161" s="87">
        <v>386.58</v>
      </c>
      <c r="N2161" s="69">
        <v>357617500</v>
      </c>
      <c r="O2161" s="69">
        <v>12232465</v>
      </c>
      <c r="P2161" s="79">
        <f>IF(I2161=0,0,H2161/I2161)</f>
        <v>0</v>
      </c>
    </row>
    <row r="2162">
      <c r="A2162" s="66" t="str">
        <v>2026-05</v>
      </c>
      <c r="B2162" s="66" t="str">
        <v>비교 반영</v>
      </c>
      <c r="C2162" s="66" t="str">
        <v>다산동</v>
      </c>
      <c r="D2162" s="66" t="str">
        <v>아파트 매매</v>
      </c>
      <c r="E2162" s="68">
        <v>271</v>
      </c>
      <c r="F2162" s="68">
        <v>271</v>
      </c>
      <c r="G2162" s="68">
        <v>0</v>
      </c>
      <c r="H2162" s="68">
        <v>0</v>
      </c>
      <c r="I2162" s="68">
        <f>G2162+H2162</f>
        <v>0</v>
      </c>
      <c r="J2162" s="68">
        <f>SUM(F2162:H2162)</f>
        <v>271</v>
      </c>
      <c r="K2162" s="68">
        <f>E2162-J2162</f>
        <v>0</v>
      </c>
      <c r="L2162" s="69">
        <v>237787500000</v>
      </c>
      <c r="M2162" s="87">
        <v>23581.72</v>
      </c>
      <c r="N2162" s="69">
        <v>877444649</v>
      </c>
      <c r="O2162" s="69">
        <v>33334055</v>
      </c>
      <c r="P2162" s="79">
        <f>IF(I2162=0,0,H2162/I2162)</f>
        <v>0</v>
      </c>
    </row>
    <row r="2163">
      <c r="A2163" s="66" t="str">
        <v>2026-05</v>
      </c>
      <c r="B2163" s="66" t="str">
        <v>비교 반영</v>
      </c>
      <c r="C2163" s="66" t="str">
        <v>다산동</v>
      </c>
      <c r="D2163" s="66" t="str">
        <v>아파트 전월세</v>
      </c>
      <c r="E2163" s="68">
        <v>2401</v>
      </c>
      <c r="F2163" s="68">
        <v>0</v>
      </c>
      <c r="G2163" s="68">
        <v>220</v>
      </c>
      <c r="H2163" s="68">
        <v>2181</v>
      </c>
      <c r="I2163" s="68">
        <f>G2163+H2163</f>
        <v>2401</v>
      </c>
      <c r="J2163" s="68">
        <f>SUM(F2163:H2163)</f>
        <v>2401</v>
      </c>
      <c r="K2163" s="68">
        <f>E2163-J2163</f>
        <v>0</v>
      </c>
      <c r="L2163" s="69">
        <v>275521070000</v>
      </c>
      <c r="M2163" s="87">
        <v>124616.156</v>
      </c>
      <c r="N2163" s="69">
        <v>114752632</v>
      </c>
      <c r="O2163" s="69">
        <v>7308951</v>
      </c>
      <c r="P2163" s="79">
        <f>IF(I2163=0,0,H2163/I2163)</f>
        <v>0.9083715118700542</v>
      </c>
    </row>
    <row r="2164">
      <c r="A2164" s="66" t="str">
        <v>2026-05</v>
      </c>
      <c r="B2164" s="66" t="str">
        <v>비교 반영</v>
      </c>
      <c r="C2164" s="66" t="str">
        <v>다산동</v>
      </c>
      <c r="D2164" s="66" t="str">
        <v>오피스텔 매매</v>
      </c>
      <c r="E2164" s="68">
        <v>10</v>
      </c>
      <c r="F2164" s="68">
        <v>10</v>
      </c>
      <c r="G2164" s="68">
        <v>0</v>
      </c>
      <c r="H2164" s="68">
        <v>0</v>
      </c>
      <c r="I2164" s="68">
        <f>G2164+H2164</f>
        <v>0</v>
      </c>
      <c r="J2164" s="68">
        <f>SUM(F2164:H2164)</f>
        <v>10</v>
      </c>
      <c r="K2164" s="68">
        <f>E2164-J2164</f>
        <v>0</v>
      </c>
      <c r="L2164" s="69">
        <v>1506000000</v>
      </c>
      <c r="M2164" s="87">
        <v>260.736</v>
      </c>
      <c r="N2164" s="69">
        <v>150600000</v>
      </c>
      <c r="O2164" s="69">
        <v>19094073</v>
      </c>
      <c r="P2164" s="79">
        <f>IF(I2164=0,0,H2164/I2164)</f>
        <v>0</v>
      </c>
    </row>
    <row r="2165">
      <c r="A2165" s="66" t="str">
        <v>2026-05</v>
      </c>
      <c r="B2165" s="66" t="str">
        <v>비교 반영</v>
      </c>
      <c r="C2165" s="66" t="str">
        <v>다산동</v>
      </c>
      <c r="D2165" s="66" t="str">
        <v>오피스텔 전월세</v>
      </c>
      <c r="E2165" s="68">
        <v>124</v>
      </c>
      <c r="F2165" s="68">
        <v>0</v>
      </c>
      <c r="G2165" s="68">
        <v>31</v>
      </c>
      <c r="H2165" s="68">
        <v>93</v>
      </c>
      <c r="I2165" s="68">
        <f>G2165+H2165</f>
        <v>124</v>
      </c>
      <c r="J2165" s="68">
        <f>SUM(F2165:H2165)</f>
        <v>124</v>
      </c>
      <c r="K2165" s="68">
        <f>E2165-J2165</f>
        <v>0</v>
      </c>
      <c r="L2165" s="69">
        <v>9726850000</v>
      </c>
      <c r="M2165" s="87">
        <v>3451.05</v>
      </c>
      <c r="N2165" s="69">
        <v>78442339</v>
      </c>
      <c r="O2165" s="69">
        <v>9317418</v>
      </c>
      <c r="P2165" s="79">
        <f>IF(I2165=0,0,H2165/I2165)</f>
        <v>0.75</v>
      </c>
    </row>
    <row r="2166">
      <c r="A2166" s="66" t="str">
        <v>2026-05</v>
      </c>
      <c r="B2166" s="66" t="str">
        <v>비교 반영</v>
      </c>
      <c r="C2166" s="66" t="str">
        <v>별내동</v>
      </c>
      <c r="D2166" s="66" t="str">
        <v>공장창고</v>
      </c>
      <c r="E2166" s="68">
        <v>9</v>
      </c>
      <c r="F2166" s="68">
        <v>9</v>
      </c>
      <c r="G2166" s="68">
        <v>0</v>
      </c>
      <c r="H2166" s="68">
        <v>0</v>
      </c>
      <c r="I2166" s="68">
        <f>G2166+H2166</f>
        <v>0</v>
      </c>
      <c r="J2166" s="68">
        <f>SUM(F2166:H2166)</f>
        <v>9</v>
      </c>
      <c r="K2166" s="68">
        <f>E2166-J2166</f>
        <v>0</v>
      </c>
      <c r="L2166" s="69">
        <v>1735300000</v>
      </c>
      <c r="M2166" s="87">
        <v>577.62</v>
      </c>
      <c r="N2166" s="69">
        <v>192811111</v>
      </c>
      <c r="O2166" s="69">
        <v>9931319</v>
      </c>
      <c r="P2166" s="79">
        <f>IF(I2166=0,0,H2166/I2166)</f>
        <v>0</v>
      </c>
    </row>
    <row r="2167">
      <c r="A2167" s="66" t="str">
        <v>2026-05</v>
      </c>
      <c r="B2167" s="66" t="str">
        <v>비교 반영</v>
      </c>
      <c r="C2167" s="66" t="str">
        <v>별내동</v>
      </c>
      <c r="D2167" s="66" t="str">
        <v>다가구 매매</v>
      </c>
      <c r="E2167" s="68">
        <v>1</v>
      </c>
      <c r="F2167" s="68">
        <v>1</v>
      </c>
      <c r="G2167" s="68">
        <v>0</v>
      </c>
      <c r="H2167" s="68">
        <v>0</v>
      </c>
      <c r="I2167" s="68">
        <f>G2167+H2167</f>
        <v>0</v>
      </c>
      <c r="J2167" s="68">
        <f>SUM(F2167:H2167)</f>
        <v>1</v>
      </c>
      <c r="K2167" s="68">
        <f>E2167-J2167</f>
        <v>0</v>
      </c>
      <c r="L2167" s="69">
        <v>2025000000</v>
      </c>
      <c r="M2167" s="87">
        <v>421.26</v>
      </c>
      <c r="N2167" s="69">
        <v>2025000000</v>
      </c>
      <c r="O2167" s="69">
        <v>15890933</v>
      </c>
      <c r="P2167" s="79">
        <f>IF(I2167=0,0,H2167/I2167)</f>
        <v>0</v>
      </c>
    </row>
    <row r="2168">
      <c r="A2168" s="66" t="str">
        <v>2026-05</v>
      </c>
      <c r="B2168" s="66" t="str">
        <v>비교 반영</v>
      </c>
      <c r="C2168" s="66" t="str">
        <v>별내동</v>
      </c>
      <c r="D2168" s="66" t="str">
        <v>다가구 전월세</v>
      </c>
      <c r="E2168" s="68">
        <v>93</v>
      </c>
      <c r="F2168" s="68">
        <v>0</v>
      </c>
      <c r="G2168" s="68">
        <v>48</v>
      </c>
      <c r="H2168" s="68">
        <v>45</v>
      </c>
      <c r="I2168" s="68">
        <f>G2168+H2168</f>
        <v>93</v>
      </c>
      <c r="J2168" s="68">
        <f>SUM(F2168:H2168)</f>
        <v>93</v>
      </c>
      <c r="K2168" s="68">
        <f>E2168-J2168</f>
        <v>0</v>
      </c>
      <c r="L2168" s="69">
        <v>16252360000</v>
      </c>
      <c r="M2168" s="87">
        <v>5747.04</v>
      </c>
      <c r="N2168" s="69">
        <v>174756559</v>
      </c>
      <c r="O2168" s="69">
        <v>9348605</v>
      </c>
      <c r="P2168" s="79">
        <f>IF(I2168=0,0,H2168/I2168)</f>
        <v>0.4838709677419355</v>
      </c>
    </row>
    <row r="2169">
      <c r="A2169" s="66" t="str">
        <v>2026-05</v>
      </c>
      <c r="B2169" s="66" t="str">
        <v>비교 반영</v>
      </c>
      <c r="C2169" s="66" t="str">
        <v>별내동</v>
      </c>
      <c r="D2169" s="66" t="str">
        <v>다세대 전월세</v>
      </c>
      <c r="E2169" s="68">
        <v>2</v>
      </c>
      <c r="F2169" s="68">
        <v>0</v>
      </c>
      <c r="G2169" s="68">
        <v>2</v>
      </c>
      <c r="H2169" s="68">
        <v>0</v>
      </c>
      <c r="I2169" s="68">
        <f>G2169+H2169</f>
        <v>2</v>
      </c>
      <c r="J2169" s="68">
        <f>SUM(F2169:H2169)</f>
        <v>2</v>
      </c>
      <c r="K2169" s="68">
        <f>E2169-J2169</f>
        <v>0</v>
      </c>
      <c r="L2169" s="69">
        <v>821930000</v>
      </c>
      <c r="M2169" s="87">
        <v>169.68</v>
      </c>
      <c r="N2169" s="69">
        <v>410965000</v>
      </c>
      <c r="O2169" s="69">
        <v>16013224</v>
      </c>
      <c r="P2169" s="79">
        <f>IF(I2169=0,0,H2169/I2169)</f>
        <v>0</v>
      </c>
    </row>
    <row r="2170">
      <c r="A2170" s="66" t="str">
        <v>2026-05</v>
      </c>
      <c r="B2170" s="66" t="str">
        <v>비교 반영</v>
      </c>
      <c r="C2170" s="66" t="str">
        <v>별내동</v>
      </c>
      <c r="D2170" s="66" t="str">
        <v>상가</v>
      </c>
      <c r="E2170" s="68">
        <v>2</v>
      </c>
      <c r="F2170" s="68">
        <v>2</v>
      </c>
      <c r="G2170" s="68">
        <v>0</v>
      </c>
      <c r="H2170" s="68">
        <v>0</v>
      </c>
      <c r="I2170" s="68">
        <f>G2170+H2170</f>
        <v>0</v>
      </c>
      <c r="J2170" s="68">
        <f>SUM(F2170:H2170)</f>
        <v>2</v>
      </c>
      <c r="K2170" s="68">
        <f>E2170-J2170</f>
        <v>0</v>
      </c>
      <c r="L2170" s="69">
        <v>620000000</v>
      </c>
      <c r="M2170" s="87">
        <v>128.4</v>
      </c>
      <c r="N2170" s="69">
        <v>310000000</v>
      </c>
      <c r="O2170" s="69">
        <v>15962513</v>
      </c>
      <c r="P2170" s="79">
        <f>IF(I2170=0,0,H2170/I2170)</f>
        <v>0</v>
      </c>
    </row>
    <row r="2171">
      <c r="A2171" s="66" t="str">
        <v>2026-05</v>
      </c>
      <c r="B2171" s="66" t="str">
        <v>비교 반영</v>
      </c>
      <c r="C2171" s="66" t="str">
        <v>별내동</v>
      </c>
      <c r="D2171" s="66" t="str">
        <v>아파트 매매</v>
      </c>
      <c r="E2171" s="68">
        <v>86</v>
      </c>
      <c r="F2171" s="68">
        <v>86</v>
      </c>
      <c r="G2171" s="68">
        <v>0</v>
      </c>
      <c r="H2171" s="68">
        <v>0</v>
      </c>
      <c r="I2171" s="68">
        <f>G2171+H2171</f>
        <v>0</v>
      </c>
      <c r="J2171" s="68">
        <f>SUM(F2171:H2171)</f>
        <v>86</v>
      </c>
      <c r="K2171" s="68">
        <f>E2171-J2171</f>
        <v>0</v>
      </c>
      <c r="L2171" s="69">
        <v>63706500000</v>
      </c>
      <c r="M2171" s="87">
        <v>8199.818</v>
      </c>
      <c r="N2171" s="69">
        <v>740773256</v>
      </c>
      <c r="O2171" s="69">
        <v>25683495</v>
      </c>
      <c r="P2171" s="79">
        <f>IF(I2171=0,0,H2171/I2171)</f>
        <v>0</v>
      </c>
    </row>
    <row r="2172">
      <c r="A2172" s="66" t="str">
        <v>2026-05</v>
      </c>
      <c r="B2172" s="66" t="str">
        <v>비교 반영</v>
      </c>
      <c r="C2172" s="66" t="str">
        <v>별내동</v>
      </c>
      <c r="D2172" s="66" t="str">
        <v>아파트 전월세</v>
      </c>
      <c r="E2172" s="68">
        <v>276</v>
      </c>
      <c r="F2172" s="68">
        <v>0</v>
      </c>
      <c r="G2172" s="68">
        <v>72</v>
      </c>
      <c r="H2172" s="68">
        <v>204</v>
      </c>
      <c r="I2172" s="68">
        <f>G2172+H2172</f>
        <v>276</v>
      </c>
      <c r="J2172" s="68">
        <f>SUM(F2172:H2172)</f>
        <v>276</v>
      </c>
      <c r="K2172" s="68">
        <f>E2172-J2172</f>
        <v>0</v>
      </c>
      <c r="L2172" s="69">
        <v>55198410000</v>
      </c>
      <c r="M2172" s="87">
        <v>18721.894</v>
      </c>
      <c r="N2172" s="69">
        <v>199994239</v>
      </c>
      <c r="O2172" s="69">
        <v>9746561</v>
      </c>
      <c r="P2172" s="79">
        <f>IF(I2172=0,0,H2172/I2172)</f>
        <v>0.7391304347826086</v>
      </c>
    </row>
    <row r="2173">
      <c r="A2173" s="66" t="str">
        <v>2026-05</v>
      </c>
      <c r="B2173" s="66" t="str">
        <v>비교 반영</v>
      </c>
      <c r="C2173" s="66" t="str">
        <v>별내동</v>
      </c>
      <c r="D2173" s="66" t="str">
        <v>오피스텔 매매</v>
      </c>
      <c r="E2173" s="68">
        <v>11</v>
      </c>
      <c r="F2173" s="68">
        <v>11</v>
      </c>
      <c r="G2173" s="68">
        <v>0</v>
      </c>
      <c r="H2173" s="68">
        <v>0</v>
      </c>
      <c r="I2173" s="68">
        <f>G2173+H2173</f>
        <v>0</v>
      </c>
      <c r="J2173" s="68">
        <f>SUM(F2173:H2173)</f>
        <v>11</v>
      </c>
      <c r="K2173" s="68">
        <f>E2173-J2173</f>
        <v>0</v>
      </c>
      <c r="L2173" s="69">
        <v>2387700000</v>
      </c>
      <c r="M2173" s="87">
        <v>419.13</v>
      </c>
      <c r="N2173" s="69">
        <v>217063636</v>
      </c>
      <c r="O2173" s="69">
        <v>18832398</v>
      </c>
      <c r="P2173" s="79">
        <f>IF(I2173=0,0,H2173/I2173)</f>
        <v>0</v>
      </c>
    </row>
    <row r="2174">
      <c r="A2174" s="66" t="str">
        <v>2026-05</v>
      </c>
      <c r="B2174" s="66" t="str">
        <v>비교 반영</v>
      </c>
      <c r="C2174" s="66" t="str">
        <v>별내동</v>
      </c>
      <c r="D2174" s="66" t="str">
        <v>오피스텔 전월세</v>
      </c>
      <c r="E2174" s="68">
        <v>63</v>
      </c>
      <c r="F2174" s="68">
        <v>0</v>
      </c>
      <c r="G2174" s="68">
        <v>24</v>
      </c>
      <c r="H2174" s="68">
        <v>39</v>
      </c>
      <c r="I2174" s="68">
        <f>G2174+H2174</f>
        <v>63</v>
      </c>
      <c r="J2174" s="68">
        <f>SUM(F2174:H2174)</f>
        <v>63</v>
      </c>
      <c r="K2174" s="68">
        <f>E2174-J2174</f>
        <v>0</v>
      </c>
      <c r="L2174" s="69">
        <v>9674900000</v>
      </c>
      <c r="M2174" s="87">
        <v>3284.71</v>
      </c>
      <c r="N2174" s="69">
        <v>153569841</v>
      </c>
      <c r="O2174" s="69">
        <v>9736975</v>
      </c>
      <c r="P2174" s="79">
        <f>IF(I2174=0,0,H2174/I2174)</f>
        <v>0.6190476190476191</v>
      </c>
    </row>
    <row r="2175">
      <c r="A2175" s="66" t="str">
        <v>2026-05</v>
      </c>
      <c r="B2175" s="66" t="str">
        <v>비교 반영</v>
      </c>
      <c r="C2175" s="66" t="str">
        <v>별내동</v>
      </c>
      <c r="D2175" s="66" t="str">
        <v>토지</v>
      </c>
      <c r="E2175" s="68">
        <v>17</v>
      </c>
      <c r="F2175" s="68">
        <v>17</v>
      </c>
      <c r="G2175" s="68">
        <v>0</v>
      </c>
      <c r="H2175" s="68">
        <v>0</v>
      </c>
      <c r="I2175" s="68">
        <f>G2175+H2175</f>
        <v>0</v>
      </c>
      <c r="J2175" s="68">
        <f>SUM(F2175:H2175)</f>
        <v>17</v>
      </c>
      <c r="K2175" s="68">
        <f>E2175-J2175</f>
        <v>0</v>
      </c>
      <c r="L2175" s="69">
        <v>527290000</v>
      </c>
      <c r="M2175" s="87">
        <v>2807.72</v>
      </c>
      <c r="N2175" s="69">
        <v>31017059</v>
      </c>
      <c r="O2175" s="69">
        <v>620827</v>
      </c>
      <c r="P2175" s="79">
        <f>IF(I2175=0,0,H2175/I2175)</f>
        <v>0</v>
      </c>
    </row>
    <row r="2176">
      <c r="A2176" s="66" t="str">
        <v>2026-05</v>
      </c>
      <c r="B2176" s="66" t="str">
        <v>비교 반영</v>
      </c>
      <c r="C2176" s="66" t="str">
        <v>별내면 광전리</v>
      </c>
      <c r="D2176" s="66" t="str">
        <v>토지</v>
      </c>
      <c r="E2176" s="68">
        <v>2</v>
      </c>
      <c r="F2176" s="68">
        <v>2</v>
      </c>
      <c r="G2176" s="68">
        <v>0</v>
      </c>
      <c r="H2176" s="68">
        <v>0</v>
      </c>
      <c r="I2176" s="68">
        <f>G2176+H2176</f>
        <v>0</v>
      </c>
      <c r="J2176" s="68">
        <f>SUM(F2176:H2176)</f>
        <v>2</v>
      </c>
      <c r="K2176" s="68">
        <f>E2176-J2176</f>
        <v>0</v>
      </c>
      <c r="L2176" s="69">
        <v>39590000</v>
      </c>
      <c r="M2176" s="87">
        <v>51</v>
      </c>
      <c r="N2176" s="69">
        <v>19795000</v>
      </c>
      <c r="O2176" s="69">
        <v>2566197</v>
      </c>
      <c r="P2176" s="79">
        <f>IF(I2176=0,0,H2176/I2176)</f>
        <v>0</v>
      </c>
    </row>
    <row r="2177">
      <c r="A2177" s="66" t="str">
        <v>2026-05</v>
      </c>
      <c r="B2177" s="66" t="str">
        <v>비교 반영</v>
      </c>
      <c r="C2177" s="66" t="str">
        <v>별내면 용암리</v>
      </c>
      <c r="D2177" s="66" t="str">
        <v>토지</v>
      </c>
      <c r="E2177" s="68">
        <v>1</v>
      </c>
      <c r="F2177" s="68">
        <v>1</v>
      </c>
      <c r="G2177" s="68">
        <v>0</v>
      </c>
      <c r="H2177" s="68">
        <v>0</v>
      </c>
      <c r="I2177" s="68">
        <f>G2177+H2177</f>
        <v>0</v>
      </c>
      <c r="J2177" s="68">
        <f>SUM(F2177:H2177)</f>
        <v>1</v>
      </c>
      <c r="K2177" s="68">
        <f>E2177-J2177</f>
        <v>0</v>
      </c>
      <c r="L2177" s="69">
        <v>15000000</v>
      </c>
      <c r="M2177" s="87">
        <v>200</v>
      </c>
      <c r="N2177" s="69">
        <v>15000000</v>
      </c>
      <c r="O2177" s="69">
        <v>247934</v>
      </c>
      <c r="P2177" s="79">
        <f>IF(I2177=0,0,H2177/I2177)</f>
        <v>0</v>
      </c>
    </row>
    <row r="2178">
      <c r="A2178" s="66" t="str">
        <v>2026-05</v>
      </c>
      <c r="B2178" s="66" t="str">
        <v>비교 반영</v>
      </c>
      <c r="C2178" s="66" t="str">
        <v>별내면 청학리</v>
      </c>
      <c r="D2178" s="66" t="str">
        <v>다가구 매매</v>
      </c>
      <c r="E2178" s="68">
        <v>1</v>
      </c>
      <c r="F2178" s="68">
        <v>1</v>
      </c>
      <c r="G2178" s="68">
        <v>0</v>
      </c>
      <c r="H2178" s="68">
        <v>0</v>
      </c>
      <c r="I2178" s="68">
        <f>G2178+H2178</f>
        <v>0</v>
      </c>
      <c r="J2178" s="68">
        <f>SUM(F2178:H2178)</f>
        <v>1</v>
      </c>
      <c r="K2178" s="68">
        <f>E2178-J2178</f>
        <v>0</v>
      </c>
      <c r="L2178" s="69">
        <v>451910000</v>
      </c>
      <c r="M2178" s="87">
        <v>199.08</v>
      </c>
      <c r="N2178" s="69">
        <v>451910000</v>
      </c>
      <c r="O2178" s="69">
        <v>7504105</v>
      </c>
      <c r="P2178" s="79">
        <f>IF(I2178=0,0,H2178/I2178)</f>
        <v>0</v>
      </c>
    </row>
    <row r="2179">
      <c r="A2179" s="66" t="str">
        <v>2026-05</v>
      </c>
      <c r="B2179" s="66" t="str">
        <v>비교 반영</v>
      </c>
      <c r="C2179" s="66" t="str">
        <v>별내면 청학리</v>
      </c>
      <c r="D2179" s="66" t="str">
        <v>다가구 전월세</v>
      </c>
      <c r="E2179" s="68">
        <v>16</v>
      </c>
      <c r="F2179" s="68">
        <v>0</v>
      </c>
      <c r="G2179" s="68">
        <v>3</v>
      </c>
      <c r="H2179" s="68">
        <v>13</v>
      </c>
      <c r="I2179" s="68">
        <f>G2179+H2179</f>
        <v>16</v>
      </c>
      <c r="J2179" s="68">
        <f>SUM(F2179:H2179)</f>
        <v>16</v>
      </c>
      <c r="K2179" s="68">
        <f>E2179-J2179</f>
        <v>0</v>
      </c>
      <c r="L2179" s="69">
        <v>269730000</v>
      </c>
      <c r="M2179" s="87">
        <v>450.42</v>
      </c>
      <c r="N2179" s="69">
        <v>16858125</v>
      </c>
      <c r="O2179" s="69">
        <v>1979640</v>
      </c>
      <c r="P2179" s="79">
        <f>IF(I2179=0,0,H2179/I2179)</f>
        <v>0.8125</v>
      </c>
    </row>
    <row r="2180">
      <c r="A2180" s="66" t="str">
        <v>2026-05</v>
      </c>
      <c r="B2180" s="66" t="str">
        <v>비교 반영</v>
      </c>
      <c r="C2180" s="66" t="str">
        <v>별내면 청학리</v>
      </c>
      <c r="D2180" s="66" t="str">
        <v>다세대 매매</v>
      </c>
      <c r="E2180" s="68">
        <v>2</v>
      </c>
      <c r="F2180" s="68">
        <v>2</v>
      </c>
      <c r="G2180" s="68">
        <v>0</v>
      </c>
      <c r="H2180" s="68">
        <v>0</v>
      </c>
      <c r="I2180" s="68">
        <f>G2180+H2180</f>
        <v>0</v>
      </c>
      <c r="J2180" s="68">
        <f>SUM(F2180:H2180)</f>
        <v>2</v>
      </c>
      <c r="K2180" s="68">
        <f>E2180-J2180</f>
        <v>0</v>
      </c>
      <c r="L2180" s="69">
        <v>302000000</v>
      </c>
      <c r="M2180" s="87">
        <v>89.93</v>
      </c>
      <c r="N2180" s="69">
        <v>151000000</v>
      </c>
      <c r="O2180" s="69">
        <v>11101380</v>
      </c>
      <c r="P2180" s="79">
        <f>IF(I2180=0,0,H2180/I2180)</f>
        <v>0</v>
      </c>
    </row>
    <row r="2181">
      <c r="A2181" s="66" t="str">
        <v>2026-05</v>
      </c>
      <c r="B2181" s="66" t="str">
        <v>비교 반영</v>
      </c>
      <c r="C2181" s="66" t="str">
        <v>별내면 청학리</v>
      </c>
      <c r="D2181" s="66" t="str">
        <v>다세대 전월세</v>
      </c>
      <c r="E2181" s="68">
        <v>2</v>
      </c>
      <c r="F2181" s="68">
        <v>0</v>
      </c>
      <c r="G2181" s="68">
        <v>1</v>
      </c>
      <c r="H2181" s="68">
        <v>1</v>
      </c>
      <c r="I2181" s="68">
        <f>G2181+H2181</f>
        <v>2</v>
      </c>
      <c r="J2181" s="68">
        <f>SUM(F2181:H2181)</f>
        <v>2</v>
      </c>
      <c r="K2181" s="68">
        <f>E2181-J2181</f>
        <v>0</v>
      </c>
      <c r="L2181" s="69">
        <v>151000000</v>
      </c>
      <c r="M2181" s="87">
        <v>109.19</v>
      </c>
      <c r="N2181" s="69">
        <v>75500000</v>
      </c>
      <c r="O2181" s="69">
        <v>4571605</v>
      </c>
      <c r="P2181" s="79">
        <f>IF(I2181=0,0,H2181/I2181)</f>
        <v>0.5</v>
      </c>
    </row>
    <row r="2182">
      <c r="A2182" s="66" t="str">
        <v>2026-05</v>
      </c>
      <c r="B2182" s="66" t="str">
        <v>비교 반영</v>
      </c>
      <c r="C2182" s="66" t="str">
        <v>별내면 청학리</v>
      </c>
      <c r="D2182" s="66" t="str">
        <v>상가</v>
      </c>
      <c r="E2182" s="68">
        <v>1</v>
      </c>
      <c r="F2182" s="68">
        <v>1</v>
      </c>
      <c r="G2182" s="68">
        <v>0</v>
      </c>
      <c r="H2182" s="68">
        <v>0</v>
      </c>
      <c r="I2182" s="68">
        <f>G2182+H2182</f>
        <v>0</v>
      </c>
      <c r="J2182" s="68">
        <f>SUM(F2182:H2182)</f>
        <v>1</v>
      </c>
      <c r="K2182" s="68">
        <f>E2182-J2182</f>
        <v>0</v>
      </c>
      <c r="L2182" s="69">
        <v>70000000</v>
      </c>
      <c r="M2182" s="87">
        <v>38.88</v>
      </c>
      <c r="N2182" s="69">
        <v>70000000</v>
      </c>
      <c r="O2182" s="69">
        <v>5951773</v>
      </c>
      <c r="P2182" s="79">
        <f>IF(I2182=0,0,H2182/I2182)</f>
        <v>0</v>
      </c>
    </row>
    <row r="2183">
      <c r="A2183" s="66" t="str">
        <v>2026-05</v>
      </c>
      <c r="B2183" s="66" t="str">
        <v>비교 반영</v>
      </c>
      <c r="C2183" s="66" t="str">
        <v>별내면 청학리</v>
      </c>
      <c r="D2183" s="66" t="str">
        <v>아파트 매매</v>
      </c>
      <c r="E2183" s="68">
        <v>17</v>
      </c>
      <c r="F2183" s="68">
        <v>17</v>
      </c>
      <c r="G2183" s="68">
        <v>0</v>
      </c>
      <c r="H2183" s="68">
        <v>0</v>
      </c>
      <c r="I2183" s="68">
        <f>G2183+H2183</f>
        <v>0</v>
      </c>
      <c r="J2183" s="68">
        <f>SUM(F2183:H2183)</f>
        <v>17</v>
      </c>
      <c r="K2183" s="68">
        <f>E2183-J2183</f>
        <v>0</v>
      </c>
      <c r="L2183" s="69">
        <v>4305000000</v>
      </c>
      <c r="M2183" s="87">
        <v>1165.611</v>
      </c>
      <c r="N2183" s="69">
        <v>253235294</v>
      </c>
      <c r="O2183" s="69">
        <v>12209394</v>
      </c>
      <c r="P2183" s="79">
        <f>IF(I2183=0,0,H2183/I2183)</f>
        <v>0</v>
      </c>
    </row>
    <row r="2184">
      <c r="A2184" s="66" t="str">
        <v>2026-05</v>
      </c>
      <c r="B2184" s="66" t="str">
        <v>비교 반영</v>
      </c>
      <c r="C2184" s="66" t="str">
        <v>별내면 청학리</v>
      </c>
      <c r="D2184" s="66" t="str">
        <v>아파트 전월세</v>
      </c>
      <c r="E2184" s="68">
        <v>20</v>
      </c>
      <c r="F2184" s="68">
        <v>0</v>
      </c>
      <c r="G2184" s="68">
        <v>8</v>
      </c>
      <c r="H2184" s="68">
        <v>12</v>
      </c>
      <c r="I2184" s="68">
        <f>G2184+H2184</f>
        <v>20</v>
      </c>
      <c r="J2184" s="68">
        <f>SUM(F2184:H2184)</f>
        <v>20</v>
      </c>
      <c r="K2184" s="68">
        <f>E2184-J2184</f>
        <v>0</v>
      </c>
      <c r="L2184" s="69">
        <v>1855500000</v>
      </c>
      <c r="M2184" s="87">
        <v>1633.04</v>
      </c>
      <c r="N2184" s="69">
        <v>92775000</v>
      </c>
      <c r="O2184" s="69">
        <v>3756114</v>
      </c>
      <c r="P2184" s="79">
        <f>IF(I2184=0,0,H2184/I2184)</f>
        <v>0.6</v>
      </c>
    </row>
    <row r="2185">
      <c r="A2185" s="66" t="str">
        <v>2026-05</v>
      </c>
      <c r="B2185" s="66" t="str">
        <v>비교 반영</v>
      </c>
      <c r="C2185" s="66" t="str">
        <v>별내면 청학리</v>
      </c>
      <c r="D2185" s="66" t="str">
        <v>오피스텔 매매</v>
      </c>
      <c r="E2185" s="68">
        <v>3</v>
      </c>
      <c r="F2185" s="68">
        <v>3</v>
      </c>
      <c r="G2185" s="68">
        <v>0</v>
      </c>
      <c r="H2185" s="68">
        <v>0</v>
      </c>
      <c r="I2185" s="68">
        <f>G2185+H2185</f>
        <v>0</v>
      </c>
      <c r="J2185" s="68">
        <f>SUM(F2185:H2185)</f>
        <v>3</v>
      </c>
      <c r="K2185" s="68">
        <f>E2185-J2185</f>
        <v>0</v>
      </c>
      <c r="L2185" s="69">
        <v>155000000</v>
      </c>
      <c r="M2185" s="87">
        <v>59.94</v>
      </c>
      <c r="N2185" s="69">
        <v>51666667</v>
      </c>
      <c r="O2185" s="69">
        <v>8548493</v>
      </c>
      <c r="P2185" s="79">
        <f>IF(I2185=0,0,H2185/I2185)</f>
        <v>0</v>
      </c>
    </row>
    <row r="2186">
      <c r="A2186" s="66" t="str">
        <v>2026-05</v>
      </c>
      <c r="B2186" s="66" t="str">
        <v>비교 반영</v>
      </c>
      <c r="C2186" s="66" t="str">
        <v>별내면 청학리</v>
      </c>
      <c r="D2186" s="66" t="str">
        <v>오피스텔 전월세</v>
      </c>
      <c r="E2186" s="68">
        <v>3</v>
      </c>
      <c r="F2186" s="68">
        <v>0</v>
      </c>
      <c r="G2186" s="68">
        <v>0</v>
      </c>
      <c r="H2186" s="68">
        <v>3</v>
      </c>
      <c r="I2186" s="68">
        <f>G2186+H2186</f>
        <v>3</v>
      </c>
      <c r="J2186" s="68">
        <f>SUM(F2186:H2186)</f>
        <v>3</v>
      </c>
      <c r="K2186" s="68">
        <f>E2186-J2186</f>
        <v>0</v>
      </c>
      <c r="L2186" s="69">
        <v>15000000</v>
      </c>
      <c r="M2186" s="87">
        <v>59.94</v>
      </c>
      <c r="N2186" s="69">
        <v>5000000</v>
      </c>
      <c r="O2186" s="69">
        <v>827274</v>
      </c>
      <c r="P2186" s="79">
        <f>IF(I2186=0,0,H2186/I2186)</f>
        <v>1</v>
      </c>
    </row>
    <row r="2187">
      <c r="A2187" s="66" t="str">
        <v>2026-05</v>
      </c>
      <c r="B2187" s="66" t="str">
        <v>비교 반영</v>
      </c>
      <c r="C2187" s="66" t="str">
        <v>별내면 청학리</v>
      </c>
      <c r="D2187" s="66" t="str">
        <v>토지</v>
      </c>
      <c r="E2187" s="68">
        <v>3</v>
      </c>
      <c r="F2187" s="68">
        <v>3</v>
      </c>
      <c r="G2187" s="68">
        <v>0</v>
      </c>
      <c r="H2187" s="68">
        <v>0</v>
      </c>
      <c r="I2187" s="68">
        <f>G2187+H2187</f>
        <v>0</v>
      </c>
      <c r="J2187" s="68">
        <f>SUM(F2187:H2187)</f>
        <v>3</v>
      </c>
      <c r="K2187" s="68">
        <f>E2187-J2187</f>
        <v>0</v>
      </c>
      <c r="L2187" s="69">
        <v>727500000</v>
      </c>
      <c r="M2187" s="87">
        <v>340</v>
      </c>
      <c r="N2187" s="69">
        <v>242500000</v>
      </c>
      <c r="O2187" s="69">
        <v>7073408</v>
      </c>
      <c r="P2187" s="79">
        <f>IF(I2187=0,0,H2187/I2187)</f>
        <v>0</v>
      </c>
    </row>
    <row r="2188">
      <c r="A2188" s="66" t="str">
        <v>2026-05</v>
      </c>
      <c r="B2188" s="66" t="str">
        <v>비교 반영</v>
      </c>
      <c r="C2188" s="66" t="str">
        <v>삼패동</v>
      </c>
      <c r="D2188" s="66" t="str">
        <v>토지</v>
      </c>
      <c r="E2188" s="68">
        <v>7</v>
      </c>
      <c r="F2188" s="68">
        <v>7</v>
      </c>
      <c r="G2188" s="68">
        <v>0</v>
      </c>
      <c r="H2188" s="68">
        <v>0</v>
      </c>
      <c r="I2188" s="68">
        <f>G2188+H2188</f>
        <v>0</v>
      </c>
      <c r="J2188" s="68">
        <f>SUM(F2188:H2188)</f>
        <v>7</v>
      </c>
      <c r="K2188" s="68">
        <f>E2188-J2188</f>
        <v>0</v>
      </c>
      <c r="L2188" s="69">
        <v>7067920000</v>
      </c>
      <c r="M2188" s="87">
        <v>3959.2</v>
      </c>
      <c r="N2188" s="69">
        <v>1009702857</v>
      </c>
      <c r="O2188" s="69">
        <v>5901451</v>
      </c>
      <c r="P2188" s="79">
        <f>IF(I2188=0,0,H2188/I2188)</f>
        <v>0</v>
      </c>
    </row>
    <row r="2189">
      <c r="A2189" s="66" t="str">
        <v>2026-05</v>
      </c>
      <c r="B2189" s="66" t="str">
        <v>비교 반영</v>
      </c>
      <c r="C2189" s="66" t="str">
        <v>수동면 내방리</v>
      </c>
      <c r="D2189" s="66" t="str">
        <v>토지</v>
      </c>
      <c r="E2189" s="68">
        <v>2</v>
      </c>
      <c r="F2189" s="68">
        <v>2</v>
      </c>
      <c r="G2189" s="68">
        <v>0</v>
      </c>
      <c r="H2189" s="68">
        <v>0</v>
      </c>
      <c r="I2189" s="68">
        <f>G2189+H2189</f>
        <v>0</v>
      </c>
      <c r="J2189" s="68">
        <f>SUM(F2189:H2189)</f>
        <v>2</v>
      </c>
      <c r="K2189" s="68">
        <f>E2189-J2189</f>
        <v>0</v>
      </c>
      <c r="L2189" s="69">
        <v>140000000</v>
      </c>
      <c r="M2189" s="87">
        <v>529</v>
      </c>
      <c r="N2189" s="69">
        <v>70000000</v>
      </c>
      <c r="O2189" s="69">
        <v>874877</v>
      </c>
      <c r="P2189" s="79">
        <f>IF(I2189=0,0,H2189/I2189)</f>
        <v>0</v>
      </c>
    </row>
    <row r="2190">
      <c r="A2190" s="66" t="str">
        <v>2026-05</v>
      </c>
      <c r="B2190" s="66" t="str">
        <v>비교 반영</v>
      </c>
      <c r="C2190" s="66" t="str">
        <v>수동면 송천리</v>
      </c>
      <c r="D2190" s="66" t="str">
        <v>다가구 매매</v>
      </c>
      <c r="E2190" s="68">
        <v>1</v>
      </c>
      <c r="F2190" s="68">
        <v>1</v>
      </c>
      <c r="G2190" s="68">
        <v>0</v>
      </c>
      <c r="H2190" s="68">
        <v>0</v>
      </c>
      <c r="I2190" s="68">
        <f>G2190+H2190</f>
        <v>0</v>
      </c>
      <c r="J2190" s="68">
        <f>SUM(F2190:H2190)</f>
        <v>1</v>
      </c>
      <c r="K2190" s="68">
        <f>E2190-J2190</f>
        <v>0</v>
      </c>
      <c r="L2190" s="69">
        <v>430000000</v>
      </c>
      <c r="M2190" s="87">
        <v>139.6</v>
      </c>
      <c r="N2190" s="69">
        <v>430000000</v>
      </c>
      <c r="O2190" s="69">
        <v>10182576</v>
      </c>
      <c r="P2190" s="79">
        <f>IF(I2190=0,0,H2190/I2190)</f>
        <v>0</v>
      </c>
    </row>
    <row r="2191">
      <c r="A2191" s="66" t="str">
        <v>2026-05</v>
      </c>
      <c r="B2191" s="66" t="str">
        <v>비교 반영</v>
      </c>
      <c r="C2191" s="66" t="str">
        <v>수동면 송천리</v>
      </c>
      <c r="D2191" s="66" t="str">
        <v>다가구 전월세</v>
      </c>
      <c r="E2191" s="68">
        <v>2</v>
      </c>
      <c r="F2191" s="68">
        <v>0</v>
      </c>
      <c r="G2191" s="68">
        <v>0</v>
      </c>
      <c r="H2191" s="68">
        <v>2</v>
      </c>
      <c r="I2191" s="68">
        <f>G2191+H2191</f>
        <v>2</v>
      </c>
      <c r="J2191" s="68">
        <f>SUM(F2191:H2191)</f>
        <v>2</v>
      </c>
      <c r="K2191" s="68">
        <f>E2191-J2191</f>
        <v>0</v>
      </c>
      <c r="L2191" s="69">
        <v>15000000</v>
      </c>
      <c r="M2191" s="87">
        <v>165.61</v>
      </c>
      <c r="N2191" s="69">
        <v>7500000</v>
      </c>
      <c r="O2191" s="69">
        <v>299419</v>
      </c>
      <c r="P2191" s="79">
        <f>IF(I2191=0,0,H2191/I2191)</f>
        <v>1</v>
      </c>
    </row>
    <row r="2192">
      <c r="A2192" s="66" t="str">
        <v>2026-05</v>
      </c>
      <c r="B2192" s="66" t="str">
        <v>비교 반영</v>
      </c>
      <c r="C2192" s="66" t="str">
        <v>수동면 송천리</v>
      </c>
      <c r="D2192" s="66" t="str">
        <v>다세대 전월세</v>
      </c>
      <c r="E2192" s="68">
        <v>1</v>
      </c>
      <c r="F2192" s="68">
        <v>0</v>
      </c>
      <c r="G2192" s="68">
        <v>0</v>
      </c>
      <c r="H2192" s="68">
        <v>1</v>
      </c>
      <c r="I2192" s="68">
        <f>G2192+H2192</f>
        <v>1</v>
      </c>
      <c r="J2192" s="68">
        <f>SUM(F2192:H2192)</f>
        <v>1</v>
      </c>
      <c r="K2192" s="68">
        <f>E2192-J2192</f>
        <v>0</v>
      </c>
      <c r="L2192" s="69">
        <v>4000000</v>
      </c>
      <c r="M2192" s="87">
        <v>69.6</v>
      </c>
      <c r="N2192" s="69">
        <v>4000000</v>
      </c>
      <c r="O2192" s="69">
        <v>189988</v>
      </c>
      <c r="P2192" s="79">
        <f>IF(I2192=0,0,H2192/I2192)</f>
        <v>1</v>
      </c>
    </row>
    <row r="2193">
      <c r="A2193" s="66" t="str">
        <v>2026-05</v>
      </c>
      <c r="B2193" s="66" t="str">
        <v>비교 반영</v>
      </c>
      <c r="C2193" s="66" t="str">
        <v>수동면 송천리</v>
      </c>
      <c r="D2193" s="66" t="str">
        <v>토지</v>
      </c>
      <c r="E2193" s="68">
        <v>8</v>
      </c>
      <c r="F2193" s="68">
        <v>8</v>
      </c>
      <c r="G2193" s="68">
        <v>0</v>
      </c>
      <c r="H2193" s="68">
        <v>0</v>
      </c>
      <c r="I2193" s="68">
        <f>G2193+H2193</f>
        <v>0</v>
      </c>
      <c r="J2193" s="68">
        <f>SUM(F2193:H2193)</f>
        <v>8</v>
      </c>
      <c r="K2193" s="68">
        <f>E2193-J2193</f>
        <v>0</v>
      </c>
      <c r="L2193" s="69">
        <v>190840000</v>
      </c>
      <c r="M2193" s="87">
        <v>225.31</v>
      </c>
      <c r="N2193" s="69">
        <v>23855000</v>
      </c>
      <c r="O2193" s="69">
        <v>2800036</v>
      </c>
      <c r="P2193" s="79">
        <f>IF(I2193=0,0,H2193/I2193)</f>
        <v>0</v>
      </c>
    </row>
    <row r="2194">
      <c r="A2194" s="66" t="str">
        <v>2026-05</v>
      </c>
      <c r="B2194" s="66" t="str">
        <v>비교 반영</v>
      </c>
      <c r="C2194" s="66" t="str">
        <v>수동면 수산리</v>
      </c>
      <c r="D2194" s="66" t="str">
        <v>토지</v>
      </c>
      <c r="E2194" s="68">
        <v>1</v>
      </c>
      <c r="F2194" s="68">
        <v>1</v>
      </c>
      <c r="G2194" s="68">
        <v>0</v>
      </c>
      <c r="H2194" s="68">
        <v>0</v>
      </c>
      <c r="I2194" s="68">
        <f>G2194+H2194</f>
        <v>0</v>
      </c>
      <c r="J2194" s="68">
        <f>SUM(F2194:H2194)</f>
        <v>1</v>
      </c>
      <c r="K2194" s="68">
        <f>E2194-J2194</f>
        <v>0</v>
      </c>
      <c r="L2194" s="69">
        <v>22000000</v>
      </c>
      <c r="M2194" s="87">
        <v>1276</v>
      </c>
      <c r="N2194" s="69">
        <v>22000000</v>
      </c>
      <c r="O2194" s="69">
        <v>56996</v>
      </c>
      <c r="P2194" s="79">
        <f>IF(I2194=0,0,H2194/I2194)</f>
        <v>0</v>
      </c>
    </row>
    <row r="2195">
      <c r="A2195" s="66" t="str">
        <v>2026-05</v>
      </c>
      <c r="B2195" s="66" t="str">
        <v>비교 반영</v>
      </c>
      <c r="C2195" s="66" t="str">
        <v>수동면 외방리</v>
      </c>
      <c r="D2195" s="66" t="str">
        <v>다가구 전월세</v>
      </c>
      <c r="E2195" s="68">
        <v>3</v>
      </c>
      <c r="F2195" s="68">
        <v>0</v>
      </c>
      <c r="G2195" s="68">
        <v>0</v>
      </c>
      <c r="H2195" s="68">
        <v>3</v>
      </c>
      <c r="I2195" s="68">
        <f>G2195+H2195</f>
        <v>3</v>
      </c>
      <c r="J2195" s="68">
        <f>SUM(F2195:H2195)</f>
        <v>3</v>
      </c>
      <c r="K2195" s="68">
        <f>E2195-J2195</f>
        <v>0</v>
      </c>
      <c r="L2195" s="69">
        <v>37000000</v>
      </c>
      <c r="M2195" s="87">
        <v>157.09</v>
      </c>
      <c r="N2195" s="69">
        <v>12333333</v>
      </c>
      <c r="O2195" s="69">
        <v>778624</v>
      </c>
      <c r="P2195" s="79">
        <f>IF(I2195=0,0,H2195/I2195)</f>
        <v>1</v>
      </c>
    </row>
    <row r="2196">
      <c r="A2196" s="66" t="str">
        <v>2026-05</v>
      </c>
      <c r="B2196" s="66" t="str">
        <v>비교 반영</v>
      </c>
      <c r="C2196" s="66" t="str">
        <v>수동면 외방리</v>
      </c>
      <c r="D2196" s="66" t="str">
        <v>다세대 전월세</v>
      </c>
      <c r="E2196" s="68">
        <v>1</v>
      </c>
      <c r="F2196" s="68">
        <v>0</v>
      </c>
      <c r="G2196" s="68">
        <v>0</v>
      </c>
      <c r="H2196" s="68">
        <v>1</v>
      </c>
      <c r="I2196" s="68">
        <f>G2196+H2196</f>
        <v>1</v>
      </c>
      <c r="J2196" s="68">
        <f>SUM(F2196:H2196)</f>
        <v>1</v>
      </c>
      <c r="K2196" s="68">
        <f>E2196-J2196</f>
        <v>0</v>
      </c>
      <c r="L2196" s="69">
        <v>5000000</v>
      </c>
      <c r="M2196" s="87">
        <v>43.38</v>
      </c>
      <c r="N2196" s="69">
        <v>5000000</v>
      </c>
      <c r="O2196" s="69">
        <v>381026</v>
      </c>
      <c r="P2196" s="79">
        <f>IF(I2196=0,0,H2196/I2196)</f>
        <v>1</v>
      </c>
    </row>
    <row r="2197">
      <c r="A2197" s="66" t="str">
        <v>2026-05</v>
      </c>
      <c r="B2197" s="66" t="str">
        <v>비교 반영</v>
      </c>
      <c r="C2197" s="66" t="str">
        <v>수동면 외방리</v>
      </c>
      <c r="D2197" s="66" t="str">
        <v>토지</v>
      </c>
      <c r="E2197" s="68">
        <v>3</v>
      </c>
      <c r="F2197" s="68">
        <v>3</v>
      </c>
      <c r="G2197" s="68">
        <v>0</v>
      </c>
      <c r="H2197" s="68">
        <v>0</v>
      </c>
      <c r="I2197" s="68">
        <f>G2197+H2197</f>
        <v>0</v>
      </c>
      <c r="J2197" s="68">
        <f>SUM(F2197:H2197)</f>
        <v>3</v>
      </c>
      <c r="K2197" s="68">
        <f>E2197-J2197</f>
        <v>0</v>
      </c>
      <c r="L2197" s="69">
        <v>27000000</v>
      </c>
      <c r="M2197" s="87">
        <v>414</v>
      </c>
      <c r="N2197" s="69">
        <v>9000000</v>
      </c>
      <c r="O2197" s="69">
        <v>215595</v>
      </c>
      <c r="P2197" s="79">
        <f>IF(I2197=0,0,H2197/I2197)</f>
        <v>0</v>
      </c>
    </row>
    <row r="2198">
      <c r="A2198" s="66" t="str">
        <v>2026-05</v>
      </c>
      <c r="B2198" s="66" t="str">
        <v>비교 반영</v>
      </c>
      <c r="C2198" s="66" t="str">
        <v>수동면 운수리</v>
      </c>
      <c r="D2198" s="66" t="str">
        <v>다가구 전월세</v>
      </c>
      <c r="E2198" s="68">
        <v>2</v>
      </c>
      <c r="F2198" s="68">
        <v>0</v>
      </c>
      <c r="G2198" s="68">
        <v>2</v>
      </c>
      <c r="H2198" s="68">
        <v>0</v>
      </c>
      <c r="I2198" s="68">
        <f>G2198+H2198</f>
        <v>2</v>
      </c>
      <c r="J2198" s="68">
        <f>SUM(F2198:H2198)</f>
        <v>2</v>
      </c>
      <c r="K2198" s="68">
        <f>E2198-J2198</f>
        <v>0</v>
      </c>
      <c r="L2198" s="69">
        <v>254000000</v>
      </c>
      <c r="M2198" s="87">
        <v>170.13</v>
      </c>
      <c r="N2198" s="69">
        <v>127000000</v>
      </c>
      <c r="O2198" s="69">
        <v>4935458</v>
      </c>
      <c r="P2198" s="79">
        <f>IF(I2198=0,0,H2198/I2198)</f>
        <v>0</v>
      </c>
    </row>
    <row r="2199">
      <c r="A2199" s="66" t="str">
        <v>2026-05</v>
      </c>
      <c r="B2199" s="66" t="str">
        <v>비교 반영</v>
      </c>
      <c r="C2199" s="66" t="str">
        <v>수동면 운수리</v>
      </c>
      <c r="D2199" s="66" t="str">
        <v>다세대 매매</v>
      </c>
      <c r="E2199" s="68">
        <v>1</v>
      </c>
      <c r="F2199" s="68">
        <v>1</v>
      </c>
      <c r="G2199" s="68">
        <v>0</v>
      </c>
      <c r="H2199" s="68">
        <v>0</v>
      </c>
      <c r="I2199" s="68">
        <f>G2199+H2199</f>
        <v>0</v>
      </c>
      <c r="J2199" s="68">
        <f>SUM(F2199:H2199)</f>
        <v>1</v>
      </c>
      <c r="K2199" s="68">
        <f>E2199-J2199</f>
        <v>0</v>
      </c>
      <c r="L2199" s="69">
        <v>81000000</v>
      </c>
      <c r="M2199" s="87">
        <v>76.59</v>
      </c>
      <c r="N2199" s="69">
        <v>81000000</v>
      </c>
      <c r="O2199" s="69">
        <v>3496130</v>
      </c>
      <c r="P2199" s="79">
        <f>IF(I2199=0,0,H2199/I2199)</f>
        <v>0</v>
      </c>
    </row>
    <row r="2200">
      <c r="A2200" s="66" t="str">
        <v>2026-05</v>
      </c>
      <c r="B2200" s="66" t="str">
        <v>비교 반영</v>
      </c>
      <c r="C2200" s="66" t="str">
        <v>수동면 운수리</v>
      </c>
      <c r="D2200" s="66" t="str">
        <v>다세대 전월세</v>
      </c>
      <c r="E2200" s="68">
        <v>4</v>
      </c>
      <c r="F2200" s="68">
        <v>0</v>
      </c>
      <c r="G2200" s="68">
        <v>1</v>
      </c>
      <c r="H2200" s="68">
        <v>3</v>
      </c>
      <c r="I2200" s="68">
        <f>G2200+H2200</f>
        <v>4</v>
      </c>
      <c r="J2200" s="68">
        <f>SUM(F2200:H2200)</f>
        <v>4</v>
      </c>
      <c r="K2200" s="68">
        <f>E2200-J2200</f>
        <v>0</v>
      </c>
      <c r="L2200" s="69">
        <v>220000000</v>
      </c>
      <c r="M2200" s="87">
        <v>297.81</v>
      </c>
      <c r="N2200" s="69">
        <v>55000000</v>
      </c>
      <c r="O2200" s="69">
        <v>2442069</v>
      </c>
      <c r="P2200" s="79">
        <f>IF(I2200=0,0,H2200/I2200)</f>
        <v>0.75</v>
      </c>
    </row>
    <row r="2201">
      <c r="A2201" s="66" t="str">
        <v>2026-05</v>
      </c>
      <c r="B2201" s="66" t="str">
        <v>비교 반영</v>
      </c>
      <c r="C2201" s="66" t="str">
        <v>수동면 운수리</v>
      </c>
      <c r="D2201" s="66" t="str">
        <v>토지</v>
      </c>
      <c r="E2201" s="68">
        <v>1</v>
      </c>
      <c r="F2201" s="68">
        <v>1</v>
      </c>
      <c r="G2201" s="68">
        <v>0</v>
      </c>
      <c r="H2201" s="68">
        <v>0</v>
      </c>
      <c r="I2201" s="68">
        <f>G2201+H2201</f>
        <v>0</v>
      </c>
      <c r="J2201" s="68">
        <f>SUM(F2201:H2201)</f>
        <v>1</v>
      </c>
      <c r="K2201" s="68">
        <f>E2201-J2201</f>
        <v>0</v>
      </c>
      <c r="L2201" s="69">
        <v>5800000</v>
      </c>
      <c r="M2201" s="87">
        <v>856</v>
      </c>
      <c r="N2201" s="69">
        <v>5800000</v>
      </c>
      <c r="O2201" s="69">
        <v>22399</v>
      </c>
      <c r="P2201" s="79">
        <f>IF(I2201=0,0,H2201/I2201)</f>
        <v>0</v>
      </c>
    </row>
    <row r="2202">
      <c r="A2202" s="66" t="str">
        <v>2026-05</v>
      </c>
      <c r="B2202" s="66" t="str">
        <v>비교 반영</v>
      </c>
      <c r="C2202" s="66" t="str">
        <v>수동면 입석리</v>
      </c>
      <c r="D2202" s="66" t="str">
        <v>토지</v>
      </c>
      <c r="E2202" s="68">
        <v>5</v>
      </c>
      <c r="F2202" s="68">
        <v>5</v>
      </c>
      <c r="G2202" s="68">
        <v>0</v>
      </c>
      <c r="H2202" s="68">
        <v>0</v>
      </c>
      <c r="I2202" s="68">
        <f>G2202+H2202</f>
        <v>0</v>
      </c>
      <c r="J2202" s="68">
        <f>SUM(F2202:H2202)</f>
        <v>5</v>
      </c>
      <c r="K2202" s="68">
        <f>E2202-J2202</f>
        <v>0</v>
      </c>
      <c r="L2202" s="69">
        <v>219300000</v>
      </c>
      <c r="M2202" s="87">
        <v>674</v>
      </c>
      <c r="N2202" s="69">
        <v>43860000</v>
      </c>
      <c r="O2202" s="69">
        <v>1075606</v>
      </c>
      <c r="P2202" s="79">
        <f>IF(I2202=0,0,H2202/I2202)</f>
        <v>0</v>
      </c>
    </row>
    <row r="2203">
      <c r="A2203" s="66" t="str">
        <v>2026-05</v>
      </c>
      <c r="B2203" s="66" t="str">
        <v>비교 반영</v>
      </c>
      <c r="C2203" s="66" t="str">
        <v>수동면 지둔리</v>
      </c>
      <c r="D2203" s="66" t="str">
        <v>다가구 전월세</v>
      </c>
      <c r="E2203" s="68">
        <v>2</v>
      </c>
      <c r="F2203" s="68">
        <v>0</v>
      </c>
      <c r="G2203" s="68">
        <v>1</v>
      </c>
      <c r="H2203" s="68">
        <v>1</v>
      </c>
      <c r="I2203" s="68">
        <f>G2203+H2203</f>
        <v>2</v>
      </c>
      <c r="J2203" s="68">
        <f>SUM(F2203:H2203)</f>
        <v>2</v>
      </c>
      <c r="K2203" s="68">
        <f>E2203-J2203</f>
        <v>0</v>
      </c>
      <c r="L2203" s="69">
        <v>110000000</v>
      </c>
      <c r="M2203" s="87">
        <v>299.12</v>
      </c>
      <c r="N2203" s="69">
        <v>55000000</v>
      </c>
      <c r="O2203" s="69">
        <v>1215687</v>
      </c>
      <c r="P2203" s="79">
        <f>IF(I2203=0,0,H2203/I2203)</f>
        <v>0.5</v>
      </c>
    </row>
    <row r="2204">
      <c r="A2204" s="66" t="str">
        <v>2026-05</v>
      </c>
      <c r="B2204" s="66" t="str">
        <v>비교 반영</v>
      </c>
      <c r="C2204" s="66" t="str">
        <v>수동면 지둔리</v>
      </c>
      <c r="D2204" s="66" t="str">
        <v>토지</v>
      </c>
      <c r="E2204" s="68">
        <v>1</v>
      </c>
      <c r="F2204" s="68">
        <v>1</v>
      </c>
      <c r="G2204" s="68">
        <v>0</v>
      </c>
      <c r="H2204" s="68">
        <v>0</v>
      </c>
      <c r="I2204" s="68">
        <f>G2204+H2204</f>
        <v>0</v>
      </c>
      <c r="J2204" s="68">
        <f>SUM(F2204:H2204)</f>
        <v>1</v>
      </c>
      <c r="K2204" s="68">
        <f>E2204-J2204</f>
        <v>0</v>
      </c>
      <c r="L2204" s="69">
        <v>96000000</v>
      </c>
      <c r="M2204" s="87">
        <v>139</v>
      </c>
      <c r="N2204" s="69">
        <v>96000000</v>
      </c>
      <c r="O2204" s="69">
        <v>2283132</v>
      </c>
      <c r="P2204" s="79">
        <f>IF(I2204=0,0,H2204/I2204)</f>
        <v>0</v>
      </c>
    </row>
    <row r="2205">
      <c r="A2205" s="66" t="str">
        <v>2026-05</v>
      </c>
      <c r="B2205" s="66" t="str">
        <v>비교 반영</v>
      </c>
      <c r="C2205" s="66" t="str">
        <v>수석동</v>
      </c>
      <c r="D2205" s="66" t="str">
        <v>토지</v>
      </c>
      <c r="E2205" s="68">
        <v>5</v>
      </c>
      <c r="F2205" s="68">
        <v>5</v>
      </c>
      <c r="G2205" s="68">
        <v>0</v>
      </c>
      <c r="H2205" s="68">
        <v>0</v>
      </c>
      <c r="I2205" s="68">
        <f>G2205+H2205</f>
        <v>0</v>
      </c>
      <c r="J2205" s="68">
        <f>SUM(F2205:H2205)</f>
        <v>5</v>
      </c>
      <c r="K2205" s="68">
        <f>E2205-J2205</f>
        <v>0</v>
      </c>
      <c r="L2205" s="69">
        <v>1419990000</v>
      </c>
      <c r="M2205" s="87">
        <v>3903</v>
      </c>
      <c r="N2205" s="69">
        <v>283998000</v>
      </c>
      <c r="O2205" s="69">
        <v>1202711</v>
      </c>
      <c r="P2205" s="79">
        <f>IF(I2205=0,0,H2205/I2205)</f>
        <v>0</v>
      </c>
    </row>
    <row r="2206">
      <c r="A2206" s="66" t="str">
        <v>2026-05</v>
      </c>
      <c r="B2206" s="66" t="str">
        <v>비교 반영</v>
      </c>
      <c r="C2206" s="66" t="str">
        <v>오남읍 양지리</v>
      </c>
      <c r="D2206" s="66" t="str">
        <v>다가구 전월세</v>
      </c>
      <c r="E2206" s="68">
        <v>8</v>
      </c>
      <c r="F2206" s="68">
        <v>0</v>
      </c>
      <c r="G2206" s="68">
        <v>2</v>
      </c>
      <c r="H2206" s="68">
        <v>6</v>
      </c>
      <c r="I2206" s="68">
        <f>G2206+H2206</f>
        <v>8</v>
      </c>
      <c r="J2206" s="68">
        <f>SUM(F2206:H2206)</f>
        <v>8</v>
      </c>
      <c r="K2206" s="68">
        <f>E2206-J2206</f>
        <v>0</v>
      </c>
      <c r="L2206" s="69">
        <v>310000000</v>
      </c>
      <c r="M2206" s="87">
        <v>352.4</v>
      </c>
      <c r="N2206" s="69">
        <v>38750000</v>
      </c>
      <c r="O2206" s="69">
        <v>2908040</v>
      </c>
      <c r="P2206" s="79">
        <f>IF(I2206=0,0,H2206/I2206)</f>
        <v>0.75</v>
      </c>
    </row>
    <row r="2207">
      <c r="A2207" s="66" t="str">
        <v>2026-05</v>
      </c>
      <c r="B2207" s="66" t="str">
        <v>비교 반영</v>
      </c>
      <c r="C2207" s="66" t="str">
        <v>오남읍 양지리</v>
      </c>
      <c r="D2207" s="66" t="str">
        <v>다세대 매매</v>
      </c>
      <c r="E2207" s="68">
        <v>6</v>
      </c>
      <c r="F2207" s="68">
        <v>6</v>
      </c>
      <c r="G2207" s="68">
        <v>0</v>
      </c>
      <c r="H2207" s="68">
        <v>0</v>
      </c>
      <c r="I2207" s="68">
        <f>G2207+H2207</f>
        <v>0</v>
      </c>
      <c r="J2207" s="68">
        <f>SUM(F2207:H2207)</f>
        <v>6</v>
      </c>
      <c r="K2207" s="68">
        <f>E2207-J2207</f>
        <v>0</v>
      </c>
      <c r="L2207" s="69">
        <v>923000000</v>
      </c>
      <c r="M2207" s="87">
        <v>330.8</v>
      </c>
      <c r="N2207" s="69">
        <v>153833333</v>
      </c>
      <c r="O2207" s="69">
        <v>9223820</v>
      </c>
      <c r="P2207" s="79">
        <f>IF(I2207=0,0,H2207/I2207)</f>
        <v>0</v>
      </c>
    </row>
    <row r="2208">
      <c r="A2208" s="66" t="str">
        <v>2026-05</v>
      </c>
      <c r="B2208" s="66" t="str">
        <v>비교 반영</v>
      </c>
      <c r="C2208" s="66" t="str">
        <v>오남읍 양지리</v>
      </c>
      <c r="D2208" s="66" t="str">
        <v>다세대 전월세</v>
      </c>
      <c r="E2208" s="68">
        <v>20</v>
      </c>
      <c r="F2208" s="68">
        <v>0</v>
      </c>
      <c r="G2208" s="68">
        <v>11</v>
      </c>
      <c r="H2208" s="68">
        <v>9</v>
      </c>
      <c r="I2208" s="68">
        <f>G2208+H2208</f>
        <v>20</v>
      </c>
      <c r="J2208" s="68">
        <f>SUM(F2208:H2208)</f>
        <v>20</v>
      </c>
      <c r="K2208" s="68">
        <f>E2208-J2208</f>
        <v>0</v>
      </c>
      <c r="L2208" s="69">
        <v>1853800000</v>
      </c>
      <c r="M2208" s="87">
        <v>984.78</v>
      </c>
      <c r="N2208" s="69">
        <v>92690000</v>
      </c>
      <c r="O2208" s="69">
        <v>6222978</v>
      </c>
      <c r="P2208" s="79">
        <f>IF(I2208=0,0,H2208/I2208)</f>
        <v>0.45</v>
      </c>
    </row>
    <row r="2209">
      <c r="A2209" s="66" t="str">
        <v>2026-05</v>
      </c>
      <c r="B2209" s="66" t="str">
        <v>비교 반영</v>
      </c>
      <c r="C2209" s="66" t="str">
        <v>오남읍 양지리</v>
      </c>
      <c r="D2209" s="66" t="str">
        <v>상가</v>
      </c>
      <c r="E2209" s="68">
        <v>1</v>
      </c>
      <c r="F2209" s="68">
        <v>1</v>
      </c>
      <c r="G2209" s="68">
        <v>0</v>
      </c>
      <c r="H2209" s="68">
        <v>0</v>
      </c>
      <c r="I2209" s="68">
        <f>G2209+H2209</f>
        <v>0</v>
      </c>
      <c r="J2209" s="68">
        <f>SUM(F2209:H2209)</f>
        <v>1</v>
      </c>
      <c r="K2209" s="68">
        <f>E2209-J2209</f>
        <v>0</v>
      </c>
      <c r="L2209" s="69">
        <v>16000000000</v>
      </c>
      <c r="M2209" s="87">
        <v>8474.66</v>
      </c>
      <c r="N2209" s="69">
        <v>16000000000</v>
      </c>
      <c r="O2209" s="69">
        <v>6241260</v>
      </c>
      <c r="P2209" s="79">
        <f>IF(I2209=0,0,H2209/I2209)</f>
        <v>0</v>
      </c>
    </row>
    <row r="2210">
      <c r="A2210" s="66" t="str">
        <v>2026-05</v>
      </c>
      <c r="B2210" s="66" t="str">
        <v>비교 반영</v>
      </c>
      <c r="C2210" s="66" t="str">
        <v>오남읍 양지리</v>
      </c>
      <c r="D2210" s="66" t="str">
        <v>아파트 매매</v>
      </c>
      <c r="E2210" s="68">
        <v>24</v>
      </c>
      <c r="F2210" s="68">
        <v>24</v>
      </c>
      <c r="G2210" s="68">
        <v>0</v>
      </c>
      <c r="H2210" s="68">
        <v>0</v>
      </c>
      <c r="I2210" s="68">
        <f>G2210+H2210</f>
        <v>0</v>
      </c>
      <c r="J2210" s="68">
        <f>SUM(F2210:H2210)</f>
        <v>24</v>
      </c>
      <c r="K2210" s="68">
        <f>E2210-J2210</f>
        <v>0</v>
      </c>
      <c r="L2210" s="69">
        <v>7998470000</v>
      </c>
      <c r="M2210" s="87">
        <v>2021.697</v>
      </c>
      <c r="N2210" s="69">
        <v>333269583</v>
      </c>
      <c r="O2210" s="69">
        <v>13078727</v>
      </c>
      <c r="P2210" s="79">
        <f>IF(I2210=0,0,H2210/I2210)</f>
        <v>0</v>
      </c>
    </row>
    <row r="2211">
      <c r="A2211" s="66" t="str">
        <v>2026-05</v>
      </c>
      <c r="B2211" s="66" t="str">
        <v>비교 반영</v>
      </c>
      <c r="C2211" s="66" t="str">
        <v>오남읍 양지리</v>
      </c>
      <c r="D2211" s="66" t="str">
        <v>아파트 전월세</v>
      </c>
      <c r="E2211" s="68">
        <v>28</v>
      </c>
      <c r="F2211" s="68">
        <v>0</v>
      </c>
      <c r="G2211" s="68">
        <v>14</v>
      </c>
      <c r="H2211" s="68">
        <v>14</v>
      </c>
      <c r="I2211" s="68">
        <f>G2211+H2211</f>
        <v>28</v>
      </c>
      <c r="J2211" s="68">
        <f>SUM(F2211:H2211)</f>
        <v>28</v>
      </c>
      <c r="K2211" s="68">
        <f>E2211-J2211</f>
        <v>0</v>
      </c>
      <c r="L2211" s="69">
        <v>3849500000</v>
      </c>
      <c r="M2211" s="87">
        <v>2243.53</v>
      </c>
      <c r="N2211" s="69">
        <v>137482143</v>
      </c>
      <c r="O2211" s="69">
        <v>5672141</v>
      </c>
      <c r="P2211" s="79">
        <f>IF(I2211=0,0,H2211/I2211)</f>
        <v>0.5</v>
      </c>
    </row>
    <row r="2212">
      <c r="A2212" s="66" t="str">
        <v>2026-05</v>
      </c>
      <c r="B2212" s="66" t="str">
        <v>비교 반영</v>
      </c>
      <c r="C2212" s="66" t="str">
        <v>오남읍 오남리</v>
      </c>
      <c r="D2212" s="66" t="str">
        <v>다가구 매매</v>
      </c>
      <c r="E2212" s="68">
        <v>1</v>
      </c>
      <c r="F2212" s="68">
        <v>1</v>
      </c>
      <c r="G2212" s="68">
        <v>0</v>
      </c>
      <c r="H2212" s="68">
        <v>0</v>
      </c>
      <c r="I2212" s="68">
        <f>G2212+H2212</f>
        <v>0</v>
      </c>
      <c r="J2212" s="68">
        <f>SUM(F2212:H2212)</f>
        <v>1</v>
      </c>
      <c r="K2212" s="68">
        <f>E2212-J2212</f>
        <v>0</v>
      </c>
      <c r="L2212" s="69">
        <v>580000000</v>
      </c>
      <c r="M2212" s="87">
        <v>319.1</v>
      </c>
      <c r="N2212" s="69">
        <v>580000000</v>
      </c>
      <c r="O2212" s="69">
        <v>6008635</v>
      </c>
      <c r="P2212" s="79">
        <f>IF(I2212=0,0,H2212/I2212)</f>
        <v>0</v>
      </c>
    </row>
    <row r="2213">
      <c r="A2213" s="66" t="str">
        <v>2026-05</v>
      </c>
      <c r="B2213" s="66" t="str">
        <v>비교 반영</v>
      </c>
      <c r="C2213" s="66" t="str">
        <v>오남읍 오남리</v>
      </c>
      <c r="D2213" s="66" t="str">
        <v>다가구 전월세</v>
      </c>
      <c r="E2213" s="68">
        <v>21</v>
      </c>
      <c r="F2213" s="68">
        <v>0</v>
      </c>
      <c r="G2213" s="68">
        <v>1</v>
      </c>
      <c r="H2213" s="68">
        <v>20</v>
      </c>
      <c r="I2213" s="68">
        <f>G2213+H2213</f>
        <v>21</v>
      </c>
      <c r="J2213" s="68">
        <f>SUM(F2213:H2213)</f>
        <v>21</v>
      </c>
      <c r="K2213" s="68">
        <f>E2213-J2213</f>
        <v>0</v>
      </c>
      <c r="L2213" s="69">
        <v>246000000</v>
      </c>
      <c r="M2213" s="87">
        <v>691.086</v>
      </c>
      <c r="N2213" s="69">
        <v>11714286</v>
      </c>
      <c r="O2213" s="69">
        <v>1176732</v>
      </c>
      <c r="P2213" s="79">
        <f>IF(I2213=0,0,H2213/I2213)</f>
        <v>0.9523809523809523</v>
      </c>
    </row>
    <row r="2214">
      <c r="A2214" s="66" t="str">
        <v>2026-05</v>
      </c>
      <c r="B2214" s="66" t="str">
        <v>비교 반영</v>
      </c>
      <c r="C2214" s="66" t="str">
        <v>오남읍 오남리</v>
      </c>
      <c r="D2214" s="66" t="str">
        <v>다세대 매매</v>
      </c>
      <c r="E2214" s="68">
        <v>1</v>
      </c>
      <c r="F2214" s="68">
        <v>1</v>
      </c>
      <c r="G2214" s="68">
        <v>0</v>
      </c>
      <c r="H2214" s="68">
        <v>0</v>
      </c>
      <c r="I2214" s="68">
        <f>G2214+H2214</f>
        <v>0</v>
      </c>
      <c r="J2214" s="68">
        <f>SUM(F2214:H2214)</f>
        <v>1</v>
      </c>
      <c r="K2214" s="68">
        <f>E2214-J2214</f>
        <v>0</v>
      </c>
      <c r="L2214" s="69">
        <v>146000000</v>
      </c>
      <c r="M2214" s="87">
        <v>57.76</v>
      </c>
      <c r="N2214" s="69">
        <v>146000000</v>
      </c>
      <c r="O2214" s="69">
        <v>8356035</v>
      </c>
      <c r="P2214" s="79">
        <f>IF(I2214=0,0,H2214/I2214)</f>
        <v>0</v>
      </c>
    </row>
    <row r="2215">
      <c r="A2215" s="66" t="str">
        <v>2026-05</v>
      </c>
      <c r="B2215" s="66" t="str">
        <v>비교 반영</v>
      </c>
      <c r="C2215" s="66" t="str">
        <v>오남읍 오남리</v>
      </c>
      <c r="D2215" s="66" t="str">
        <v>다세대 전월세</v>
      </c>
      <c r="E2215" s="68">
        <v>8</v>
      </c>
      <c r="F2215" s="68">
        <v>0</v>
      </c>
      <c r="G2215" s="68">
        <v>5</v>
      </c>
      <c r="H2215" s="68">
        <v>3</v>
      </c>
      <c r="I2215" s="68">
        <f>G2215+H2215</f>
        <v>8</v>
      </c>
      <c r="J2215" s="68">
        <f>SUM(F2215:H2215)</f>
        <v>8</v>
      </c>
      <c r="K2215" s="68">
        <f>E2215-J2215</f>
        <v>0</v>
      </c>
      <c r="L2215" s="69">
        <v>1020000000</v>
      </c>
      <c r="M2215" s="87">
        <v>462.314</v>
      </c>
      <c r="N2215" s="69">
        <v>127500000</v>
      </c>
      <c r="O2215" s="69">
        <v>7293529</v>
      </c>
      <c r="P2215" s="79">
        <f>IF(I2215=0,0,H2215/I2215)</f>
        <v>0.375</v>
      </c>
    </row>
    <row r="2216">
      <c r="A2216" s="66" t="str">
        <v>2026-05</v>
      </c>
      <c r="B2216" s="66" t="str">
        <v>비교 반영</v>
      </c>
      <c r="C2216" s="66" t="str">
        <v>오남읍 오남리</v>
      </c>
      <c r="D2216" s="66" t="str">
        <v>상가</v>
      </c>
      <c r="E2216" s="68">
        <v>2</v>
      </c>
      <c r="F2216" s="68">
        <v>2</v>
      </c>
      <c r="G2216" s="68">
        <v>0</v>
      </c>
      <c r="H2216" s="68">
        <v>0</v>
      </c>
      <c r="I2216" s="68">
        <f>G2216+H2216</f>
        <v>0</v>
      </c>
      <c r="J2216" s="68">
        <f>SUM(F2216:H2216)</f>
        <v>2</v>
      </c>
      <c r="K2216" s="68">
        <f>E2216-J2216</f>
        <v>0</v>
      </c>
      <c r="L2216" s="69">
        <v>594000000</v>
      </c>
      <c r="M2216" s="87">
        <v>255.89</v>
      </c>
      <c r="N2216" s="69">
        <v>297000000</v>
      </c>
      <c r="O2216" s="69">
        <v>7673752</v>
      </c>
      <c r="P2216" s="79">
        <f>IF(I2216=0,0,H2216/I2216)</f>
        <v>0</v>
      </c>
    </row>
    <row r="2217">
      <c r="A2217" s="66" t="str">
        <v>2026-05</v>
      </c>
      <c r="B2217" s="66" t="str">
        <v>비교 반영</v>
      </c>
      <c r="C2217" s="66" t="str">
        <v>오남읍 오남리</v>
      </c>
      <c r="D2217" s="66" t="str">
        <v>아파트 매매</v>
      </c>
      <c r="E2217" s="68">
        <v>41</v>
      </c>
      <c r="F2217" s="68">
        <v>41</v>
      </c>
      <c r="G2217" s="68">
        <v>0</v>
      </c>
      <c r="H2217" s="68">
        <v>0</v>
      </c>
      <c r="I2217" s="68">
        <f>G2217+H2217</f>
        <v>0</v>
      </c>
      <c r="J2217" s="68">
        <f>SUM(F2217:H2217)</f>
        <v>41</v>
      </c>
      <c r="K2217" s="68">
        <f>E2217-J2217</f>
        <v>0</v>
      </c>
      <c r="L2217" s="69">
        <v>9576000000</v>
      </c>
      <c r="M2217" s="87">
        <v>2949.663</v>
      </c>
      <c r="N2217" s="69">
        <v>233560976</v>
      </c>
      <c r="O2217" s="69">
        <v>10732142</v>
      </c>
      <c r="P2217" s="79">
        <f>IF(I2217=0,0,H2217/I2217)</f>
        <v>0</v>
      </c>
    </row>
    <row r="2218">
      <c r="A2218" s="66" t="str">
        <v>2026-05</v>
      </c>
      <c r="B2218" s="66" t="str">
        <v>비교 반영</v>
      </c>
      <c r="C2218" s="66" t="str">
        <v>오남읍 오남리</v>
      </c>
      <c r="D2218" s="66" t="str">
        <v>아파트 전월세</v>
      </c>
      <c r="E2218" s="68">
        <v>61</v>
      </c>
      <c r="F2218" s="68">
        <v>0</v>
      </c>
      <c r="G2218" s="68">
        <v>26</v>
      </c>
      <c r="H2218" s="68">
        <v>35</v>
      </c>
      <c r="I2218" s="68">
        <f>G2218+H2218</f>
        <v>61</v>
      </c>
      <c r="J2218" s="68">
        <f>SUM(F2218:H2218)</f>
        <v>61</v>
      </c>
      <c r="K2218" s="68">
        <f>E2218-J2218</f>
        <v>0</v>
      </c>
      <c r="L2218" s="69">
        <v>6101740000</v>
      </c>
      <c r="M2218" s="87">
        <v>4059.74</v>
      </c>
      <c r="N2218" s="69">
        <v>100028525</v>
      </c>
      <c r="O2218" s="69">
        <v>4968555</v>
      </c>
      <c r="P2218" s="79">
        <f>IF(I2218=0,0,H2218/I2218)</f>
        <v>0.5737704918032787</v>
      </c>
    </row>
    <row r="2219">
      <c r="A2219" s="66" t="str">
        <v>2026-05</v>
      </c>
      <c r="B2219" s="66" t="str">
        <v>비교 반영</v>
      </c>
      <c r="C2219" s="66" t="str">
        <v>오남읍 오남리</v>
      </c>
      <c r="D2219" s="66" t="str">
        <v>오피스텔 전월세</v>
      </c>
      <c r="E2219" s="68">
        <v>1</v>
      </c>
      <c r="F2219" s="68">
        <v>0</v>
      </c>
      <c r="G2219" s="68">
        <v>1</v>
      </c>
      <c r="H2219" s="68">
        <v>0</v>
      </c>
      <c r="I2219" s="68">
        <f>G2219+H2219</f>
        <v>1</v>
      </c>
      <c r="J2219" s="68">
        <f>SUM(F2219:H2219)</f>
        <v>1</v>
      </c>
      <c r="K2219" s="68">
        <f>E2219-J2219</f>
        <v>0</v>
      </c>
      <c r="L2219" s="69">
        <v>95000000</v>
      </c>
      <c r="M2219" s="87">
        <v>27.2</v>
      </c>
      <c r="N2219" s="69">
        <v>95000000</v>
      </c>
      <c r="O2219" s="69">
        <v>11545940</v>
      </c>
      <c r="P2219" s="79">
        <f>IF(I2219=0,0,H2219/I2219)</f>
        <v>0</v>
      </c>
    </row>
    <row r="2220">
      <c r="A2220" s="66" t="str">
        <v>2026-05</v>
      </c>
      <c r="B2220" s="66" t="str">
        <v>비교 반영</v>
      </c>
      <c r="C2220" s="66" t="str">
        <v>오남읍 오남리</v>
      </c>
      <c r="D2220" s="66" t="str">
        <v>토지</v>
      </c>
      <c r="E2220" s="68">
        <v>14</v>
      </c>
      <c r="F2220" s="68">
        <v>14</v>
      </c>
      <c r="G2220" s="68">
        <v>0</v>
      </c>
      <c r="H2220" s="68">
        <v>0</v>
      </c>
      <c r="I2220" s="68">
        <f>G2220+H2220</f>
        <v>0</v>
      </c>
      <c r="J2220" s="68">
        <f>SUM(F2220:H2220)</f>
        <v>14</v>
      </c>
      <c r="K2220" s="68">
        <f>E2220-J2220</f>
        <v>0</v>
      </c>
      <c r="L2220" s="69">
        <v>5157910000</v>
      </c>
      <c r="M2220" s="87">
        <v>4646.1</v>
      </c>
      <c r="N2220" s="69">
        <v>368422143</v>
      </c>
      <c r="O2220" s="69">
        <v>3669947</v>
      </c>
      <c r="P2220" s="79">
        <f>IF(I2220=0,0,H2220/I2220)</f>
        <v>0</v>
      </c>
    </row>
    <row r="2221">
      <c r="A2221" s="66" t="str">
        <v>2026-05</v>
      </c>
      <c r="B2221" s="66" t="str">
        <v>비교 반영</v>
      </c>
      <c r="C2221" s="66" t="str">
        <v>오남읍 팔현리</v>
      </c>
      <c r="D2221" s="66" t="str">
        <v>토지</v>
      </c>
      <c r="E2221" s="68">
        <v>1</v>
      </c>
      <c r="F2221" s="68">
        <v>1</v>
      </c>
      <c r="G2221" s="68">
        <v>0</v>
      </c>
      <c r="H2221" s="68">
        <v>0</v>
      </c>
      <c r="I2221" s="68">
        <f>G2221+H2221</f>
        <v>0</v>
      </c>
      <c r="J2221" s="68">
        <f>SUM(F2221:H2221)</f>
        <v>1</v>
      </c>
      <c r="K2221" s="68">
        <f>E2221-J2221</f>
        <v>0</v>
      </c>
      <c r="L2221" s="69">
        <v>190000000</v>
      </c>
      <c r="M2221" s="87">
        <v>11107</v>
      </c>
      <c r="N2221" s="69">
        <v>190000000</v>
      </c>
      <c r="O2221" s="69">
        <v>56550</v>
      </c>
      <c r="P2221" s="79">
        <f>IF(I2221=0,0,H2221/I2221)</f>
        <v>0</v>
      </c>
    </row>
    <row r="2222">
      <c r="A2222" s="66" t="str">
        <v>2026-05</v>
      </c>
      <c r="B2222" s="66" t="str">
        <v>비교 반영</v>
      </c>
      <c r="C2222" s="66" t="str">
        <v>와부읍 덕소리</v>
      </c>
      <c r="D2222" s="66" t="str">
        <v>다가구 매매</v>
      </c>
      <c r="E2222" s="68">
        <v>1</v>
      </c>
      <c r="F2222" s="68">
        <v>1</v>
      </c>
      <c r="G2222" s="68">
        <v>0</v>
      </c>
      <c r="H2222" s="68">
        <v>0</v>
      </c>
      <c r="I2222" s="68">
        <f>G2222+H2222</f>
        <v>0</v>
      </c>
      <c r="J2222" s="68">
        <f>SUM(F2222:H2222)</f>
        <v>1</v>
      </c>
      <c r="K2222" s="68">
        <f>E2222-J2222</f>
        <v>0</v>
      </c>
      <c r="L2222" s="69">
        <v>800000000</v>
      </c>
      <c r="M2222" s="87">
        <v>174.4</v>
      </c>
      <c r="N2222" s="69">
        <v>800000000</v>
      </c>
      <c r="O2222" s="69">
        <v>15164151</v>
      </c>
      <c r="P2222" s="79">
        <f>IF(I2222=0,0,H2222/I2222)</f>
        <v>0</v>
      </c>
    </row>
    <row r="2223">
      <c r="A2223" s="66" t="str">
        <v>2026-05</v>
      </c>
      <c r="B2223" s="66" t="str">
        <v>비교 반영</v>
      </c>
      <c r="C2223" s="66" t="str">
        <v>와부읍 덕소리</v>
      </c>
      <c r="D2223" s="66" t="str">
        <v>다가구 전월세</v>
      </c>
      <c r="E2223" s="68">
        <v>3</v>
      </c>
      <c r="F2223" s="68">
        <v>0</v>
      </c>
      <c r="G2223" s="68">
        <v>0</v>
      </c>
      <c r="H2223" s="68">
        <v>3</v>
      </c>
      <c r="I2223" s="68">
        <f>G2223+H2223</f>
        <v>3</v>
      </c>
      <c r="J2223" s="68">
        <f>SUM(F2223:H2223)</f>
        <v>3</v>
      </c>
      <c r="K2223" s="68">
        <f>E2223-J2223</f>
        <v>0</v>
      </c>
      <c r="L2223" s="69">
        <v>65000000</v>
      </c>
      <c r="M2223" s="87">
        <v>313.92</v>
      </c>
      <c r="N2223" s="69">
        <v>21666667</v>
      </c>
      <c r="O2223" s="69">
        <v>684493</v>
      </c>
      <c r="P2223" s="79">
        <f>IF(I2223=0,0,H2223/I2223)</f>
        <v>1</v>
      </c>
    </row>
    <row r="2224">
      <c r="A2224" s="66" t="str">
        <v>2026-05</v>
      </c>
      <c r="B2224" s="66" t="str">
        <v>비교 반영</v>
      </c>
      <c r="C2224" s="66" t="str">
        <v>와부읍 덕소리</v>
      </c>
      <c r="D2224" s="66" t="str">
        <v>다세대 매매</v>
      </c>
      <c r="E2224" s="68">
        <v>2</v>
      </c>
      <c r="F2224" s="68">
        <v>2</v>
      </c>
      <c r="G2224" s="68">
        <v>0</v>
      </c>
      <c r="H2224" s="68">
        <v>0</v>
      </c>
      <c r="I2224" s="68">
        <f>G2224+H2224</f>
        <v>0</v>
      </c>
      <c r="J2224" s="68">
        <f>SUM(F2224:H2224)</f>
        <v>2</v>
      </c>
      <c r="K2224" s="68">
        <f>E2224-J2224</f>
        <v>0</v>
      </c>
      <c r="L2224" s="69">
        <v>452000000</v>
      </c>
      <c r="M2224" s="87">
        <v>99.8</v>
      </c>
      <c r="N2224" s="69">
        <v>226000000</v>
      </c>
      <c r="O2224" s="69">
        <v>14972092</v>
      </c>
      <c r="P2224" s="79">
        <f>IF(I2224=0,0,H2224/I2224)</f>
        <v>0</v>
      </c>
    </row>
    <row r="2225">
      <c r="A2225" s="66" t="str">
        <v>2026-05</v>
      </c>
      <c r="B2225" s="66" t="str">
        <v>비교 반영</v>
      </c>
      <c r="C2225" s="66" t="str">
        <v>와부읍 덕소리</v>
      </c>
      <c r="D2225" s="66" t="str">
        <v>다세대 전월세</v>
      </c>
      <c r="E2225" s="68">
        <v>9</v>
      </c>
      <c r="F2225" s="68">
        <v>0</v>
      </c>
      <c r="G2225" s="68">
        <v>5</v>
      </c>
      <c r="H2225" s="68">
        <v>4</v>
      </c>
      <c r="I2225" s="68">
        <f>G2225+H2225</f>
        <v>9</v>
      </c>
      <c r="J2225" s="68">
        <f>SUM(F2225:H2225)</f>
        <v>9</v>
      </c>
      <c r="K2225" s="68">
        <f>E2225-J2225</f>
        <v>0</v>
      </c>
      <c r="L2225" s="69">
        <v>570000000</v>
      </c>
      <c r="M2225" s="87">
        <v>411.91</v>
      </c>
      <c r="N2225" s="69">
        <v>63333333</v>
      </c>
      <c r="O2225" s="69">
        <v>4574537</v>
      </c>
      <c r="P2225" s="79">
        <f>IF(I2225=0,0,H2225/I2225)</f>
        <v>0.4444444444444444</v>
      </c>
    </row>
    <row r="2226">
      <c r="A2226" s="66" t="str">
        <v>2026-05</v>
      </c>
      <c r="B2226" s="66" t="str">
        <v>비교 반영</v>
      </c>
      <c r="C2226" s="66" t="str">
        <v>와부읍 덕소리</v>
      </c>
      <c r="D2226" s="66" t="str">
        <v>분양권</v>
      </c>
      <c r="E2226" s="68">
        <v>5</v>
      </c>
      <c r="F2226" s="68">
        <v>5</v>
      </c>
      <c r="G2226" s="68">
        <v>0</v>
      </c>
      <c r="H2226" s="68">
        <v>0</v>
      </c>
      <c r="I2226" s="68">
        <f>G2226+H2226</f>
        <v>0</v>
      </c>
      <c r="J2226" s="68">
        <f>SUM(F2226:H2226)</f>
        <v>5</v>
      </c>
      <c r="K2226" s="68">
        <f>E2226-J2226</f>
        <v>0</v>
      </c>
      <c r="L2226" s="69">
        <v>2893170000</v>
      </c>
      <c r="M2226" s="87">
        <v>324.457</v>
      </c>
      <c r="N2226" s="69">
        <v>578634000</v>
      </c>
      <c r="O2226" s="69">
        <v>29477552</v>
      </c>
      <c r="P2226" s="79">
        <f>IF(I2226=0,0,H2226/I2226)</f>
        <v>0</v>
      </c>
    </row>
    <row r="2227">
      <c r="A2227" s="66" t="str">
        <v>2026-05</v>
      </c>
      <c r="B2227" s="66" t="str">
        <v>비교 반영</v>
      </c>
      <c r="C2227" s="66" t="str">
        <v>와부읍 덕소리</v>
      </c>
      <c r="D2227" s="66" t="str">
        <v>상가</v>
      </c>
      <c r="E2227" s="68">
        <v>5</v>
      </c>
      <c r="F2227" s="68">
        <v>5</v>
      </c>
      <c r="G2227" s="68">
        <v>0</v>
      </c>
      <c r="H2227" s="68">
        <v>0</v>
      </c>
      <c r="I2227" s="68">
        <f>G2227+H2227</f>
        <v>0</v>
      </c>
      <c r="J2227" s="68">
        <f>SUM(F2227:H2227)</f>
        <v>5</v>
      </c>
      <c r="K2227" s="68">
        <f>E2227-J2227</f>
        <v>0</v>
      </c>
      <c r="L2227" s="69">
        <v>978500000</v>
      </c>
      <c r="M2227" s="87">
        <v>108.08</v>
      </c>
      <c r="N2227" s="69">
        <v>195700000</v>
      </c>
      <c r="O2227" s="69">
        <v>29928855</v>
      </c>
      <c r="P2227" s="79">
        <f>IF(I2227=0,0,H2227/I2227)</f>
        <v>0</v>
      </c>
    </row>
    <row r="2228">
      <c r="A2228" s="66" t="str">
        <v>2026-05</v>
      </c>
      <c r="B2228" s="66" t="str">
        <v>비교 반영</v>
      </c>
      <c r="C2228" s="66" t="str">
        <v>와부읍 덕소리</v>
      </c>
      <c r="D2228" s="66" t="str">
        <v>아파트 매매</v>
      </c>
      <c r="E2228" s="68">
        <v>80</v>
      </c>
      <c r="F2228" s="68">
        <v>80</v>
      </c>
      <c r="G2228" s="68">
        <v>0</v>
      </c>
      <c r="H2228" s="68">
        <v>0</v>
      </c>
      <c r="I2228" s="68">
        <f>G2228+H2228</f>
        <v>0</v>
      </c>
      <c r="J2228" s="68">
        <f>SUM(F2228:H2228)</f>
        <v>80</v>
      </c>
      <c r="K2228" s="68">
        <f>E2228-J2228</f>
        <v>0</v>
      </c>
      <c r="L2228" s="69">
        <v>39670900000</v>
      </c>
      <c r="M2228" s="87">
        <v>6242.298</v>
      </c>
      <c r="N2228" s="69">
        <v>495886250</v>
      </c>
      <c r="O2228" s="69">
        <v>21008846</v>
      </c>
      <c r="P2228" s="79">
        <f>IF(I2228=0,0,H2228/I2228)</f>
        <v>0</v>
      </c>
    </row>
    <row r="2229">
      <c r="A2229" s="66" t="str">
        <v>2026-05</v>
      </c>
      <c r="B2229" s="66" t="str">
        <v>비교 반영</v>
      </c>
      <c r="C2229" s="66" t="str">
        <v>와부읍 덕소리</v>
      </c>
      <c r="D2229" s="66" t="str">
        <v>아파트 전월세</v>
      </c>
      <c r="E2229" s="68">
        <v>86</v>
      </c>
      <c r="F2229" s="68">
        <v>0</v>
      </c>
      <c r="G2229" s="68">
        <v>62</v>
      </c>
      <c r="H2229" s="68">
        <v>24</v>
      </c>
      <c r="I2229" s="68">
        <f>G2229+H2229</f>
        <v>86</v>
      </c>
      <c r="J2229" s="68">
        <f>SUM(F2229:H2229)</f>
        <v>86</v>
      </c>
      <c r="K2229" s="68">
        <f>E2229-J2229</f>
        <v>0</v>
      </c>
      <c r="L2229" s="69">
        <v>25516350000</v>
      </c>
      <c r="M2229" s="87">
        <v>6610.952</v>
      </c>
      <c r="N2229" s="69">
        <v>296701744</v>
      </c>
      <c r="O2229" s="69">
        <v>12759367</v>
      </c>
      <c r="P2229" s="79">
        <f>IF(I2229=0,0,H2229/I2229)</f>
        <v>0.27906976744186046</v>
      </c>
    </row>
    <row r="2230">
      <c r="A2230" s="66" t="str">
        <v>2026-05</v>
      </c>
      <c r="B2230" s="66" t="str">
        <v>비교 반영</v>
      </c>
      <c r="C2230" s="66" t="str">
        <v>와부읍 덕소리</v>
      </c>
      <c r="D2230" s="66" t="str">
        <v>오피스텔 전월세</v>
      </c>
      <c r="E2230" s="68">
        <v>2</v>
      </c>
      <c r="F2230" s="68">
        <v>0</v>
      </c>
      <c r="G2230" s="68">
        <v>0</v>
      </c>
      <c r="H2230" s="68">
        <v>2</v>
      </c>
      <c r="I2230" s="68">
        <f>G2230+H2230</f>
        <v>2</v>
      </c>
      <c r="J2230" s="68">
        <f>SUM(F2230:H2230)</f>
        <v>2</v>
      </c>
      <c r="K2230" s="68">
        <f>E2230-J2230</f>
        <v>0</v>
      </c>
      <c r="L2230" s="69">
        <v>30000000</v>
      </c>
      <c r="M2230" s="87">
        <v>180.04</v>
      </c>
      <c r="N2230" s="69">
        <v>15000000</v>
      </c>
      <c r="O2230" s="69">
        <v>550842</v>
      </c>
      <c r="P2230" s="79">
        <f>IF(I2230=0,0,H2230/I2230)</f>
        <v>1</v>
      </c>
    </row>
    <row r="2231">
      <c r="A2231" s="66" t="str">
        <v>2026-05</v>
      </c>
      <c r="B2231" s="66" t="str">
        <v>비교 반영</v>
      </c>
      <c r="C2231" s="66" t="str">
        <v>와부읍 덕소리</v>
      </c>
      <c r="D2231" s="66" t="str">
        <v>토지</v>
      </c>
      <c r="E2231" s="68">
        <v>2</v>
      </c>
      <c r="F2231" s="68">
        <v>2</v>
      </c>
      <c r="G2231" s="68">
        <v>0</v>
      </c>
      <c r="H2231" s="68">
        <v>0</v>
      </c>
      <c r="I2231" s="68">
        <f>G2231+H2231</f>
        <v>0</v>
      </c>
      <c r="J2231" s="68">
        <f>SUM(F2231:H2231)</f>
        <v>2</v>
      </c>
      <c r="K2231" s="68">
        <f>E2231-J2231</f>
        <v>0</v>
      </c>
      <c r="L2231" s="69">
        <v>30180000</v>
      </c>
      <c r="M2231" s="87">
        <v>46.3</v>
      </c>
      <c r="N2231" s="69">
        <v>15090000</v>
      </c>
      <c r="O2231" s="69">
        <v>2154829</v>
      </c>
      <c r="P2231" s="79">
        <f>IF(I2231=0,0,H2231/I2231)</f>
        <v>0</v>
      </c>
    </row>
    <row r="2232">
      <c r="A2232" s="66" t="str">
        <v>2026-05</v>
      </c>
      <c r="B2232" s="66" t="str">
        <v>비교 반영</v>
      </c>
      <c r="C2232" s="66" t="str">
        <v>와부읍 도곡리</v>
      </c>
      <c r="D2232" s="66" t="str">
        <v>다가구 전월세</v>
      </c>
      <c r="E2232" s="68">
        <v>1</v>
      </c>
      <c r="F2232" s="68">
        <v>0</v>
      </c>
      <c r="G2232" s="68">
        <v>1</v>
      </c>
      <c r="H2232" s="68">
        <v>0</v>
      </c>
      <c r="I2232" s="68">
        <f>G2232+H2232</f>
        <v>1</v>
      </c>
      <c r="J2232" s="68">
        <f>SUM(F2232:H2232)</f>
        <v>1</v>
      </c>
      <c r="K2232" s="68">
        <f>E2232-J2232</f>
        <v>0</v>
      </c>
      <c r="L2232" s="69">
        <v>190000000</v>
      </c>
      <c r="M2232" s="87">
        <v>54.93</v>
      </c>
      <c r="N2232" s="69">
        <v>190000000</v>
      </c>
      <c r="O2232" s="69">
        <v>11434538</v>
      </c>
      <c r="P2232" s="79">
        <f>IF(I2232=0,0,H2232/I2232)</f>
        <v>0</v>
      </c>
    </row>
    <row r="2233">
      <c r="A2233" s="66" t="str">
        <v>2026-05</v>
      </c>
      <c r="B2233" s="66" t="str">
        <v>비교 반영</v>
      </c>
      <c r="C2233" s="66" t="str">
        <v>와부읍 도곡리</v>
      </c>
      <c r="D2233" s="66" t="str">
        <v>다세대 매매</v>
      </c>
      <c r="E2233" s="68">
        <v>1</v>
      </c>
      <c r="F2233" s="68">
        <v>1</v>
      </c>
      <c r="G2233" s="68">
        <v>0</v>
      </c>
      <c r="H2233" s="68">
        <v>0</v>
      </c>
      <c r="I2233" s="68">
        <f>G2233+H2233</f>
        <v>0</v>
      </c>
      <c r="J2233" s="68">
        <f>SUM(F2233:H2233)</f>
        <v>1</v>
      </c>
      <c r="K2233" s="68">
        <f>E2233-J2233</f>
        <v>0</v>
      </c>
      <c r="L2233" s="69">
        <v>250000000</v>
      </c>
      <c r="M2233" s="87">
        <v>38.4</v>
      </c>
      <c r="N2233" s="69">
        <v>250000000</v>
      </c>
      <c r="O2233" s="69">
        <v>21522038</v>
      </c>
      <c r="P2233" s="79">
        <f>IF(I2233=0,0,H2233/I2233)</f>
        <v>0</v>
      </c>
    </row>
    <row r="2234">
      <c r="A2234" s="66" t="str">
        <v>2026-05</v>
      </c>
      <c r="B2234" s="66" t="str">
        <v>비교 반영</v>
      </c>
      <c r="C2234" s="66" t="str">
        <v>와부읍 도곡리</v>
      </c>
      <c r="D2234" s="66" t="str">
        <v>다세대 전월세</v>
      </c>
      <c r="E2234" s="68">
        <v>1</v>
      </c>
      <c r="F2234" s="68">
        <v>0</v>
      </c>
      <c r="G2234" s="68">
        <v>0</v>
      </c>
      <c r="H2234" s="68">
        <v>1</v>
      </c>
      <c r="I2234" s="68">
        <f>G2234+H2234</f>
        <v>1</v>
      </c>
      <c r="J2234" s="68">
        <f>SUM(F2234:H2234)</f>
        <v>1</v>
      </c>
      <c r="K2234" s="68">
        <f>E2234-J2234</f>
        <v>0</v>
      </c>
      <c r="L2234" s="69">
        <v>30000000</v>
      </c>
      <c r="M2234" s="87">
        <v>94.79</v>
      </c>
      <c r="N2234" s="69">
        <v>30000000</v>
      </c>
      <c r="O2234" s="69">
        <v>1046245</v>
      </c>
      <c r="P2234" s="79">
        <f>IF(I2234=0,0,H2234/I2234)</f>
        <v>1</v>
      </c>
    </row>
    <row r="2235">
      <c r="A2235" s="66" t="str">
        <v>2026-05</v>
      </c>
      <c r="B2235" s="66" t="str">
        <v>비교 반영</v>
      </c>
      <c r="C2235" s="66" t="str">
        <v>와부읍 도곡리</v>
      </c>
      <c r="D2235" s="66" t="str">
        <v>분양권</v>
      </c>
      <c r="E2235" s="68">
        <v>3</v>
      </c>
      <c r="F2235" s="68">
        <v>3</v>
      </c>
      <c r="G2235" s="68">
        <v>0</v>
      </c>
      <c r="H2235" s="68">
        <v>0</v>
      </c>
      <c r="I2235" s="68">
        <f>G2235+H2235</f>
        <v>0</v>
      </c>
      <c r="J2235" s="68">
        <f>SUM(F2235:H2235)</f>
        <v>3</v>
      </c>
      <c r="K2235" s="68">
        <f>E2235-J2235</f>
        <v>0</v>
      </c>
      <c r="L2235" s="69">
        <v>2119000000</v>
      </c>
      <c r="M2235" s="87">
        <v>220.738</v>
      </c>
      <c r="N2235" s="69">
        <v>706333333</v>
      </c>
      <c r="O2235" s="69">
        <v>31734266</v>
      </c>
      <c r="P2235" s="79">
        <f>IF(I2235=0,0,H2235/I2235)</f>
        <v>0</v>
      </c>
    </row>
    <row r="2236">
      <c r="A2236" s="66" t="str">
        <v>2026-05</v>
      </c>
      <c r="B2236" s="66" t="str">
        <v>비교 반영</v>
      </c>
      <c r="C2236" s="66" t="str">
        <v>와부읍 도곡리</v>
      </c>
      <c r="D2236" s="66" t="str">
        <v>아파트 매매</v>
      </c>
      <c r="E2236" s="68">
        <v>33</v>
      </c>
      <c r="F2236" s="68">
        <v>33</v>
      </c>
      <c r="G2236" s="68">
        <v>0</v>
      </c>
      <c r="H2236" s="68">
        <v>0</v>
      </c>
      <c r="I2236" s="68">
        <f>G2236+H2236</f>
        <v>0</v>
      </c>
      <c r="J2236" s="68">
        <f>SUM(F2236:H2236)</f>
        <v>33</v>
      </c>
      <c r="K2236" s="68">
        <f>E2236-J2236</f>
        <v>0</v>
      </c>
      <c r="L2236" s="69">
        <v>19045000000</v>
      </c>
      <c r="M2236" s="87">
        <v>2971.6</v>
      </c>
      <c r="N2236" s="69">
        <v>577121212</v>
      </c>
      <c r="O2236" s="69">
        <v>21186793</v>
      </c>
      <c r="P2236" s="79">
        <f>IF(I2236=0,0,H2236/I2236)</f>
        <v>0</v>
      </c>
    </row>
    <row r="2237">
      <c r="A2237" s="66" t="str">
        <v>2026-05</v>
      </c>
      <c r="B2237" s="66" t="str">
        <v>비교 반영</v>
      </c>
      <c r="C2237" s="66" t="str">
        <v>와부읍 도곡리</v>
      </c>
      <c r="D2237" s="66" t="str">
        <v>아파트 전월세</v>
      </c>
      <c r="E2237" s="68">
        <v>40</v>
      </c>
      <c r="F2237" s="68">
        <v>0</v>
      </c>
      <c r="G2237" s="68">
        <v>29</v>
      </c>
      <c r="H2237" s="68">
        <v>11</v>
      </c>
      <c r="I2237" s="68">
        <f>G2237+H2237</f>
        <v>40</v>
      </c>
      <c r="J2237" s="68">
        <f>SUM(F2237:H2237)</f>
        <v>40</v>
      </c>
      <c r="K2237" s="68">
        <f>E2237-J2237</f>
        <v>0</v>
      </c>
      <c r="L2237" s="69">
        <v>12279500000</v>
      </c>
      <c r="M2237" s="87">
        <v>3369.644</v>
      </c>
      <c r="N2237" s="69">
        <v>306987500</v>
      </c>
      <c r="O2237" s="69">
        <v>12046788</v>
      </c>
      <c r="P2237" s="79">
        <f>IF(I2237=0,0,H2237/I2237)</f>
        <v>0.275</v>
      </c>
    </row>
    <row r="2238">
      <c r="A2238" s="66" t="str">
        <v>2026-05</v>
      </c>
      <c r="B2238" s="66" t="str">
        <v>비교 반영</v>
      </c>
      <c r="C2238" s="66" t="str">
        <v>와부읍 도곡리</v>
      </c>
      <c r="D2238" s="66" t="str">
        <v>오피스텔 전월세</v>
      </c>
      <c r="E2238" s="68">
        <v>2</v>
      </c>
      <c r="F2238" s="68">
        <v>0</v>
      </c>
      <c r="G2238" s="68">
        <v>0</v>
      </c>
      <c r="H2238" s="68">
        <v>2</v>
      </c>
      <c r="I2238" s="68">
        <f>G2238+H2238</f>
        <v>2</v>
      </c>
      <c r="J2238" s="68">
        <f>SUM(F2238:H2238)</f>
        <v>2</v>
      </c>
      <c r="K2238" s="68">
        <f>E2238-J2238</f>
        <v>0</v>
      </c>
      <c r="L2238" s="69">
        <v>300000000</v>
      </c>
      <c r="M2238" s="87">
        <v>117.07</v>
      </c>
      <c r="N2238" s="69">
        <v>150000000</v>
      </c>
      <c r="O2238" s="69">
        <v>8471303</v>
      </c>
      <c r="P2238" s="79">
        <f>IF(I2238=0,0,H2238/I2238)</f>
        <v>1</v>
      </c>
    </row>
    <row r="2239">
      <c r="A2239" s="66" t="str">
        <v>2026-05</v>
      </c>
      <c r="B2239" s="66" t="str">
        <v>비교 반영</v>
      </c>
      <c r="C2239" s="66" t="str">
        <v>와부읍 도곡리</v>
      </c>
      <c r="D2239" s="66" t="str">
        <v>토지</v>
      </c>
      <c r="E2239" s="68">
        <v>2</v>
      </c>
      <c r="F2239" s="68">
        <v>2</v>
      </c>
      <c r="G2239" s="68">
        <v>0</v>
      </c>
      <c r="H2239" s="68">
        <v>0</v>
      </c>
      <c r="I2239" s="68">
        <f>G2239+H2239</f>
        <v>0</v>
      </c>
      <c r="J2239" s="68">
        <f>SUM(F2239:H2239)</f>
        <v>2</v>
      </c>
      <c r="K2239" s="68">
        <f>E2239-J2239</f>
        <v>0</v>
      </c>
      <c r="L2239" s="69">
        <v>820000000</v>
      </c>
      <c r="M2239" s="87">
        <v>2229</v>
      </c>
      <c r="N2239" s="69">
        <v>410000000</v>
      </c>
      <c r="O2239" s="69">
        <v>1216125</v>
      </c>
      <c r="P2239" s="79">
        <f>IF(I2239=0,0,H2239/I2239)</f>
        <v>0</v>
      </c>
    </row>
    <row r="2240">
      <c r="A2240" s="66" t="str">
        <v>2026-05</v>
      </c>
      <c r="B2240" s="66" t="str">
        <v>비교 반영</v>
      </c>
      <c r="C2240" s="66" t="str">
        <v>와부읍 월문리</v>
      </c>
      <c r="D2240" s="66" t="str">
        <v>다가구 전월세</v>
      </c>
      <c r="E2240" s="68">
        <v>3</v>
      </c>
      <c r="F2240" s="68">
        <v>0</v>
      </c>
      <c r="G2240" s="68">
        <v>1</v>
      </c>
      <c r="H2240" s="68">
        <v>2</v>
      </c>
      <c r="I2240" s="68">
        <f>G2240+H2240</f>
        <v>3</v>
      </c>
      <c r="J2240" s="68">
        <f>SUM(F2240:H2240)</f>
        <v>3</v>
      </c>
      <c r="K2240" s="68">
        <f>E2240-J2240</f>
        <v>0</v>
      </c>
      <c r="L2240" s="69">
        <v>130000000</v>
      </c>
      <c r="M2240" s="87">
        <v>315.677</v>
      </c>
      <c r="N2240" s="69">
        <v>43333333</v>
      </c>
      <c r="O2240" s="69">
        <v>1361366</v>
      </c>
      <c r="P2240" s="79">
        <f>IF(I2240=0,0,H2240/I2240)</f>
        <v>0.6666666666666666</v>
      </c>
    </row>
    <row r="2241">
      <c r="A2241" s="66" t="str">
        <v>2026-05</v>
      </c>
      <c r="B2241" s="66" t="str">
        <v>비교 반영</v>
      </c>
      <c r="C2241" s="66" t="str">
        <v>와부읍 월문리</v>
      </c>
      <c r="D2241" s="66" t="str">
        <v>상가</v>
      </c>
      <c r="E2241" s="68">
        <v>1</v>
      </c>
      <c r="F2241" s="68">
        <v>1</v>
      </c>
      <c r="G2241" s="68">
        <v>0</v>
      </c>
      <c r="H2241" s="68">
        <v>0</v>
      </c>
      <c r="I2241" s="68">
        <f>G2241+H2241</f>
        <v>0</v>
      </c>
      <c r="J2241" s="68">
        <f>SUM(F2241:H2241)</f>
        <v>1</v>
      </c>
      <c r="K2241" s="68">
        <f>E2241-J2241</f>
        <v>0</v>
      </c>
      <c r="L2241" s="69">
        <v>210000000</v>
      </c>
      <c r="M2241" s="87">
        <v>18.97</v>
      </c>
      <c r="N2241" s="69">
        <v>210000000</v>
      </c>
      <c r="O2241" s="69">
        <v>36595406</v>
      </c>
      <c r="P2241" s="79">
        <f>IF(I2241=0,0,H2241/I2241)</f>
        <v>0</v>
      </c>
    </row>
    <row r="2242">
      <c r="A2242" s="66" t="str">
        <v>2026-05</v>
      </c>
      <c r="B2242" s="66" t="str">
        <v>비교 반영</v>
      </c>
      <c r="C2242" s="66" t="str">
        <v>와부읍 월문리</v>
      </c>
      <c r="D2242" s="66" t="str">
        <v>토지</v>
      </c>
      <c r="E2242" s="68">
        <v>4</v>
      </c>
      <c r="F2242" s="68">
        <v>4</v>
      </c>
      <c r="G2242" s="68">
        <v>0</v>
      </c>
      <c r="H2242" s="68">
        <v>0</v>
      </c>
      <c r="I2242" s="68">
        <f>G2242+H2242</f>
        <v>0</v>
      </c>
      <c r="J2242" s="68">
        <f>SUM(F2242:H2242)</f>
        <v>4</v>
      </c>
      <c r="K2242" s="68">
        <f>E2242-J2242</f>
        <v>0</v>
      </c>
      <c r="L2242" s="69">
        <v>286800000</v>
      </c>
      <c r="M2242" s="87">
        <v>948</v>
      </c>
      <c r="N2242" s="69">
        <v>71700000</v>
      </c>
      <c r="O2242" s="69">
        <v>1000105</v>
      </c>
      <c r="P2242" s="79">
        <f>IF(I2242=0,0,H2242/I2242)</f>
        <v>0</v>
      </c>
    </row>
    <row r="2243">
      <c r="A2243" s="66" t="str">
        <v>2026-05</v>
      </c>
      <c r="B2243" s="66" t="str">
        <v>비교 반영</v>
      </c>
      <c r="C2243" s="66" t="str">
        <v>와부읍 팔당리</v>
      </c>
      <c r="D2243" s="66" t="str">
        <v>다가구 전월세</v>
      </c>
      <c r="E2243" s="68">
        <v>2</v>
      </c>
      <c r="F2243" s="68">
        <v>0</v>
      </c>
      <c r="G2243" s="68">
        <v>0</v>
      </c>
      <c r="H2243" s="68">
        <v>2</v>
      </c>
      <c r="I2243" s="68">
        <f>G2243+H2243</f>
        <v>2</v>
      </c>
      <c r="J2243" s="68">
        <f>SUM(F2243:H2243)</f>
        <v>2</v>
      </c>
      <c r="K2243" s="68">
        <f>E2243-J2243</f>
        <v>0</v>
      </c>
      <c r="L2243" s="69">
        <v>20000000</v>
      </c>
      <c r="M2243" s="87">
        <v>60</v>
      </c>
      <c r="N2243" s="69">
        <v>10000000</v>
      </c>
      <c r="O2243" s="69">
        <v>1101928</v>
      </c>
      <c r="P2243" s="79">
        <f>IF(I2243=0,0,H2243/I2243)</f>
        <v>1</v>
      </c>
    </row>
    <row r="2244">
      <c r="A2244" s="66" t="str">
        <v>2026-05</v>
      </c>
      <c r="B2244" s="66" t="str">
        <v>비교 반영</v>
      </c>
      <c r="C2244" s="66" t="str">
        <v>와부읍 팔당리</v>
      </c>
      <c r="D2244" s="66" t="str">
        <v>토지</v>
      </c>
      <c r="E2244" s="68">
        <v>1</v>
      </c>
      <c r="F2244" s="68">
        <v>1</v>
      </c>
      <c r="G2244" s="68">
        <v>0</v>
      </c>
      <c r="H2244" s="68">
        <v>0</v>
      </c>
      <c r="I2244" s="68">
        <f>G2244+H2244</f>
        <v>0</v>
      </c>
      <c r="J2244" s="68">
        <f>SUM(F2244:H2244)</f>
        <v>1</v>
      </c>
      <c r="K2244" s="68">
        <f>E2244-J2244</f>
        <v>0</v>
      </c>
      <c r="L2244" s="69">
        <v>145000000</v>
      </c>
      <c r="M2244" s="87">
        <v>1150</v>
      </c>
      <c r="N2244" s="69">
        <v>145000000</v>
      </c>
      <c r="O2244" s="69">
        <v>416816</v>
      </c>
      <c r="P2244" s="79">
        <f>IF(I2244=0,0,H2244/I2244)</f>
        <v>0</v>
      </c>
    </row>
    <row r="2245">
      <c r="A2245" s="66" t="str">
        <v>2026-05</v>
      </c>
      <c r="B2245" s="66" t="str">
        <v>비교 반영</v>
      </c>
      <c r="C2245" s="66" t="str">
        <v>이패동</v>
      </c>
      <c r="D2245" s="66" t="str">
        <v>다가구 전월세</v>
      </c>
      <c r="E2245" s="68">
        <v>1</v>
      </c>
      <c r="F2245" s="68">
        <v>0</v>
      </c>
      <c r="G2245" s="68">
        <v>0</v>
      </c>
      <c r="H2245" s="68">
        <v>1</v>
      </c>
      <c r="I2245" s="68">
        <f>G2245+H2245</f>
        <v>1</v>
      </c>
      <c r="J2245" s="68">
        <f>SUM(F2245:H2245)</f>
        <v>1</v>
      </c>
      <c r="K2245" s="68">
        <f>E2245-J2245</f>
        <v>0</v>
      </c>
      <c r="L2245" s="69">
        <v>30000000</v>
      </c>
      <c r="M2245" s="87">
        <v>88.08</v>
      </c>
      <c r="N2245" s="69">
        <v>30000000</v>
      </c>
      <c r="O2245" s="69">
        <v>1125949</v>
      </c>
      <c r="P2245" s="79">
        <f>IF(I2245=0,0,H2245/I2245)</f>
        <v>1</v>
      </c>
    </row>
    <row r="2246">
      <c r="A2246" s="66" t="str">
        <v>2026-05</v>
      </c>
      <c r="B2246" s="66" t="str">
        <v>비교 반영</v>
      </c>
      <c r="C2246" s="66" t="str">
        <v>일패동</v>
      </c>
      <c r="D2246" s="66" t="str">
        <v>토지</v>
      </c>
      <c r="E2246" s="68">
        <v>2</v>
      </c>
      <c r="F2246" s="68">
        <v>2</v>
      </c>
      <c r="G2246" s="68">
        <v>0</v>
      </c>
      <c r="H2246" s="68">
        <v>0</v>
      </c>
      <c r="I2246" s="68">
        <f>G2246+H2246</f>
        <v>0</v>
      </c>
      <c r="J2246" s="68">
        <f>SUM(F2246:H2246)</f>
        <v>2</v>
      </c>
      <c r="K2246" s="68">
        <f>E2246-J2246</f>
        <v>0</v>
      </c>
      <c r="L2246" s="69">
        <v>39800000</v>
      </c>
      <c r="M2246" s="87">
        <v>198.2</v>
      </c>
      <c r="N2246" s="69">
        <v>19900000</v>
      </c>
      <c r="O2246" s="69">
        <v>663826</v>
      </c>
      <c r="P2246" s="79">
        <f>IF(I2246=0,0,H2246/I2246)</f>
        <v>0</v>
      </c>
    </row>
    <row r="2247">
      <c r="A2247" s="66" t="str">
        <v>2026-05</v>
      </c>
      <c r="B2247" s="66" t="str">
        <v>비교 반영</v>
      </c>
      <c r="C2247" s="66" t="str">
        <v>조안면 능내리</v>
      </c>
      <c r="D2247" s="66" t="str">
        <v>토지</v>
      </c>
      <c r="E2247" s="68">
        <v>1</v>
      </c>
      <c r="F2247" s="68">
        <v>1</v>
      </c>
      <c r="G2247" s="68">
        <v>0</v>
      </c>
      <c r="H2247" s="68">
        <v>0</v>
      </c>
      <c r="I2247" s="68">
        <f>G2247+H2247</f>
        <v>0</v>
      </c>
      <c r="J2247" s="68">
        <f>SUM(F2247:H2247)</f>
        <v>1</v>
      </c>
      <c r="K2247" s="68">
        <f>E2247-J2247</f>
        <v>0</v>
      </c>
      <c r="L2247" s="69">
        <v>275500000</v>
      </c>
      <c r="M2247" s="87">
        <v>598</v>
      </c>
      <c r="N2247" s="69">
        <v>275500000</v>
      </c>
      <c r="O2247" s="69">
        <v>1522983</v>
      </c>
      <c r="P2247" s="79">
        <f>IF(I2247=0,0,H2247/I2247)</f>
        <v>0</v>
      </c>
    </row>
    <row r="2248">
      <c r="A2248" s="66" t="str">
        <v>2026-05</v>
      </c>
      <c r="B2248" s="66" t="str">
        <v>비교 반영</v>
      </c>
      <c r="C2248" s="66" t="str">
        <v>조안면 삼봉리</v>
      </c>
      <c r="D2248" s="66" t="str">
        <v>다가구 매매</v>
      </c>
      <c r="E2248" s="68">
        <v>2</v>
      </c>
      <c r="F2248" s="68">
        <v>2</v>
      </c>
      <c r="G2248" s="68">
        <v>0</v>
      </c>
      <c r="H2248" s="68">
        <v>0</v>
      </c>
      <c r="I2248" s="68">
        <f>G2248+H2248</f>
        <v>0</v>
      </c>
      <c r="J2248" s="68">
        <f>SUM(F2248:H2248)</f>
        <v>2</v>
      </c>
      <c r="K2248" s="68">
        <f>E2248-J2248</f>
        <v>0</v>
      </c>
      <c r="L2248" s="69">
        <v>1632690000</v>
      </c>
      <c r="M2248" s="87">
        <v>681.52</v>
      </c>
      <c r="N2248" s="69">
        <v>816345000</v>
      </c>
      <c r="O2248" s="69">
        <v>7919536</v>
      </c>
      <c r="P2248" s="79">
        <f>IF(I2248=0,0,H2248/I2248)</f>
        <v>0</v>
      </c>
    </row>
    <row r="2249">
      <c r="A2249" s="66" t="str">
        <v>2026-05</v>
      </c>
      <c r="B2249" s="66" t="str">
        <v>비교 반영</v>
      </c>
      <c r="C2249" s="66" t="str">
        <v>조안면 삼봉리</v>
      </c>
      <c r="D2249" s="66" t="str">
        <v>다가구 전월세</v>
      </c>
      <c r="E2249" s="68">
        <v>2</v>
      </c>
      <c r="F2249" s="68">
        <v>0</v>
      </c>
      <c r="G2249" s="68">
        <v>1</v>
      </c>
      <c r="H2249" s="68">
        <v>1</v>
      </c>
      <c r="I2249" s="68">
        <f>G2249+H2249</f>
        <v>2</v>
      </c>
      <c r="J2249" s="68">
        <f>SUM(F2249:H2249)</f>
        <v>2</v>
      </c>
      <c r="K2249" s="68">
        <f>E2249-J2249</f>
        <v>0</v>
      </c>
      <c r="L2249" s="69">
        <v>65000000</v>
      </c>
      <c r="M2249" s="87">
        <v>223.56</v>
      </c>
      <c r="N2249" s="69">
        <v>32500000</v>
      </c>
      <c r="O2249" s="69">
        <v>961156</v>
      </c>
      <c r="P2249" s="79">
        <f>IF(I2249=0,0,H2249/I2249)</f>
        <v>0.5</v>
      </c>
    </row>
    <row r="2250">
      <c r="A2250" s="66" t="str">
        <v>2026-05</v>
      </c>
      <c r="B2250" s="66" t="str">
        <v>비교 반영</v>
      </c>
      <c r="C2250" s="66" t="str">
        <v>조안면 삼봉리</v>
      </c>
      <c r="D2250" s="66" t="str">
        <v>토지</v>
      </c>
      <c r="E2250" s="68">
        <v>10</v>
      </c>
      <c r="F2250" s="68">
        <v>10</v>
      </c>
      <c r="G2250" s="68">
        <v>0</v>
      </c>
      <c r="H2250" s="68">
        <v>0</v>
      </c>
      <c r="I2250" s="68">
        <f>G2250+H2250</f>
        <v>0</v>
      </c>
      <c r="J2250" s="68">
        <f>SUM(F2250:H2250)</f>
        <v>10</v>
      </c>
      <c r="K2250" s="68">
        <f>E2250-J2250</f>
        <v>0</v>
      </c>
      <c r="L2250" s="69">
        <v>921310000</v>
      </c>
      <c r="M2250" s="87">
        <v>1443.01</v>
      </c>
      <c r="N2250" s="69">
        <v>92131000</v>
      </c>
      <c r="O2250" s="69">
        <v>2110625</v>
      </c>
      <c r="P2250" s="79">
        <f>IF(I2250=0,0,H2250/I2250)</f>
        <v>0</v>
      </c>
    </row>
    <row r="2251">
      <c r="A2251" s="66" t="str">
        <v>2026-05</v>
      </c>
      <c r="B2251" s="66" t="str">
        <v>비교 반영</v>
      </c>
      <c r="C2251" s="66" t="str">
        <v>조안면 시우리</v>
      </c>
      <c r="D2251" s="66" t="str">
        <v>다가구 전월세</v>
      </c>
      <c r="E2251" s="68">
        <v>1</v>
      </c>
      <c r="F2251" s="68">
        <v>0</v>
      </c>
      <c r="G2251" s="68">
        <v>1</v>
      </c>
      <c r="H2251" s="68">
        <v>0</v>
      </c>
      <c r="I2251" s="68">
        <f>G2251+H2251</f>
        <v>1</v>
      </c>
      <c r="J2251" s="68">
        <f>SUM(F2251:H2251)</f>
        <v>1</v>
      </c>
      <c r="K2251" s="68">
        <f>E2251-J2251</f>
        <v>0</v>
      </c>
      <c r="L2251" s="69">
        <v>100000000</v>
      </c>
      <c r="M2251" s="87">
        <v>84.5</v>
      </c>
      <c r="N2251" s="69">
        <v>100000000</v>
      </c>
      <c r="O2251" s="69">
        <v>3912172</v>
      </c>
      <c r="P2251" s="79">
        <f>IF(I2251=0,0,H2251/I2251)</f>
        <v>0</v>
      </c>
    </row>
    <row r="2252">
      <c r="A2252" s="66" t="str">
        <v>2026-05</v>
      </c>
      <c r="B2252" s="66" t="str">
        <v>비교 반영</v>
      </c>
      <c r="C2252" s="66" t="str">
        <v>조안면 시우리</v>
      </c>
      <c r="D2252" s="66" t="str">
        <v>토지</v>
      </c>
      <c r="E2252" s="68">
        <v>4</v>
      </c>
      <c r="F2252" s="68">
        <v>4</v>
      </c>
      <c r="G2252" s="68">
        <v>0</v>
      </c>
      <c r="H2252" s="68">
        <v>0</v>
      </c>
      <c r="I2252" s="68">
        <f>G2252+H2252</f>
        <v>0</v>
      </c>
      <c r="J2252" s="68">
        <f>SUM(F2252:H2252)</f>
        <v>4</v>
      </c>
      <c r="K2252" s="68">
        <f>E2252-J2252</f>
        <v>0</v>
      </c>
      <c r="L2252" s="69">
        <v>103800000</v>
      </c>
      <c r="M2252" s="87">
        <v>3216</v>
      </c>
      <c r="N2252" s="69">
        <v>25950000</v>
      </c>
      <c r="O2252" s="69">
        <v>106698</v>
      </c>
      <c r="P2252" s="79">
        <f>IF(I2252=0,0,H2252/I2252)</f>
        <v>0</v>
      </c>
    </row>
    <row r="2253">
      <c r="A2253" s="66" t="str">
        <v>2026-05</v>
      </c>
      <c r="B2253" s="66" t="str">
        <v>비교 반영</v>
      </c>
      <c r="C2253" s="66" t="str">
        <v>조안면 진중리</v>
      </c>
      <c r="D2253" s="66" t="str">
        <v>다가구 전월세</v>
      </c>
      <c r="E2253" s="68">
        <v>2</v>
      </c>
      <c r="F2253" s="68">
        <v>0</v>
      </c>
      <c r="G2253" s="68">
        <v>2</v>
      </c>
      <c r="H2253" s="68">
        <v>0</v>
      </c>
      <c r="I2253" s="68">
        <f>G2253+H2253</f>
        <v>2</v>
      </c>
      <c r="J2253" s="68">
        <f>SUM(F2253:H2253)</f>
        <v>2</v>
      </c>
      <c r="K2253" s="68">
        <f>E2253-J2253</f>
        <v>0</v>
      </c>
      <c r="L2253" s="69">
        <v>542300000</v>
      </c>
      <c r="M2253" s="87">
        <v>192.44</v>
      </c>
      <c r="N2253" s="69">
        <v>271150000</v>
      </c>
      <c r="O2253" s="69">
        <v>9315772</v>
      </c>
      <c r="P2253" s="79">
        <f>IF(I2253=0,0,H2253/I2253)</f>
        <v>0</v>
      </c>
    </row>
    <row r="2254">
      <c r="A2254" s="66" t="str">
        <v>2026-05</v>
      </c>
      <c r="B2254" s="66" t="str">
        <v>비교 반영</v>
      </c>
      <c r="C2254" s="66" t="str">
        <v>진건읍 배양리</v>
      </c>
      <c r="D2254" s="66" t="str">
        <v>다가구 전월세</v>
      </c>
      <c r="E2254" s="68">
        <v>1</v>
      </c>
      <c r="F2254" s="68">
        <v>0</v>
      </c>
      <c r="G2254" s="68">
        <v>0</v>
      </c>
      <c r="H2254" s="68">
        <v>1</v>
      </c>
      <c r="I2254" s="68">
        <f>G2254+H2254</f>
        <v>1</v>
      </c>
      <c r="J2254" s="68">
        <f>SUM(F2254:H2254)</f>
        <v>1</v>
      </c>
      <c r="K2254" s="68">
        <f>E2254-J2254</f>
        <v>0</v>
      </c>
      <c r="L2254" s="69">
        <v>2000000</v>
      </c>
      <c r="M2254" s="87">
        <v>45</v>
      </c>
      <c r="N2254" s="69">
        <v>2000000</v>
      </c>
      <c r="O2254" s="69">
        <v>146924</v>
      </c>
      <c r="P2254" s="79">
        <f>IF(I2254=0,0,H2254/I2254)</f>
        <v>1</v>
      </c>
    </row>
    <row r="2255">
      <c r="A2255" s="66" t="str">
        <v>2026-05</v>
      </c>
      <c r="B2255" s="66" t="str">
        <v>비교 반영</v>
      </c>
      <c r="C2255" s="66" t="str">
        <v>진건읍 배양리</v>
      </c>
      <c r="D2255" s="66" t="str">
        <v>토지</v>
      </c>
      <c r="E2255" s="68">
        <v>1</v>
      </c>
      <c r="F2255" s="68">
        <v>1</v>
      </c>
      <c r="G2255" s="68">
        <v>0</v>
      </c>
      <c r="H2255" s="68">
        <v>0</v>
      </c>
      <c r="I2255" s="68">
        <f>G2255+H2255</f>
        <v>0</v>
      </c>
      <c r="J2255" s="68">
        <f>SUM(F2255:H2255)</f>
        <v>1</v>
      </c>
      <c r="K2255" s="68">
        <f>E2255-J2255</f>
        <v>0</v>
      </c>
      <c r="L2255" s="69">
        <v>920000000</v>
      </c>
      <c r="M2255" s="87">
        <v>990</v>
      </c>
      <c r="N2255" s="69">
        <v>920000000</v>
      </c>
      <c r="O2255" s="69">
        <v>3072043</v>
      </c>
      <c r="P2255" s="79">
        <f>IF(I2255=0,0,H2255/I2255)</f>
        <v>0</v>
      </c>
    </row>
    <row r="2256">
      <c r="A2256" s="66" t="str">
        <v>2026-05</v>
      </c>
      <c r="B2256" s="66" t="str">
        <v>비교 반영</v>
      </c>
      <c r="C2256" s="66" t="str">
        <v>진건읍 사능리</v>
      </c>
      <c r="D2256" s="66" t="str">
        <v>공장창고</v>
      </c>
      <c r="E2256" s="68">
        <v>1</v>
      </c>
      <c r="F2256" s="68">
        <v>1</v>
      </c>
      <c r="G2256" s="68">
        <v>0</v>
      </c>
      <c r="H2256" s="68">
        <v>0</v>
      </c>
      <c r="I2256" s="68">
        <f>G2256+H2256</f>
        <v>0</v>
      </c>
      <c r="J2256" s="68">
        <f>SUM(F2256:H2256)</f>
        <v>1</v>
      </c>
      <c r="K2256" s="68">
        <f>E2256-J2256</f>
        <v>0</v>
      </c>
      <c r="L2256" s="69">
        <v>630000000</v>
      </c>
      <c r="M2256" s="87">
        <v>370</v>
      </c>
      <c r="N2256" s="69">
        <v>630000000</v>
      </c>
      <c r="O2256" s="69">
        <v>5628769</v>
      </c>
      <c r="P2256" s="79">
        <f>IF(I2256=0,0,H2256/I2256)</f>
        <v>0</v>
      </c>
    </row>
    <row r="2257">
      <c r="A2257" s="66" t="str">
        <v>2026-05</v>
      </c>
      <c r="B2257" s="66" t="str">
        <v>비교 반영</v>
      </c>
      <c r="C2257" s="66" t="str">
        <v>진건읍 사능리</v>
      </c>
      <c r="D2257" s="66" t="str">
        <v>다가구 전월세</v>
      </c>
      <c r="E2257" s="68">
        <v>1</v>
      </c>
      <c r="F2257" s="68">
        <v>0</v>
      </c>
      <c r="G2257" s="68">
        <v>0</v>
      </c>
      <c r="H2257" s="68">
        <v>1</v>
      </c>
      <c r="I2257" s="68">
        <f>G2257+H2257</f>
        <v>1</v>
      </c>
      <c r="J2257" s="68">
        <f>SUM(F2257:H2257)</f>
        <v>1</v>
      </c>
      <c r="K2257" s="68">
        <f>E2257-J2257</f>
        <v>0</v>
      </c>
      <c r="L2257" s="69">
        <v>10000000</v>
      </c>
      <c r="M2257" s="87">
        <v>20</v>
      </c>
      <c r="N2257" s="69">
        <v>10000000</v>
      </c>
      <c r="O2257" s="69">
        <v>1652893</v>
      </c>
      <c r="P2257" s="79">
        <f>IF(I2257=0,0,H2257/I2257)</f>
        <v>1</v>
      </c>
    </row>
    <row r="2258">
      <c r="A2258" s="66" t="str">
        <v>2026-05</v>
      </c>
      <c r="B2258" s="66" t="str">
        <v>비교 반영</v>
      </c>
      <c r="C2258" s="66" t="str">
        <v>진건읍 사능리</v>
      </c>
      <c r="D2258" s="66" t="str">
        <v>다세대 매매</v>
      </c>
      <c r="E2258" s="68">
        <v>1</v>
      </c>
      <c r="F2258" s="68">
        <v>1</v>
      </c>
      <c r="G2258" s="68">
        <v>0</v>
      </c>
      <c r="H2258" s="68">
        <v>0</v>
      </c>
      <c r="I2258" s="68">
        <f>G2258+H2258</f>
        <v>0</v>
      </c>
      <c r="J2258" s="68">
        <f>SUM(F2258:H2258)</f>
        <v>1</v>
      </c>
      <c r="K2258" s="68">
        <f>E2258-J2258</f>
        <v>0</v>
      </c>
      <c r="L2258" s="69">
        <v>100000000</v>
      </c>
      <c r="M2258" s="87">
        <v>49.17</v>
      </c>
      <c r="N2258" s="69">
        <v>100000000</v>
      </c>
      <c r="O2258" s="69">
        <v>6723175</v>
      </c>
      <c r="P2258" s="79">
        <f>IF(I2258=0,0,H2258/I2258)</f>
        <v>0</v>
      </c>
    </row>
    <row r="2259">
      <c r="A2259" s="66" t="str">
        <v>2026-05</v>
      </c>
      <c r="B2259" s="66" t="str">
        <v>비교 반영</v>
      </c>
      <c r="C2259" s="66" t="str">
        <v>진건읍 사능리</v>
      </c>
      <c r="D2259" s="66" t="str">
        <v>다세대 전월세</v>
      </c>
      <c r="E2259" s="68">
        <v>3</v>
      </c>
      <c r="F2259" s="68">
        <v>0</v>
      </c>
      <c r="G2259" s="68">
        <v>1</v>
      </c>
      <c r="H2259" s="68">
        <v>2</v>
      </c>
      <c r="I2259" s="68">
        <f>G2259+H2259</f>
        <v>3</v>
      </c>
      <c r="J2259" s="68">
        <f>SUM(F2259:H2259)</f>
        <v>3</v>
      </c>
      <c r="K2259" s="68">
        <f>E2259-J2259</f>
        <v>0</v>
      </c>
      <c r="L2259" s="69">
        <v>77500000</v>
      </c>
      <c r="M2259" s="87">
        <v>143.07</v>
      </c>
      <c r="N2259" s="69">
        <v>25833333</v>
      </c>
      <c r="O2259" s="69">
        <v>1790720</v>
      </c>
      <c r="P2259" s="79">
        <f>IF(I2259=0,0,H2259/I2259)</f>
        <v>0.6666666666666666</v>
      </c>
    </row>
    <row r="2260">
      <c r="A2260" s="66" t="str">
        <v>2026-05</v>
      </c>
      <c r="B2260" s="66" t="str">
        <v>비교 반영</v>
      </c>
      <c r="C2260" s="66" t="str">
        <v>진건읍 사능리</v>
      </c>
      <c r="D2260" s="66" t="str">
        <v>토지</v>
      </c>
      <c r="E2260" s="68">
        <v>3</v>
      </c>
      <c r="F2260" s="68">
        <v>3</v>
      </c>
      <c r="G2260" s="68">
        <v>0</v>
      </c>
      <c r="H2260" s="68">
        <v>0</v>
      </c>
      <c r="I2260" s="68">
        <f>G2260+H2260</f>
        <v>0</v>
      </c>
      <c r="J2260" s="68">
        <f>SUM(F2260:H2260)</f>
        <v>3</v>
      </c>
      <c r="K2260" s="68">
        <f>E2260-J2260</f>
        <v>0</v>
      </c>
      <c r="L2260" s="69">
        <v>185000000</v>
      </c>
      <c r="M2260" s="87">
        <v>283</v>
      </c>
      <c r="N2260" s="69">
        <v>61666667</v>
      </c>
      <c r="O2260" s="69">
        <v>2161026</v>
      </c>
      <c r="P2260" s="79">
        <f>IF(I2260=0,0,H2260/I2260)</f>
        <v>0</v>
      </c>
    </row>
    <row r="2261">
      <c r="A2261" s="66" t="str">
        <v>2026-05</v>
      </c>
      <c r="B2261" s="66" t="str">
        <v>비교 반영</v>
      </c>
      <c r="C2261" s="66" t="str">
        <v>진건읍 송능리</v>
      </c>
      <c r="D2261" s="66" t="str">
        <v>다세대 매매</v>
      </c>
      <c r="E2261" s="68">
        <v>1</v>
      </c>
      <c r="F2261" s="68">
        <v>1</v>
      </c>
      <c r="G2261" s="68">
        <v>0</v>
      </c>
      <c r="H2261" s="68">
        <v>0</v>
      </c>
      <c r="I2261" s="68">
        <f>G2261+H2261</f>
        <v>0</v>
      </c>
      <c r="J2261" s="68">
        <f>SUM(F2261:H2261)</f>
        <v>1</v>
      </c>
      <c r="K2261" s="68">
        <f>E2261-J2261</f>
        <v>0</v>
      </c>
      <c r="L2261" s="69">
        <v>85000000</v>
      </c>
      <c r="M2261" s="87">
        <v>68.67</v>
      </c>
      <c r="N2261" s="69">
        <v>85000000</v>
      </c>
      <c r="O2261" s="69">
        <v>4091914</v>
      </c>
      <c r="P2261" s="79">
        <f>IF(I2261=0,0,H2261/I2261)</f>
        <v>0</v>
      </c>
    </row>
    <row r="2262">
      <c r="A2262" s="66" t="str">
        <v>2026-05</v>
      </c>
      <c r="B2262" s="66" t="str">
        <v>비교 반영</v>
      </c>
      <c r="C2262" s="66" t="str">
        <v>진건읍 송능리</v>
      </c>
      <c r="D2262" s="66" t="str">
        <v>다세대 전월세</v>
      </c>
      <c r="E2262" s="68">
        <v>1</v>
      </c>
      <c r="F2262" s="68">
        <v>0</v>
      </c>
      <c r="G2262" s="68">
        <v>0</v>
      </c>
      <c r="H2262" s="68">
        <v>1</v>
      </c>
      <c r="I2262" s="68">
        <f>G2262+H2262</f>
        <v>1</v>
      </c>
      <c r="J2262" s="68">
        <f>SUM(F2262:H2262)</f>
        <v>1</v>
      </c>
      <c r="K2262" s="68">
        <f>E2262-J2262</f>
        <v>0</v>
      </c>
      <c r="L2262" s="69">
        <v>10000000</v>
      </c>
      <c r="M2262" s="87">
        <v>44.28</v>
      </c>
      <c r="N2262" s="69">
        <v>10000000</v>
      </c>
      <c r="O2262" s="69">
        <v>746564</v>
      </c>
      <c r="P2262" s="79">
        <f>IF(I2262=0,0,H2262/I2262)</f>
        <v>1</v>
      </c>
    </row>
    <row r="2263">
      <c r="A2263" s="66" t="str">
        <v>2026-05</v>
      </c>
      <c r="B2263" s="66" t="str">
        <v>비교 반영</v>
      </c>
      <c r="C2263" s="66" t="str">
        <v>진건읍 송능리</v>
      </c>
      <c r="D2263" s="66" t="str">
        <v>토지</v>
      </c>
      <c r="E2263" s="68">
        <v>5</v>
      </c>
      <c r="F2263" s="68">
        <v>5</v>
      </c>
      <c r="G2263" s="68">
        <v>0</v>
      </c>
      <c r="H2263" s="68">
        <v>0</v>
      </c>
      <c r="I2263" s="68">
        <f>G2263+H2263</f>
        <v>0</v>
      </c>
      <c r="J2263" s="68">
        <f>SUM(F2263:H2263)</f>
        <v>5</v>
      </c>
      <c r="K2263" s="68">
        <f>E2263-J2263</f>
        <v>0</v>
      </c>
      <c r="L2263" s="69">
        <v>2825000000</v>
      </c>
      <c r="M2263" s="87">
        <v>6426.98</v>
      </c>
      <c r="N2263" s="69">
        <v>565000000</v>
      </c>
      <c r="O2263" s="69">
        <v>1453069</v>
      </c>
      <c r="P2263" s="79">
        <f>IF(I2263=0,0,H2263/I2263)</f>
        <v>0</v>
      </c>
    </row>
    <row r="2264">
      <c r="A2264" s="66" t="str">
        <v>2026-05</v>
      </c>
      <c r="B2264" s="66" t="str">
        <v>비교 반영</v>
      </c>
      <c r="C2264" s="66" t="str">
        <v>진건읍 신월리</v>
      </c>
      <c r="D2264" s="66" t="str">
        <v>아파트 매매</v>
      </c>
      <c r="E2264" s="68">
        <v>1</v>
      </c>
      <c r="F2264" s="68">
        <v>1</v>
      </c>
      <c r="G2264" s="68">
        <v>0</v>
      </c>
      <c r="H2264" s="68">
        <v>0</v>
      </c>
      <c r="I2264" s="68">
        <f>G2264+H2264</f>
        <v>0</v>
      </c>
      <c r="J2264" s="68">
        <f>SUM(F2264:H2264)</f>
        <v>1</v>
      </c>
      <c r="K2264" s="68">
        <f>E2264-J2264</f>
        <v>0</v>
      </c>
      <c r="L2264" s="69">
        <v>345000000</v>
      </c>
      <c r="M2264" s="87">
        <v>84.97</v>
      </c>
      <c r="N2264" s="69">
        <v>345000000</v>
      </c>
      <c r="O2264" s="69">
        <v>13422335</v>
      </c>
      <c r="P2264" s="79">
        <f>IF(I2264=0,0,H2264/I2264)</f>
        <v>0</v>
      </c>
    </row>
    <row r="2265">
      <c r="A2265" s="66" t="str">
        <v>2026-05</v>
      </c>
      <c r="B2265" s="66" t="str">
        <v>비교 반영</v>
      </c>
      <c r="C2265" s="66" t="str">
        <v>진건읍 신월리</v>
      </c>
      <c r="D2265" s="66" t="str">
        <v>토지</v>
      </c>
      <c r="E2265" s="68">
        <v>2</v>
      </c>
      <c r="F2265" s="68">
        <v>2</v>
      </c>
      <c r="G2265" s="68">
        <v>0</v>
      </c>
      <c r="H2265" s="68">
        <v>0</v>
      </c>
      <c r="I2265" s="68">
        <f>G2265+H2265</f>
        <v>0</v>
      </c>
      <c r="J2265" s="68">
        <f>SUM(F2265:H2265)</f>
        <v>2</v>
      </c>
      <c r="K2265" s="68">
        <f>E2265-J2265</f>
        <v>0</v>
      </c>
      <c r="L2265" s="69">
        <v>990000000</v>
      </c>
      <c r="M2265" s="87">
        <v>935</v>
      </c>
      <c r="N2265" s="69">
        <v>495000000</v>
      </c>
      <c r="O2265" s="69">
        <v>3500243</v>
      </c>
      <c r="P2265" s="79">
        <f>IF(I2265=0,0,H2265/I2265)</f>
        <v>0</v>
      </c>
    </row>
    <row r="2266">
      <c r="A2266" s="66" t="str">
        <v>2026-05</v>
      </c>
      <c r="B2266" s="66" t="str">
        <v>비교 반영</v>
      </c>
      <c r="C2266" s="66" t="str">
        <v>진건읍 용정리</v>
      </c>
      <c r="D2266" s="66" t="str">
        <v>다가구 전월세</v>
      </c>
      <c r="E2266" s="68">
        <v>6</v>
      </c>
      <c r="F2266" s="68">
        <v>0</v>
      </c>
      <c r="G2266" s="68">
        <v>0</v>
      </c>
      <c r="H2266" s="68">
        <v>6</v>
      </c>
      <c r="I2266" s="68">
        <f>G2266+H2266</f>
        <v>6</v>
      </c>
      <c r="J2266" s="68">
        <f>SUM(F2266:H2266)</f>
        <v>6</v>
      </c>
      <c r="K2266" s="68">
        <f>E2266-J2266</f>
        <v>0</v>
      </c>
      <c r="L2266" s="69">
        <v>60000000</v>
      </c>
      <c r="M2266" s="87">
        <v>295.61</v>
      </c>
      <c r="N2266" s="69">
        <v>10000000</v>
      </c>
      <c r="O2266" s="69">
        <v>670976</v>
      </c>
      <c r="P2266" s="79">
        <f>IF(I2266=0,0,H2266/I2266)</f>
        <v>1</v>
      </c>
    </row>
    <row r="2267">
      <c r="A2267" s="66" t="str">
        <v>2026-05</v>
      </c>
      <c r="B2267" s="66" t="str">
        <v>비교 반영</v>
      </c>
      <c r="C2267" s="66" t="str">
        <v>진건읍 용정리</v>
      </c>
      <c r="D2267" s="66" t="str">
        <v>다세대 매매</v>
      </c>
      <c r="E2267" s="68">
        <v>6</v>
      </c>
      <c r="F2267" s="68">
        <v>6</v>
      </c>
      <c r="G2267" s="68">
        <v>0</v>
      </c>
      <c r="H2267" s="68">
        <v>0</v>
      </c>
      <c r="I2267" s="68">
        <f>G2267+H2267</f>
        <v>0</v>
      </c>
      <c r="J2267" s="68">
        <f>SUM(F2267:H2267)</f>
        <v>6</v>
      </c>
      <c r="K2267" s="68">
        <f>E2267-J2267</f>
        <v>0</v>
      </c>
      <c r="L2267" s="69">
        <v>508000000</v>
      </c>
      <c r="M2267" s="87">
        <v>255.34</v>
      </c>
      <c r="N2267" s="69">
        <v>84666667</v>
      </c>
      <c r="O2267" s="69">
        <v>6576873</v>
      </c>
      <c r="P2267" s="79">
        <f>IF(I2267=0,0,H2267/I2267)</f>
        <v>0</v>
      </c>
    </row>
    <row r="2268">
      <c r="A2268" s="66" t="str">
        <v>2026-05</v>
      </c>
      <c r="B2268" s="66" t="str">
        <v>비교 반영</v>
      </c>
      <c r="C2268" s="66" t="str">
        <v>진건읍 용정리</v>
      </c>
      <c r="D2268" s="66" t="str">
        <v>다세대 전월세</v>
      </c>
      <c r="E2268" s="68">
        <v>5</v>
      </c>
      <c r="F2268" s="68">
        <v>0</v>
      </c>
      <c r="G2268" s="68">
        <v>2</v>
      </c>
      <c r="H2268" s="68">
        <v>3</v>
      </c>
      <c r="I2268" s="68">
        <f>G2268+H2268</f>
        <v>5</v>
      </c>
      <c r="J2268" s="68">
        <f>SUM(F2268:H2268)</f>
        <v>5</v>
      </c>
      <c r="K2268" s="68">
        <f>E2268-J2268</f>
        <v>0</v>
      </c>
      <c r="L2268" s="69">
        <v>202000000</v>
      </c>
      <c r="M2268" s="87">
        <v>228.62</v>
      </c>
      <c r="N2268" s="69">
        <v>40400000</v>
      </c>
      <c r="O2268" s="69">
        <v>2920867</v>
      </c>
      <c r="P2268" s="79">
        <f>IF(I2268=0,0,H2268/I2268)</f>
        <v>0.6</v>
      </c>
    </row>
    <row r="2269">
      <c r="A2269" s="66" t="str">
        <v>2026-05</v>
      </c>
      <c r="B2269" s="66" t="str">
        <v>비교 반영</v>
      </c>
      <c r="C2269" s="66" t="str">
        <v>진건읍 용정리</v>
      </c>
      <c r="D2269" s="66" t="str">
        <v>아파트 매매</v>
      </c>
      <c r="E2269" s="68">
        <v>12</v>
      </c>
      <c r="F2269" s="68">
        <v>12</v>
      </c>
      <c r="G2269" s="68">
        <v>0</v>
      </c>
      <c r="H2269" s="68">
        <v>0</v>
      </c>
      <c r="I2269" s="68">
        <f>G2269+H2269</f>
        <v>0</v>
      </c>
      <c r="J2269" s="68">
        <f>SUM(F2269:H2269)</f>
        <v>12</v>
      </c>
      <c r="K2269" s="68">
        <f>E2269-J2269</f>
        <v>0</v>
      </c>
      <c r="L2269" s="69">
        <v>2912500000</v>
      </c>
      <c r="M2269" s="87">
        <v>923.61</v>
      </c>
      <c r="N2269" s="69">
        <v>242708333</v>
      </c>
      <c r="O2269" s="69">
        <v>10424420</v>
      </c>
      <c r="P2269" s="79">
        <f>IF(I2269=0,0,H2269/I2269)</f>
        <v>0</v>
      </c>
    </row>
    <row r="2270">
      <c r="A2270" s="66" t="str">
        <v>2026-05</v>
      </c>
      <c r="B2270" s="66" t="str">
        <v>비교 반영</v>
      </c>
      <c r="C2270" s="66" t="str">
        <v>진건읍 용정리</v>
      </c>
      <c r="D2270" s="66" t="str">
        <v>아파트 전월세</v>
      </c>
      <c r="E2270" s="68">
        <v>6</v>
      </c>
      <c r="F2270" s="68">
        <v>0</v>
      </c>
      <c r="G2270" s="68">
        <v>6</v>
      </c>
      <c r="H2270" s="68">
        <v>0</v>
      </c>
      <c r="I2270" s="68">
        <f>G2270+H2270</f>
        <v>6</v>
      </c>
      <c r="J2270" s="68">
        <f>SUM(F2270:H2270)</f>
        <v>6</v>
      </c>
      <c r="K2270" s="68">
        <f>E2270-J2270</f>
        <v>0</v>
      </c>
      <c r="L2270" s="69">
        <v>1102000000</v>
      </c>
      <c r="M2270" s="87">
        <v>386.845</v>
      </c>
      <c r="N2270" s="69">
        <v>183666667</v>
      </c>
      <c r="O2270" s="69">
        <v>9417144</v>
      </c>
      <c r="P2270" s="79">
        <f>IF(I2270=0,0,H2270/I2270)</f>
        <v>0</v>
      </c>
    </row>
    <row r="2271">
      <c r="A2271" s="66" t="str">
        <v>2026-05</v>
      </c>
      <c r="B2271" s="66" t="str">
        <v>비교 반영</v>
      </c>
      <c r="C2271" s="66" t="str">
        <v>진건읍 용정리</v>
      </c>
      <c r="D2271" s="66" t="str">
        <v>토지</v>
      </c>
      <c r="E2271" s="68">
        <v>24</v>
      </c>
      <c r="F2271" s="68">
        <v>24</v>
      </c>
      <c r="G2271" s="68">
        <v>0</v>
      </c>
      <c r="H2271" s="68">
        <v>0</v>
      </c>
      <c r="I2271" s="68">
        <f>G2271+H2271</f>
        <v>0</v>
      </c>
      <c r="J2271" s="68">
        <f>SUM(F2271:H2271)</f>
        <v>24</v>
      </c>
      <c r="K2271" s="68">
        <f>E2271-J2271</f>
        <v>0</v>
      </c>
      <c r="L2271" s="69">
        <v>607250000</v>
      </c>
      <c r="M2271" s="87">
        <v>2888</v>
      </c>
      <c r="N2271" s="69">
        <v>25302083</v>
      </c>
      <c r="O2271" s="69">
        <v>695096</v>
      </c>
      <c r="P2271" s="79">
        <f>IF(I2271=0,0,H2271/I2271)</f>
        <v>0</v>
      </c>
    </row>
    <row r="2272">
      <c r="A2272" s="66" t="str">
        <v>2026-05</v>
      </c>
      <c r="B2272" s="66" t="str">
        <v>비교 반영</v>
      </c>
      <c r="C2272" s="66" t="str">
        <v>진건읍 진관리</v>
      </c>
      <c r="D2272" s="66" t="str">
        <v>다세대 전월세</v>
      </c>
      <c r="E2272" s="68">
        <v>1</v>
      </c>
      <c r="F2272" s="68">
        <v>0</v>
      </c>
      <c r="G2272" s="68">
        <v>0</v>
      </c>
      <c r="H2272" s="68">
        <v>1</v>
      </c>
      <c r="I2272" s="68">
        <f>G2272+H2272</f>
        <v>1</v>
      </c>
      <c r="J2272" s="68">
        <f>SUM(F2272:H2272)</f>
        <v>1</v>
      </c>
      <c r="K2272" s="68">
        <f>E2272-J2272</f>
        <v>0</v>
      </c>
      <c r="L2272" s="69">
        <v>10000000</v>
      </c>
      <c r="M2272" s="87">
        <v>43.425</v>
      </c>
      <c r="N2272" s="69">
        <v>10000000</v>
      </c>
      <c r="O2272" s="69">
        <v>761263</v>
      </c>
      <c r="P2272" s="79">
        <f>IF(I2272=0,0,H2272/I2272)</f>
        <v>1</v>
      </c>
    </row>
    <row r="2273">
      <c r="A2273" s="66" t="str">
        <v>2026-05</v>
      </c>
      <c r="B2273" s="66" t="str">
        <v>비교 반영</v>
      </c>
      <c r="C2273" s="66" t="str">
        <v>진접읍 금곡리</v>
      </c>
      <c r="D2273" s="66" t="str">
        <v>다가구 전월세</v>
      </c>
      <c r="E2273" s="68">
        <v>28</v>
      </c>
      <c r="F2273" s="68">
        <v>0</v>
      </c>
      <c r="G2273" s="68">
        <v>5</v>
      </c>
      <c r="H2273" s="68">
        <v>23</v>
      </c>
      <c r="I2273" s="68">
        <f>G2273+H2273</f>
        <v>28</v>
      </c>
      <c r="J2273" s="68">
        <f>SUM(F2273:H2273)</f>
        <v>28</v>
      </c>
      <c r="K2273" s="68">
        <f>E2273-J2273</f>
        <v>0</v>
      </c>
      <c r="L2273" s="69">
        <v>1158000000</v>
      </c>
      <c r="M2273" s="87">
        <v>1199.64</v>
      </c>
      <c r="N2273" s="69">
        <v>41357143</v>
      </c>
      <c r="O2273" s="69">
        <v>3191040</v>
      </c>
      <c r="P2273" s="79">
        <f>IF(I2273=0,0,H2273/I2273)</f>
        <v>0.8214285714285714</v>
      </c>
    </row>
    <row r="2274">
      <c r="A2274" s="66" t="str">
        <v>2026-05</v>
      </c>
      <c r="B2274" s="66" t="str">
        <v>비교 반영</v>
      </c>
      <c r="C2274" s="66" t="str">
        <v>진접읍 금곡리</v>
      </c>
      <c r="D2274" s="66" t="str">
        <v>다세대 매매</v>
      </c>
      <c r="E2274" s="68">
        <v>1</v>
      </c>
      <c r="F2274" s="68">
        <v>1</v>
      </c>
      <c r="G2274" s="68">
        <v>0</v>
      </c>
      <c r="H2274" s="68">
        <v>0</v>
      </c>
      <c r="I2274" s="68">
        <f>G2274+H2274</f>
        <v>0</v>
      </c>
      <c r="J2274" s="68">
        <f>SUM(F2274:H2274)</f>
        <v>1</v>
      </c>
      <c r="K2274" s="68">
        <f>E2274-J2274</f>
        <v>0</v>
      </c>
      <c r="L2274" s="69">
        <v>435000000</v>
      </c>
      <c r="M2274" s="87">
        <v>84.35</v>
      </c>
      <c r="N2274" s="69">
        <v>435000000</v>
      </c>
      <c r="O2274" s="69">
        <v>17048210</v>
      </c>
      <c r="P2274" s="79">
        <f>IF(I2274=0,0,H2274/I2274)</f>
        <v>0</v>
      </c>
    </row>
    <row r="2275">
      <c r="A2275" s="66" t="str">
        <v>2026-05</v>
      </c>
      <c r="B2275" s="66" t="str">
        <v>비교 반영</v>
      </c>
      <c r="C2275" s="66" t="str">
        <v>진접읍 금곡리</v>
      </c>
      <c r="D2275" s="66" t="str">
        <v>다세대 전월세</v>
      </c>
      <c r="E2275" s="68">
        <v>3</v>
      </c>
      <c r="F2275" s="68">
        <v>0</v>
      </c>
      <c r="G2275" s="68">
        <v>1</v>
      </c>
      <c r="H2275" s="68">
        <v>2</v>
      </c>
      <c r="I2275" s="68">
        <f>G2275+H2275</f>
        <v>3</v>
      </c>
      <c r="J2275" s="68">
        <f>SUM(F2275:H2275)</f>
        <v>3</v>
      </c>
      <c r="K2275" s="68">
        <f>E2275-J2275</f>
        <v>0</v>
      </c>
      <c r="L2275" s="69">
        <v>380000000</v>
      </c>
      <c r="M2275" s="87">
        <v>193.58</v>
      </c>
      <c r="N2275" s="69">
        <v>126666667</v>
      </c>
      <c r="O2275" s="69">
        <v>6489298</v>
      </c>
      <c r="P2275" s="79">
        <f>IF(I2275=0,0,H2275/I2275)</f>
        <v>0.6666666666666666</v>
      </c>
    </row>
    <row r="2276">
      <c r="A2276" s="66" t="str">
        <v>2026-05</v>
      </c>
      <c r="B2276" s="66" t="str">
        <v>비교 반영</v>
      </c>
      <c r="C2276" s="66" t="str">
        <v>진접읍 금곡리</v>
      </c>
      <c r="D2276" s="66" t="str">
        <v>상가</v>
      </c>
      <c r="E2276" s="68">
        <v>2</v>
      </c>
      <c r="F2276" s="68">
        <v>2</v>
      </c>
      <c r="G2276" s="68">
        <v>0</v>
      </c>
      <c r="H2276" s="68">
        <v>0</v>
      </c>
      <c r="I2276" s="68">
        <f>G2276+H2276</f>
        <v>0</v>
      </c>
      <c r="J2276" s="68">
        <f>SUM(F2276:H2276)</f>
        <v>2</v>
      </c>
      <c r="K2276" s="68">
        <f>E2276-J2276</f>
        <v>0</v>
      </c>
      <c r="L2276" s="69">
        <v>645000000</v>
      </c>
      <c r="M2276" s="87">
        <v>140.18</v>
      </c>
      <c r="N2276" s="69">
        <v>322500000</v>
      </c>
      <c r="O2276" s="69">
        <v>15210667</v>
      </c>
      <c r="P2276" s="79">
        <f>IF(I2276=0,0,H2276/I2276)</f>
        <v>0</v>
      </c>
    </row>
    <row r="2277">
      <c r="A2277" s="66" t="str">
        <v>2026-05</v>
      </c>
      <c r="B2277" s="66" t="str">
        <v>비교 반영</v>
      </c>
      <c r="C2277" s="66" t="str">
        <v>진접읍 금곡리</v>
      </c>
      <c r="D2277" s="66" t="str">
        <v>아파트 매매</v>
      </c>
      <c r="E2277" s="68">
        <v>50</v>
      </c>
      <c r="F2277" s="68">
        <v>50</v>
      </c>
      <c r="G2277" s="68">
        <v>0</v>
      </c>
      <c r="H2277" s="68">
        <v>0</v>
      </c>
      <c r="I2277" s="68">
        <f>G2277+H2277</f>
        <v>0</v>
      </c>
      <c r="J2277" s="68">
        <f>SUM(F2277:H2277)</f>
        <v>50</v>
      </c>
      <c r="K2277" s="68">
        <f>E2277-J2277</f>
        <v>0</v>
      </c>
      <c r="L2277" s="69">
        <v>23027500000</v>
      </c>
      <c r="M2277" s="87">
        <v>4406.603</v>
      </c>
      <c r="N2277" s="69">
        <v>460550000</v>
      </c>
      <c r="O2277" s="69">
        <v>17274977</v>
      </c>
      <c r="P2277" s="79">
        <f>IF(I2277=0,0,H2277/I2277)</f>
        <v>0</v>
      </c>
    </row>
    <row r="2278">
      <c r="A2278" s="66" t="str">
        <v>2026-05</v>
      </c>
      <c r="B2278" s="66" t="str">
        <v>비교 반영</v>
      </c>
      <c r="C2278" s="66" t="str">
        <v>진접읍 금곡리</v>
      </c>
      <c r="D2278" s="66" t="str">
        <v>아파트 전월세</v>
      </c>
      <c r="E2278" s="68">
        <v>135</v>
      </c>
      <c r="F2278" s="68">
        <v>0</v>
      </c>
      <c r="G2278" s="68">
        <v>32</v>
      </c>
      <c r="H2278" s="68">
        <v>103</v>
      </c>
      <c r="I2278" s="68">
        <f>G2278+H2278</f>
        <v>135</v>
      </c>
      <c r="J2278" s="68">
        <f>SUM(F2278:H2278)</f>
        <v>135</v>
      </c>
      <c r="K2278" s="68">
        <f>E2278-J2278</f>
        <v>0</v>
      </c>
      <c r="L2278" s="69">
        <v>15984170000</v>
      </c>
      <c r="M2278" s="87">
        <v>9212.103</v>
      </c>
      <c r="N2278" s="69">
        <v>118401259</v>
      </c>
      <c r="O2278" s="69">
        <v>5735957</v>
      </c>
      <c r="P2278" s="79">
        <f>IF(I2278=0,0,H2278/I2278)</f>
        <v>0.762962962962963</v>
      </c>
    </row>
    <row r="2279">
      <c r="A2279" s="66" t="str">
        <v>2026-05</v>
      </c>
      <c r="B2279" s="66" t="str">
        <v>비교 반영</v>
      </c>
      <c r="C2279" s="66" t="str">
        <v>진접읍 내각리</v>
      </c>
      <c r="D2279" s="66" t="str">
        <v>다가구 전월세</v>
      </c>
      <c r="E2279" s="68">
        <v>1</v>
      </c>
      <c r="F2279" s="68">
        <v>0</v>
      </c>
      <c r="G2279" s="68">
        <v>0</v>
      </c>
      <c r="H2279" s="68">
        <v>1</v>
      </c>
      <c r="I2279" s="68">
        <f>G2279+H2279</f>
        <v>1</v>
      </c>
      <c r="J2279" s="68">
        <f>SUM(F2279:H2279)</f>
        <v>1</v>
      </c>
      <c r="K2279" s="68">
        <f>E2279-J2279</f>
        <v>0</v>
      </c>
      <c r="L2279" s="69">
        <v>3000000</v>
      </c>
      <c r="M2279" s="87">
        <v>25</v>
      </c>
      <c r="N2279" s="69">
        <v>3000000</v>
      </c>
      <c r="O2279" s="69">
        <v>396694</v>
      </c>
      <c r="P2279" s="79">
        <f>IF(I2279=0,0,H2279/I2279)</f>
        <v>1</v>
      </c>
    </row>
    <row r="2280">
      <c r="A2280" s="66" t="str">
        <v>2026-05</v>
      </c>
      <c r="B2280" s="66" t="str">
        <v>비교 반영</v>
      </c>
      <c r="C2280" s="66" t="str">
        <v>진접읍 내각리</v>
      </c>
      <c r="D2280" s="66" t="str">
        <v>다세대 매매</v>
      </c>
      <c r="E2280" s="68">
        <v>5</v>
      </c>
      <c r="F2280" s="68">
        <v>5</v>
      </c>
      <c r="G2280" s="68">
        <v>0</v>
      </c>
      <c r="H2280" s="68">
        <v>0</v>
      </c>
      <c r="I2280" s="68">
        <f>G2280+H2280</f>
        <v>0</v>
      </c>
      <c r="J2280" s="68">
        <f>SUM(F2280:H2280)</f>
        <v>5</v>
      </c>
      <c r="K2280" s="68">
        <f>E2280-J2280</f>
        <v>0</v>
      </c>
      <c r="L2280" s="69">
        <v>560000000</v>
      </c>
      <c r="M2280" s="87">
        <v>290.02</v>
      </c>
      <c r="N2280" s="69">
        <v>112000000</v>
      </c>
      <c r="O2280" s="69">
        <v>6383145</v>
      </c>
      <c r="P2280" s="79">
        <f>IF(I2280=0,0,H2280/I2280)</f>
        <v>0</v>
      </c>
    </row>
    <row r="2281">
      <c r="A2281" s="66" t="str">
        <v>2026-05</v>
      </c>
      <c r="B2281" s="66" t="str">
        <v>비교 반영</v>
      </c>
      <c r="C2281" s="66" t="str">
        <v>진접읍 내각리</v>
      </c>
      <c r="D2281" s="66" t="str">
        <v>다세대 전월세</v>
      </c>
      <c r="E2281" s="68">
        <v>8</v>
      </c>
      <c r="F2281" s="68">
        <v>0</v>
      </c>
      <c r="G2281" s="68">
        <v>2</v>
      </c>
      <c r="H2281" s="68">
        <v>6</v>
      </c>
      <c r="I2281" s="68">
        <f>G2281+H2281</f>
        <v>8</v>
      </c>
      <c r="J2281" s="68">
        <f>SUM(F2281:H2281)</f>
        <v>8</v>
      </c>
      <c r="K2281" s="68">
        <f>E2281-J2281</f>
        <v>0</v>
      </c>
      <c r="L2281" s="69">
        <v>133000000</v>
      </c>
      <c r="M2281" s="87">
        <v>387.36</v>
      </c>
      <c r="N2281" s="69">
        <v>16625000</v>
      </c>
      <c r="O2281" s="69">
        <v>1135041</v>
      </c>
      <c r="P2281" s="79">
        <f>IF(I2281=0,0,H2281/I2281)</f>
        <v>0.75</v>
      </c>
    </row>
    <row r="2282">
      <c r="A2282" s="66" t="str">
        <v>2026-05</v>
      </c>
      <c r="B2282" s="66" t="str">
        <v>비교 반영</v>
      </c>
      <c r="C2282" s="66" t="str">
        <v>진접읍 내각리</v>
      </c>
      <c r="D2282" s="66" t="str">
        <v>상가</v>
      </c>
      <c r="E2282" s="68">
        <v>4</v>
      </c>
      <c r="F2282" s="68">
        <v>4</v>
      </c>
      <c r="G2282" s="68">
        <v>0</v>
      </c>
      <c r="H2282" s="68">
        <v>0</v>
      </c>
      <c r="I2282" s="68">
        <f>G2282+H2282</f>
        <v>0</v>
      </c>
      <c r="J2282" s="68">
        <f>SUM(F2282:H2282)</f>
        <v>4</v>
      </c>
      <c r="K2282" s="68">
        <f>E2282-J2282</f>
        <v>0</v>
      </c>
      <c r="L2282" s="69">
        <v>4308320000</v>
      </c>
      <c r="M2282" s="87">
        <v>1495.28</v>
      </c>
      <c r="N2282" s="69">
        <v>1077080000</v>
      </c>
      <c r="O2282" s="69">
        <v>9524891</v>
      </c>
      <c r="P2282" s="79">
        <f>IF(I2282=0,0,H2282/I2282)</f>
        <v>0</v>
      </c>
    </row>
    <row r="2283">
      <c r="A2283" s="66" t="str">
        <v>2026-05</v>
      </c>
      <c r="B2283" s="66" t="str">
        <v>비교 반영</v>
      </c>
      <c r="C2283" s="66" t="str">
        <v>진접읍 내각리</v>
      </c>
      <c r="D2283" s="66" t="str">
        <v>아파트 매매</v>
      </c>
      <c r="E2283" s="68">
        <v>3</v>
      </c>
      <c r="F2283" s="68">
        <v>3</v>
      </c>
      <c r="G2283" s="68">
        <v>0</v>
      </c>
      <c r="H2283" s="68">
        <v>0</v>
      </c>
      <c r="I2283" s="68">
        <f>G2283+H2283</f>
        <v>0</v>
      </c>
      <c r="J2283" s="68">
        <f>SUM(F2283:H2283)</f>
        <v>3</v>
      </c>
      <c r="K2283" s="68">
        <f>E2283-J2283</f>
        <v>0</v>
      </c>
      <c r="L2283" s="69">
        <v>794000000</v>
      </c>
      <c r="M2283" s="87">
        <v>264.474</v>
      </c>
      <c r="N2283" s="69">
        <v>264666667</v>
      </c>
      <c r="O2283" s="69">
        <v>9924580</v>
      </c>
      <c r="P2283" s="79">
        <f>IF(I2283=0,0,H2283/I2283)</f>
        <v>0</v>
      </c>
    </row>
    <row r="2284">
      <c r="A2284" s="66" t="str">
        <v>2026-05</v>
      </c>
      <c r="B2284" s="66" t="str">
        <v>비교 반영</v>
      </c>
      <c r="C2284" s="66" t="str">
        <v>진접읍 내각리</v>
      </c>
      <c r="D2284" s="66" t="str">
        <v>아파트 전월세</v>
      </c>
      <c r="E2284" s="68">
        <v>1</v>
      </c>
      <c r="F2284" s="68">
        <v>0</v>
      </c>
      <c r="G2284" s="68">
        <v>0</v>
      </c>
      <c r="H2284" s="68">
        <v>1</v>
      </c>
      <c r="I2284" s="68">
        <f>G2284+H2284</f>
        <v>1</v>
      </c>
      <c r="J2284" s="68">
        <f>SUM(F2284:H2284)</f>
        <v>1</v>
      </c>
      <c r="K2284" s="68">
        <f>E2284-J2284</f>
        <v>0</v>
      </c>
      <c r="L2284" s="69">
        <v>30000000</v>
      </c>
      <c r="M2284" s="87">
        <v>59.524</v>
      </c>
      <c r="N2284" s="69">
        <v>30000000</v>
      </c>
      <c r="O2284" s="69">
        <v>1666110</v>
      </c>
      <c r="P2284" s="79">
        <f>IF(I2284=0,0,H2284/I2284)</f>
        <v>1</v>
      </c>
    </row>
    <row r="2285">
      <c r="A2285" s="66" t="str">
        <v>2026-05</v>
      </c>
      <c r="B2285" s="66" t="str">
        <v>비교 반영</v>
      </c>
      <c r="C2285" s="66" t="str">
        <v>진접읍 내각리</v>
      </c>
      <c r="D2285" s="66" t="str">
        <v>토지</v>
      </c>
      <c r="E2285" s="68">
        <v>8</v>
      </c>
      <c r="F2285" s="68">
        <v>8</v>
      </c>
      <c r="G2285" s="68">
        <v>0</v>
      </c>
      <c r="H2285" s="68">
        <v>0</v>
      </c>
      <c r="I2285" s="68">
        <f>G2285+H2285</f>
        <v>0</v>
      </c>
      <c r="J2285" s="68">
        <f>SUM(F2285:H2285)</f>
        <v>8</v>
      </c>
      <c r="K2285" s="68">
        <f>E2285-J2285</f>
        <v>0</v>
      </c>
      <c r="L2285" s="69">
        <v>306270000</v>
      </c>
      <c r="M2285" s="87">
        <v>1005.67</v>
      </c>
      <c r="N2285" s="69">
        <v>38283750</v>
      </c>
      <c r="O2285" s="69">
        <v>1006754</v>
      </c>
      <c r="P2285" s="79">
        <f>IF(I2285=0,0,H2285/I2285)</f>
        <v>0</v>
      </c>
    </row>
    <row r="2286">
      <c r="A2286" s="66" t="str">
        <v>2026-05</v>
      </c>
      <c r="B2286" s="66" t="str">
        <v>비교 반영</v>
      </c>
      <c r="C2286" s="66" t="str">
        <v>진접읍 내곡리</v>
      </c>
      <c r="D2286" s="66" t="str">
        <v>상가</v>
      </c>
      <c r="E2286" s="68">
        <v>1</v>
      </c>
      <c r="F2286" s="68">
        <v>1</v>
      </c>
      <c r="G2286" s="68">
        <v>0</v>
      </c>
      <c r="H2286" s="68">
        <v>0</v>
      </c>
      <c r="I2286" s="68">
        <f>G2286+H2286</f>
        <v>0</v>
      </c>
      <c r="J2286" s="68">
        <f>SUM(F2286:H2286)</f>
        <v>1</v>
      </c>
      <c r="K2286" s="68">
        <f>E2286-J2286</f>
        <v>0</v>
      </c>
      <c r="L2286" s="69">
        <v>1140000000</v>
      </c>
      <c r="M2286" s="87">
        <v>299.34</v>
      </c>
      <c r="N2286" s="69">
        <v>1140000000</v>
      </c>
      <c r="O2286" s="69">
        <v>12589680</v>
      </c>
      <c r="P2286" s="79">
        <f>IF(I2286=0,0,H2286/I2286)</f>
        <v>0</v>
      </c>
    </row>
    <row r="2287">
      <c r="A2287" s="66" t="str">
        <v>2026-05</v>
      </c>
      <c r="B2287" s="66" t="str">
        <v>비교 반영</v>
      </c>
      <c r="C2287" s="66" t="str">
        <v>진접읍 내곡리</v>
      </c>
      <c r="D2287" s="66" t="str">
        <v>토지</v>
      </c>
      <c r="E2287" s="68">
        <v>2</v>
      </c>
      <c r="F2287" s="68">
        <v>2</v>
      </c>
      <c r="G2287" s="68">
        <v>0</v>
      </c>
      <c r="H2287" s="68">
        <v>0</v>
      </c>
      <c r="I2287" s="68">
        <f>G2287+H2287</f>
        <v>0</v>
      </c>
      <c r="J2287" s="68">
        <f>SUM(F2287:H2287)</f>
        <v>2</v>
      </c>
      <c r="K2287" s="68">
        <f>E2287-J2287</f>
        <v>0</v>
      </c>
      <c r="L2287" s="69">
        <v>45840000</v>
      </c>
      <c r="M2287" s="87">
        <v>49</v>
      </c>
      <c r="N2287" s="69">
        <v>22920000</v>
      </c>
      <c r="O2287" s="69">
        <v>3092596</v>
      </c>
      <c r="P2287" s="79">
        <f>IF(I2287=0,0,H2287/I2287)</f>
        <v>0</v>
      </c>
    </row>
    <row r="2288">
      <c r="A2288" s="66" t="str">
        <v>2026-05</v>
      </c>
      <c r="B2288" s="66" t="str">
        <v>비교 반영</v>
      </c>
      <c r="C2288" s="66" t="str">
        <v>진접읍 부평리</v>
      </c>
      <c r="D2288" s="66" t="str">
        <v>다가구 전월세</v>
      </c>
      <c r="E2288" s="68">
        <v>1</v>
      </c>
      <c r="F2288" s="68">
        <v>0</v>
      </c>
      <c r="G2288" s="68">
        <v>0</v>
      </c>
      <c r="H2288" s="68">
        <v>1</v>
      </c>
      <c r="I2288" s="68">
        <f>G2288+H2288</f>
        <v>1</v>
      </c>
      <c r="J2288" s="68">
        <f>SUM(F2288:H2288)</f>
        <v>1</v>
      </c>
      <c r="K2288" s="68">
        <f>E2288-J2288</f>
        <v>0</v>
      </c>
      <c r="L2288" s="69">
        <v>5000000</v>
      </c>
      <c r="M2288" s="87">
        <v>30</v>
      </c>
      <c r="N2288" s="69">
        <v>5000000</v>
      </c>
      <c r="O2288" s="69">
        <v>550964</v>
      </c>
      <c r="P2288" s="79">
        <f>IF(I2288=0,0,H2288/I2288)</f>
        <v>1</v>
      </c>
    </row>
    <row r="2289">
      <c r="A2289" s="66" t="str">
        <v>2026-05</v>
      </c>
      <c r="B2289" s="66" t="str">
        <v>비교 반영</v>
      </c>
      <c r="C2289" s="66" t="str">
        <v>진접읍 부평리</v>
      </c>
      <c r="D2289" s="66" t="str">
        <v>다세대 매매</v>
      </c>
      <c r="E2289" s="68">
        <v>3</v>
      </c>
      <c r="F2289" s="68">
        <v>3</v>
      </c>
      <c r="G2289" s="68">
        <v>0</v>
      </c>
      <c r="H2289" s="68">
        <v>0</v>
      </c>
      <c r="I2289" s="68">
        <f>G2289+H2289</f>
        <v>0</v>
      </c>
      <c r="J2289" s="68">
        <f>SUM(F2289:H2289)</f>
        <v>3</v>
      </c>
      <c r="K2289" s="68">
        <f>E2289-J2289</f>
        <v>0</v>
      </c>
      <c r="L2289" s="69">
        <v>498000000</v>
      </c>
      <c r="M2289" s="87">
        <v>173.61</v>
      </c>
      <c r="N2289" s="69">
        <v>166000000</v>
      </c>
      <c r="O2289" s="69">
        <v>9482639</v>
      </c>
      <c r="P2289" s="79">
        <f>IF(I2289=0,0,H2289/I2289)</f>
        <v>0</v>
      </c>
    </row>
    <row r="2290">
      <c r="A2290" s="66" t="str">
        <v>2026-05</v>
      </c>
      <c r="B2290" s="66" t="str">
        <v>비교 반영</v>
      </c>
      <c r="C2290" s="66" t="str">
        <v>진접읍 부평리</v>
      </c>
      <c r="D2290" s="66" t="str">
        <v>다세대 전월세</v>
      </c>
      <c r="E2290" s="68">
        <v>3</v>
      </c>
      <c r="F2290" s="68">
        <v>0</v>
      </c>
      <c r="G2290" s="68">
        <v>0</v>
      </c>
      <c r="H2290" s="68">
        <v>3</v>
      </c>
      <c r="I2290" s="68">
        <f>G2290+H2290</f>
        <v>3</v>
      </c>
      <c r="J2290" s="68">
        <f>SUM(F2290:H2290)</f>
        <v>3</v>
      </c>
      <c r="K2290" s="68">
        <f>E2290-J2290</f>
        <v>0</v>
      </c>
      <c r="L2290" s="69">
        <v>30000000</v>
      </c>
      <c r="M2290" s="87">
        <v>96.96</v>
      </c>
      <c r="N2290" s="69">
        <v>10000000</v>
      </c>
      <c r="O2290" s="69">
        <v>1022830</v>
      </c>
      <c r="P2290" s="79">
        <f>IF(I2290=0,0,H2290/I2290)</f>
        <v>1</v>
      </c>
    </row>
    <row r="2291">
      <c r="A2291" s="66" t="str">
        <v>2026-05</v>
      </c>
      <c r="B2291" s="66" t="str">
        <v>비교 반영</v>
      </c>
      <c r="C2291" s="66" t="str">
        <v>진접읍 부평리</v>
      </c>
      <c r="D2291" s="66" t="str">
        <v>아파트 매매</v>
      </c>
      <c r="E2291" s="68">
        <v>27</v>
      </c>
      <c r="F2291" s="68">
        <v>27</v>
      </c>
      <c r="G2291" s="68">
        <v>0</v>
      </c>
      <c r="H2291" s="68">
        <v>0</v>
      </c>
      <c r="I2291" s="68">
        <f>G2291+H2291</f>
        <v>0</v>
      </c>
      <c r="J2291" s="68">
        <f>SUM(F2291:H2291)</f>
        <v>27</v>
      </c>
      <c r="K2291" s="68">
        <f>E2291-J2291</f>
        <v>0</v>
      </c>
      <c r="L2291" s="69">
        <v>10134000000</v>
      </c>
      <c r="M2291" s="87">
        <v>2159.454</v>
      </c>
      <c r="N2291" s="69">
        <v>375333333</v>
      </c>
      <c r="O2291" s="69">
        <v>15513561</v>
      </c>
      <c r="P2291" s="79">
        <f>IF(I2291=0,0,H2291/I2291)</f>
        <v>0</v>
      </c>
    </row>
    <row r="2292">
      <c r="A2292" s="66" t="str">
        <v>2026-05</v>
      </c>
      <c r="B2292" s="66" t="str">
        <v>비교 반영</v>
      </c>
      <c r="C2292" s="66" t="str">
        <v>진접읍 부평리</v>
      </c>
      <c r="D2292" s="66" t="str">
        <v>아파트 전월세</v>
      </c>
      <c r="E2292" s="68">
        <v>33</v>
      </c>
      <c r="F2292" s="68">
        <v>0</v>
      </c>
      <c r="G2292" s="68">
        <v>26</v>
      </c>
      <c r="H2292" s="68">
        <v>7</v>
      </c>
      <c r="I2292" s="68">
        <f>G2292+H2292</f>
        <v>33</v>
      </c>
      <c r="J2292" s="68">
        <f>SUM(F2292:H2292)</f>
        <v>33</v>
      </c>
      <c r="K2292" s="68">
        <f>E2292-J2292</f>
        <v>0</v>
      </c>
      <c r="L2292" s="69">
        <v>8601000000</v>
      </c>
      <c r="M2292" s="87">
        <v>2768.077</v>
      </c>
      <c r="N2292" s="69">
        <v>260636364</v>
      </c>
      <c r="O2292" s="69">
        <v>10271770</v>
      </c>
      <c r="P2292" s="79">
        <f>IF(I2292=0,0,H2292/I2292)</f>
        <v>0.21212121212121213</v>
      </c>
    </row>
    <row r="2293">
      <c r="A2293" s="66" t="str">
        <v>2026-05</v>
      </c>
      <c r="B2293" s="66" t="str">
        <v>비교 반영</v>
      </c>
      <c r="C2293" s="66" t="str">
        <v>진접읍 부평리</v>
      </c>
      <c r="D2293" s="66" t="str">
        <v>토지</v>
      </c>
      <c r="E2293" s="68">
        <v>4</v>
      </c>
      <c r="F2293" s="68">
        <v>4</v>
      </c>
      <c r="G2293" s="68">
        <v>0</v>
      </c>
      <c r="H2293" s="68">
        <v>0</v>
      </c>
      <c r="I2293" s="68">
        <f>G2293+H2293</f>
        <v>0</v>
      </c>
      <c r="J2293" s="68">
        <f>SUM(F2293:H2293)</f>
        <v>4</v>
      </c>
      <c r="K2293" s="68">
        <f>E2293-J2293</f>
        <v>0</v>
      </c>
      <c r="L2293" s="69">
        <v>365000000</v>
      </c>
      <c r="M2293" s="87">
        <v>2497.56</v>
      </c>
      <c r="N2293" s="69">
        <v>91250000</v>
      </c>
      <c r="O2293" s="69">
        <v>483116</v>
      </c>
      <c r="P2293" s="79">
        <f>IF(I2293=0,0,H2293/I2293)</f>
        <v>0</v>
      </c>
    </row>
    <row r="2294">
      <c r="A2294" s="66" t="str">
        <v>2026-05</v>
      </c>
      <c r="B2294" s="66" t="str">
        <v>비교 반영</v>
      </c>
      <c r="C2294" s="66" t="str">
        <v>진접읍 연평리</v>
      </c>
      <c r="D2294" s="66" t="str">
        <v>다가구 전월세</v>
      </c>
      <c r="E2294" s="68">
        <v>1</v>
      </c>
      <c r="F2294" s="68">
        <v>0</v>
      </c>
      <c r="G2294" s="68">
        <v>0</v>
      </c>
      <c r="H2294" s="68">
        <v>1</v>
      </c>
      <c r="I2294" s="68">
        <f>G2294+H2294</f>
        <v>1</v>
      </c>
      <c r="J2294" s="68">
        <f>SUM(F2294:H2294)</f>
        <v>1</v>
      </c>
      <c r="K2294" s="68">
        <f>E2294-J2294</f>
        <v>0</v>
      </c>
      <c r="L2294" s="69">
        <v>30000000</v>
      </c>
      <c r="M2294" s="87">
        <v>43.59</v>
      </c>
      <c r="N2294" s="69">
        <v>30000000</v>
      </c>
      <c r="O2294" s="69">
        <v>2275145</v>
      </c>
      <c r="P2294" s="79">
        <f>IF(I2294=0,0,H2294/I2294)</f>
        <v>1</v>
      </c>
    </row>
    <row r="2295">
      <c r="A2295" s="66" t="str">
        <v>2026-05</v>
      </c>
      <c r="B2295" s="66" t="str">
        <v>비교 반영</v>
      </c>
      <c r="C2295" s="66" t="str">
        <v>진접읍 연평리</v>
      </c>
      <c r="D2295" s="66" t="str">
        <v>다세대 매매</v>
      </c>
      <c r="E2295" s="68">
        <v>1</v>
      </c>
      <c r="F2295" s="68">
        <v>1</v>
      </c>
      <c r="G2295" s="68">
        <v>0</v>
      </c>
      <c r="H2295" s="68">
        <v>0</v>
      </c>
      <c r="I2295" s="68">
        <f>G2295+H2295</f>
        <v>0</v>
      </c>
      <c r="J2295" s="68">
        <f>SUM(F2295:H2295)</f>
        <v>1</v>
      </c>
      <c r="K2295" s="68">
        <f>E2295-J2295</f>
        <v>0</v>
      </c>
      <c r="L2295" s="69">
        <v>280000000</v>
      </c>
      <c r="M2295" s="87">
        <v>74.46</v>
      </c>
      <c r="N2295" s="69">
        <v>280000000</v>
      </c>
      <c r="O2295" s="69">
        <v>12431101</v>
      </c>
      <c r="P2295" s="79">
        <f>IF(I2295=0,0,H2295/I2295)</f>
        <v>0</v>
      </c>
    </row>
    <row r="2296">
      <c r="A2296" s="66" t="str">
        <v>2026-05</v>
      </c>
      <c r="B2296" s="66" t="str">
        <v>비교 반영</v>
      </c>
      <c r="C2296" s="66" t="str">
        <v>진접읍 연평리</v>
      </c>
      <c r="D2296" s="66" t="str">
        <v>다세대 전월세</v>
      </c>
      <c r="E2296" s="68">
        <v>1</v>
      </c>
      <c r="F2296" s="68">
        <v>0</v>
      </c>
      <c r="G2296" s="68">
        <v>0</v>
      </c>
      <c r="H2296" s="68">
        <v>1</v>
      </c>
      <c r="I2296" s="68">
        <f>G2296+H2296</f>
        <v>1</v>
      </c>
      <c r="J2296" s="68">
        <f>SUM(F2296:H2296)</f>
        <v>1</v>
      </c>
      <c r="K2296" s="68">
        <f>E2296-J2296</f>
        <v>0</v>
      </c>
      <c r="L2296" s="69">
        <v>139800000</v>
      </c>
      <c r="M2296" s="87">
        <v>49.55</v>
      </c>
      <c r="N2296" s="69">
        <v>139800000</v>
      </c>
      <c r="O2296" s="69">
        <v>9326917</v>
      </c>
      <c r="P2296" s="79">
        <f>IF(I2296=0,0,H2296/I2296)</f>
        <v>1</v>
      </c>
    </row>
    <row r="2297">
      <c r="A2297" s="66" t="str">
        <v>2026-05</v>
      </c>
      <c r="B2297" s="66" t="str">
        <v>비교 반영</v>
      </c>
      <c r="C2297" s="66" t="str">
        <v>진접읍 연평리</v>
      </c>
      <c r="D2297" s="66" t="str">
        <v>아파트 매매</v>
      </c>
      <c r="E2297" s="68">
        <v>4</v>
      </c>
      <c r="F2297" s="68">
        <v>4</v>
      </c>
      <c r="G2297" s="68">
        <v>0</v>
      </c>
      <c r="H2297" s="68">
        <v>0</v>
      </c>
      <c r="I2297" s="68">
        <f>G2297+H2297</f>
        <v>0</v>
      </c>
      <c r="J2297" s="68">
        <f>SUM(F2297:H2297)</f>
        <v>4</v>
      </c>
      <c r="K2297" s="68">
        <f>E2297-J2297</f>
        <v>0</v>
      </c>
      <c r="L2297" s="69">
        <v>1845000000</v>
      </c>
      <c r="M2297" s="87">
        <v>470.602</v>
      </c>
      <c r="N2297" s="69">
        <v>461250000</v>
      </c>
      <c r="O2297" s="69">
        <v>12960364</v>
      </c>
      <c r="P2297" s="79">
        <f>IF(I2297=0,0,H2297/I2297)</f>
        <v>0</v>
      </c>
    </row>
    <row r="2298">
      <c r="A2298" s="66" t="str">
        <v>2026-05</v>
      </c>
      <c r="B2298" s="66" t="str">
        <v>비교 반영</v>
      </c>
      <c r="C2298" s="66" t="str">
        <v>진접읍 연평리</v>
      </c>
      <c r="D2298" s="66" t="str">
        <v>토지</v>
      </c>
      <c r="E2298" s="68">
        <v>1</v>
      </c>
      <c r="F2298" s="68">
        <v>1</v>
      </c>
      <c r="G2298" s="68">
        <v>0</v>
      </c>
      <c r="H2298" s="68">
        <v>0</v>
      </c>
      <c r="I2298" s="68">
        <f>G2298+H2298</f>
        <v>0</v>
      </c>
      <c r="J2298" s="68">
        <f>SUM(F2298:H2298)</f>
        <v>1</v>
      </c>
      <c r="K2298" s="68">
        <f>E2298-J2298</f>
        <v>0</v>
      </c>
      <c r="L2298" s="69">
        <v>20000000</v>
      </c>
      <c r="M2298" s="87">
        <v>1124</v>
      </c>
      <c r="N2298" s="69">
        <v>20000000</v>
      </c>
      <c r="O2298" s="69">
        <v>58822</v>
      </c>
      <c r="P2298" s="79">
        <f>IF(I2298=0,0,H2298/I2298)</f>
        <v>0</v>
      </c>
    </row>
    <row r="2299">
      <c r="A2299" s="66" t="str">
        <v>2026-05</v>
      </c>
      <c r="B2299" s="66" t="str">
        <v>비교 반영</v>
      </c>
      <c r="C2299" s="66" t="str">
        <v>진접읍 장현리</v>
      </c>
      <c r="D2299" s="66" t="str">
        <v>다가구 매매</v>
      </c>
      <c r="E2299" s="68">
        <v>1</v>
      </c>
      <c r="F2299" s="68">
        <v>1</v>
      </c>
      <c r="G2299" s="68">
        <v>0</v>
      </c>
      <c r="H2299" s="68">
        <v>0</v>
      </c>
      <c r="I2299" s="68">
        <f>G2299+H2299</f>
        <v>0</v>
      </c>
      <c r="J2299" s="68">
        <f>SUM(F2299:H2299)</f>
        <v>1</v>
      </c>
      <c r="K2299" s="68">
        <f>E2299-J2299</f>
        <v>0</v>
      </c>
      <c r="L2299" s="69">
        <v>470000000</v>
      </c>
      <c r="M2299" s="87">
        <v>259.406</v>
      </c>
      <c r="N2299" s="69">
        <v>470000000</v>
      </c>
      <c r="O2299" s="69">
        <v>5989526</v>
      </c>
      <c r="P2299" s="79">
        <f>IF(I2299=0,0,H2299/I2299)</f>
        <v>0</v>
      </c>
    </row>
    <row r="2300">
      <c r="A2300" s="66" t="str">
        <v>2026-05</v>
      </c>
      <c r="B2300" s="66" t="str">
        <v>비교 반영</v>
      </c>
      <c r="C2300" s="66" t="str">
        <v>진접읍 장현리</v>
      </c>
      <c r="D2300" s="66" t="str">
        <v>다가구 전월세</v>
      </c>
      <c r="E2300" s="68">
        <v>12</v>
      </c>
      <c r="F2300" s="68">
        <v>0</v>
      </c>
      <c r="G2300" s="68">
        <v>0</v>
      </c>
      <c r="H2300" s="68">
        <v>12</v>
      </c>
      <c r="I2300" s="68">
        <f>G2300+H2300</f>
        <v>12</v>
      </c>
      <c r="J2300" s="68">
        <f>SUM(F2300:H2300)</f>
        <v>12</v>
      </c>
      <c r="K2300" s="68">
        <f>E2300-J2300</f>
        <v>0</v>
      </c>
      <c r="L2300" s="69">
        <v>63000000</v>
      </c>
      <c r="M2300" s="87">
        <v>549.05</v>
      </c>
      <c r="N2300" s="69">
        <v>5250000</v>
      </c>
      <c r="O2300" s="69">
        <v>379318</v>
      </c>
      <c r="P2300" s="79">
        <f>IF(I2300=0,0,H2300/I2300)</f>
        <v>1</v>
      </c>
    </row>
    <row r="2301">
      <c r="A2301" s="66" t="str">
        <v>2026-05</v>
      </c>
      <c r="B2301" s="66" t="str">
        <v>비교 반영</v>
      </c>
      <c r="C2301" s="66" t="str">
        <v>진접읍 장현리</v>
      </c>
      <c r="D2301" s="66" t="str">
        <v>다세대 매매</v>
      </c>
      <c r="E2301" s="68">
        <v>12</v>
      </c>
      <c r="F2301" s="68">
        <v>12</v>
      </c>
      <c r="G2301" s="68">
        <v>0</v>
      </c>
      <c r="H2301" s="68">
        <v>0</v>
      </c>
      <c r="I2301" s="68">
        <f>G2301+H2301</f>
        <v>0</v>
      </c>
      <c r="J2301" s="68">
        <f>SUM(F2301:H2301)</f>
        <v>12</v>
      </c>
      <c r="K2301" s="68">
        <f>E2301-J2301</f>
        <v>0</v>
      </c>
      <c r="L2301" s="69">
        <v>2004000000</v>
      </c>
      <c r="M2301" s="87">
        <v>745.3</v>
      </c>
      <c r="N2301" s="69">
        <v>167000000</v>
      </c>
      <c r="O2301" s="69">
        <v>8888760</v>
      </c>
      <c r="P2301" s="79">
        <f>IF(I2301=0,0,H2301/I2301)</f>
        <v>0</v>
      </c>
    </row>
    <row r="2302">
      <c r="A2302" s="66" t="str">
        <v>2026-05</v>
      </c>
      <c r="B2302" s="66" t="str">
        <v>비교 반영</v>
      </c>
      <c r="C2302" s="66" t="str">
        <v>진접읍 장현리</v>
      </c>
      <c r="D2302" s="66" t="str">
        <v>다세대 전월세</v>
      </c>
      <c r="E2302" s="68">
        <v>15</v>
      </c>
      <c r="F2302" s="68">
        <v>0</v>
      </c>
      <c r="G2302" s="68">
        <v>4</v>
      </c>
      <c r="H2302" s="68">
        <v>11</v>
      </c>
      <c r="I2302" s="68">
        <f>G2302+H2302</f>
        <v>15</v>
      </c>
      <c r="J2302" s="68">
        <f>SUM(F2302:H2302)</f>
        <v>15</v>
      </c>
      <c r="K2302" s="68">
        <f>E2302-J2302</f>
        <v>0</v>
      </c>
      <c r="L2302" s="69">
        <v>599900000</v>
      </c>
      <c r="M2302" s="87">
        <v>619.92</v>
      </c>
      <c r="N2302" s="69">
        <v>39993333</v>
      </c>
      <c r="O2302" s="69">
        <v>3199026</v>
      </c>
      <c r="P2302" s="79">
        <f>IF(I2302=0,0,H2302/I2302)</f>
        <v>0.7333333333333333</v>
      </c>
    </row>
    <row r="2303">
      <c r="A2303" s="66" t="str">
        <v>2026-05</v>
      </c>
      <c r="B2303" s="66" t="str">
        <v>비교 반영</v>
      </c>
      <c r="C2303" s="66" t="str">
        <v>진접읍 장현리</v>
      </c>
      <c r="D2303" s="66" t="str">
        <v>아파트 매매</v>
      </c>
      <c r="E2303" s="68">
        <v>26</v>
      </c>
      <c r="F2303" s="68">
        <v>26</v>
      </c>
      <c r="G2303" s="68">
        <v>0</v>
      </c>
      <c r="H2303" s="68">
        <v>0</v>
      </c>
      <c r="I2303" s="68">
        <f>G2303+H2303</f>
        <v>0</v>
      </c>
      <c r="J2303" s="68">
        <f>SUM(F2303:H2303)</f>
        <v>26</v>
      </c>
      <c r="K2303" s="68">
        <f>E2303-J2303</f>
        <v>0</v>
      </c>
      <c r="L2303" s="69">
        <v>6604000000</v>
      </c>
      <c r="M2303" s="87">
        <v>1941.031</v>
      </c>
      <c r="N2303" s="69">
        <v>254000000</v>
      </c>
      <c r="O2303" s="69">
        <v>11247324</v>
      </c>
      <c r="P2303" s="79">
        <f>IF(I2303=0,0,H2303/I2303)</f>
        <v>0</v>
      </c>
    </row>
    <row r="2304">
      <c r="A2304" s="66" t="str">
        <v>2026-05</v>
      </c>
      <c r="B2304" s="66" t="str">
        <v>비교 반영</v>
      </c>
      <c r="C2304" s="66" t="str">
        <v>진접읍 장현리</v>
      </c>
      <c r="D2304" s="66" t="str">
        <v>아파트 전월세</v>
      </c>
      <c r="E2304" s="68">
        <v>30</v>
      </c>
      <c r="F2304" s="68">
        <v>0</v>
      </c>
      <c r="G2304" s="68">
        <v>19</v>
      </c>
      <c r="H2304" s="68">
        <v>11</v>
      </c>
      <c r="I2304" s="68">
        <f>G2304+H2304</f>
        <v>30</v>
      </c>
      <c r="J2304" s="68">
        <f>SUM(F2304:H2304)</f>
        <v>30</v>
      </c>
      <c r="K2304" s="68">
        <f>E2304-J2304</f>
        <v>0</v>
      </c>
      <c r="L2304" s="69">
        <v>4335490000</v>
      </c>
      <c r="M2304" s="87">
        <v>2025.539</v>
      </c>
      <c r="N2304" s="69">
        <v>144516333</v>
      </c>
      <c r="O2304" s="69">
        <v>7075745</v>
      </c>
      <c r="P2304" s="79">
        <f>IF(I2304=0,0,H2304/I2304)</f>
        <v>0.36666666666666664</v>
      </c>
    </row>
    <row r="2305">
      <c r="A2305" s="66" t="str">
        <v>2026-05</v>
      </c>
      <c r="B2305" s="66" t="str">
        <v>비교 반영</v>
      </c>
      <c r="C2305" s="66" t="str">
        <v>진접읍 장현리</v>
      </c>
      <c r="D2305" s="66" t="str">
        <v>토지</v>
      </c>
      <c r="E2305" s="68">
        <v>4</v>
      </c>
      <c r="F2305" s="68">
        <v>4</v>
      </c>
      <c r="G2305" s="68">
        <v>0</v>
      </c>
      <c r="H2305" s="68">
        <v>0</v>
      </c>
      <c r="I2305" s="68">
        <f>G2305+H2305</f>
        <v>0</v>
      </c>
      <c r="J2305" s="68">
        <f>SUM(F2305:H2305)</f>
        <v>4</v>
      </c>
      <c r="K2305" s="68">
        <f>E2305-J2305</f>
        <v>0</v>
      </c>
      <c r="L2305" s="69">
        <v>1440050000</v>
      </c>
      <c r="M2305" s="87">
        <v>1379.09</v>
      </c>
      <c r="N2305" s="69">
        <v>360012500</v>
      </c>
      <c r="O2305" s="69">
        <v>3451911</v>
      </c>
      <c r="P2305" s="79">
        <f>IF(I2305=0,0,H2305/I2305)</f>
        <v>0</v>
      </c>
    </row>
    <row r="2306">
      <c r="A2306" s="66" t="str">
        <v>2026-05</v>
      </c>
      <c r="B2306" s="66" t="str">
        <v>비교 반영</v>
      </c>
      <c r="C2306" s="66" t="str">
        <v>진접읍 진벌리</v>
      </c>
      <c r="D2306" s="66" t="str">
        <v>아파트 매매</v>
      </c>
      <c r="E2306" s="68">
        <v>1</v>
      </c>
      <c r="F2306" s="68">
        <v>1</v>
      </c>
      <c r="G2306" s="68">
        <v>0</v>
      </c>
      <c r="H2306" s="68">
        <v>0</v>
      </c>
      <c r="I2306" s="68">
        <f>G2306+H2306</f>
        <v>0</v>
      </c>
      <c r="J2306" s="68">
        <f>SUM(F2306:H2306)</f>
        <v>1</v>
      </c>
      <c r="K2306" s="68">
        <f>E2306-J2306</f>
        <v>0</v>
      </c>
      <c r="L2306" s="69">
        <v>231000000</v>
      </c>
      <c r="M2306" s="87">
        <v>84.972</v>
      </c>
      <c r="N2306" s="69">
        <v>231000000</v>
      </c>
      <c r="O2306" s="69">
        <v>8986917</v>
      </c>
      <c r="P2306" s="79">
        <f>IF(I2306=0,0,H2306/I2306)</f>
        <v>0</v>
      </c>
    </row>
    <row r="2307">
      <c r="A2307" s="66" t="str">
        <v>2026-05</v>
      </c>
      <c r="B2307" s="66" t="str">
        <v>비교 반영</v>
      </c>
      <c r="C2307" s="66" t="str">
        <v>진접읍 진벌리</v>
      </c>
      <c r="D2307" s="66" t="str">
        <v>아파트 전월세</v>
      </c>
      <c r="E2307" s="68">
        <v>6</v>
      </c>
      <c r="F2307" s="68">
        <v>0</v>
      </c>
      <c r="G2307" s="68">
        <v>3</v>
      </c>
      <c r="H2307" s="68">
        <v>3</v>
      </c>
      <c r="I2307" s="68">
        <f>G2307+H2307</f>
        <v>6</v>
      </c>
      <c r="J2307" s="68">
        <f>SUM(F2307:H2307)</f>
        <v>6</v>
      </c>
      <c r="K2307" s="68">
        <f>E2307-J2307</f>
        <v>0</v>
      </c>
      <c r="L2307" s="69">
        <v>825000000</v>
      </c>
      <c r="M2307" s="87">
        <v>526.865</v>
      </c>
      <c r="N2307" s="69">
        <v>137500000</v>
      </c>
      <c r="O2307" s="69">
        <v>5176416</v>
      </c>
      <c r="P2307" s="79">
        <f>IF(I2307=0,0,H2307/I2307)</f>
        <v>0.5</v>
      </c>
    </row>
    <row r="2308">
      <c r="A2308" s="66" t="str">
        <v>2026-05</v>
      </c>
      <c r="B2308" s="66" t="str">
        <v>비교 반영</v>
      </c>
      <c r="C2308" s="66" t="str">
        <v>진접읍 팔야리</v>
      </c>
      <c r="D2308" s="66" t="str">
        <v>다가구 전월세</v>
      </c>
      <c r="E2308" s="68">
        <v>5</v>
      </c>
      <c r="F2308" s="68">
        <v>0</v>
      </c>
      <c r="G2308" s="68">
        <v>0</v>
      </c>
      <c r="H2308" s="68">
        <v>5</v>
      </c>
      <c r="I2308" s="68">
        <f>G2308+H2308</f>
        <v>5</v>
      </c>
      <c r="J2308" s="68">
        <f>SUM(F2308:H2308)</f>
        <v>5</v>
      </c>
      <c r="K2308" s="68">
        <f>E2308-J2308</f>
        <v>0</v>
      </c>
      <c r="L2308" s="69">
        <v>25300000</v>
      </c>
      <c r="M2308" s="87">
        <v>129.6</v>
      </c>
      <c r="N2308" s="69">
        <v>5060000</v>
      </c>
      <c r="O2308" s="69">
        <v>645342</v>
      </c>
      <c r="P2308" s="79">
        <f>IF(I2308=0,0,H2308/I2308)</f>
        <v>1</v>
      </c>
    </row>
    <row r="2309">
      <c r="A2309" s="66" t="str">
        <v>2026-05</v>
      </c>
      <c r="B2309" s="66" t="str">
        <v>비교 반영</v>
      </c>
      <c r="C2309" s="66" t="str">
        <v>진접읍 팔야리</v>
      </c>
      <c r="D2309" s="66" t="str">
        <v>다세대 매매</v>
      </c>
      <c r="E2309" s="68">
        <v>2</v>
      </c>
      <c r="F2309" s="68">
        <v>2</v>
      </c>
      <c r="G2309" s="68">
        <v>0</v>
      </c>
      <c r="H2309" s="68">
        <v>0</v>
      </c>
      <c r="I2309" s="68">
        <f>G2309+H2309</f>
        <v>0</v>
      </c>
      <c r="J2309" s="68">
        <f>SUM(F2309:H2309)</f>
        <v>2</v>
      </c>
      <c r="K2309" s="68">
        <f>E2309-J2309</f>
        <v>0</v>
      </c>
      <c r="L2309" s="69">
        <v>193000000</v>
      </c>
      <c r="M2309" s="87">
        <v>116.76</v>
      </c>
      <c r="N2309" s="69">
        <v>96500000</v>
      </c>
      <c r="O2309" s="69">
        <v>5464341</v>
      </c>
      <c r="P2309" s="79">
        <f>IF(I2309=0,0,H2309/I2309)</f>
        <v>0</v>
      </c>
    </row>
    <row r="2310">
      <c r="A2310" s="66" t="str">
        <v>2026-05</v>
      </c>
      <c r="B2310" s="66" t="str">
        <v>비교 반영</v>
      </c>
      <c r="C2310" s="66" t="str">
        <v>진접읍 팔야리</v>
      </c>
      <c r="D2310" s="66" t="str">
        <v>다세대 전월세</v>
      </c>
      <c r="E2310" s="68">
        <v>2</v>
      </c>
      <c r="F2310" s="68">
        <v>0</v>
      </c>
      <c r="G2310" s="68">
        <v>0</v>
      </c>
      <c r="H2310" s="68">
        <v>2</v>
      </c>
      <c r="I2310" s="68">
        <f>G2310+H2310</f>
        <v>2</v>
      </c>
      <c r="J2310" s="68">
        <f>SUM(F2310:H2310)</f>
        <v>2</v>
      </c>
      <c r="K2310" s="68">
        <f>E2310-J2310</f>
        <v>0</v>
      </c>
      <c r="L2310" s="69">
        <v>7000000</v>
      </c>
      <c r="M2310" s="87">
        <v>73.5</v>
      </c>
      <c r="N2310" s="69">
        <v>3500000</v>
      </c>
      <c r="O2310" s="69">
        <v>314837</v>
      </c>
      <c r="P2310" s="79">
        <f>IF(I2310=0,0,H2310/I2310)</f>
        <v>1</v>
      </c>
    </row>
    <row r="2311">
      <c r="A2311" s="66" t="str">
        <v>2026-05</v>
      </c>
      <c r="B2311" s="66" t="str">
        <v>비교 반영</v>
      </c>
      <c r="C2311" s="66" t="str">
        <v>진접읍 팔야리</v>
      </c>
      <c r="D2311" s="66" t="str">
        <v>아파트 매매</v>
      </c>
      <c r="E2311" s="68">
        <v>1</v>
      </c>
      <c r="F2311" s="68">
        <v>1</v>
      </c>
      <c r="G2311" s="68">
        <v>0</v>
      </c>
      <c r="H2311" s="68">
        <v>0</v>
      </c>
      <c r="I2311" s="68">
        <f>G2311+H2311</f>
        <v>0</v>
      </c>
      <c r="J2311" s="68">
        <f>SUM(F2311:H2311)</f>
        <v>1</v>
      </c>
      <c r="K2311" s="68">
        <f>E2311-J2311</f>
        <v>0</v>
      </c>
      <c r="L2311" s="69">
        <v>95000000</v>
      </c>
      <c r="M2311" s="87">
        <v>55.17</v>
      </c>
      <c r="N2311" s="69">
        <v>95000000</v>
      </c>
      <c r="O2311" s="69">
        <v>5692398</v>
      </c>
      <c r="P2311" s="79">
        <f>IF(I2311=0,0,H2311/I2311)</f>
        <v>0</v>
      </c>
    </row>
    <row r="2312">
      <c r="A2312" s="66" t="str">
        <v>2026-05</v>
      </c>
      <c r="B2312" s="66" t="str">
        <v>비교 반영</v>
      </c>
      <c r="C2312" s="66" t="str">
        <v>진접읍 팔야리</v>
      </c>
      <c r="D2312" s="66" t="str">
        <v>토지</v>
      </c>
      <c r="E2312" s="68">
        <v>4</v>
      </c>
      <c r="F2312" s="68">
        <v>4</v>
      </c>
      <c r="G2312" s="68">
        <v>0</v>
      </c>
      <c r="H2312" s="68">
        <v>0</v>
      </c>
      <c r="I2312" s="68">
        <f>G2312+H2312</f>
        <v>0</v>
      </c>
      <c r="J2312" s="68">
        <f>SUM(F2312:H2312)</f>
        <v>4</v>
      </c>
      <c r="K2312" s="68">
        <f>E2312-J2312</f>
        <v>0</v>
      </c>
      <c r="L2312" s="69">
        <v>42100000</v>
      </c>
      <c r="M2312" s="87">
        <v>689</v>
      </c>
      <c r="N2312" s="69">
        <v>10525000</v>
      </c>
      <c r="O2312" s="69">
        <v>201994</v>
      </c>
      <c r="P2312" s="79">
        <f>IF(I2312=0,0,H2312/I2312)</f>
        <v>0</v>
      </c>
    </row>
    <row r="2313">
      <c r="A2313" s="66" t="str">
        <v>2026-05</v>
      </c>
      <c r="B2313" s="66" t="str">
        <v>비교 반영</v>
      </c>
      <c r="C2313" s="66" t="str">
        <v>퇴계원읍 퇴계원리</v>
      </c>
      <c r="D2313" s="66" t="str">
        <v>다가구 전월세</v>
      </c>
      <c r="E2313" s="68">
        <v>4</v>
      </c>
      <c r="F2313" s="68">
        <v>0</v>
      </c>
      <c r="G2313" s="68">
        <v>1</v>
      </c>
      <c r="H2313" s="68">
        <v>3</v>
      </c>
      <c r="I2313" s="68">
        <f>G2313+H2313</f>
        <v>4</v>
      </c>
      <c r="J2313" s="68">
        <f>SUM(F2313:H2313)</f>
        <v>4</v>
      </c>
      <c r="K2313" s="68">
        <f>E2313-J2313</f>
        <v>0</v>
      </c>
      <c r="L2313" s="69">
        <v>191000000</v>
      </c>
      <c r="M2313" s="87">
        <v>188.88</v>
      </c>
      <c r="N2313" s="69">
        <v>47750000</v>
      </c>
      <c r="O2313" s="69">
        <v>3342889</v>
      </c>
      <c r="P2313" s="79">
        <f>IF(I2313=0,0,H2313/I2313)</f>
        <v>0.75</v>
      </c>
    </row>
    <row r="2314">
      <c r="A2314" s="66" t="str">
        <v>2026-05</v>
      </c>
      <c r="B2314" s="66" t="str">
        <v>비교 반영</v>
      </c>
      <c r="C2314" s="66" t="str">
        <v>퇴계원읍 퇴계원리</v>
      </c>
      <c r="D2314" s="66" t="str">
        <v>다세대 매매</v>
      </c>
      <c r="E2314" s="68">
        <v>6</v>
      </c>
      <c r="F2314" s="68">
        <v>6</v>
      </c>
      <c r="G2314" s="68">
        <v>0</v>
      </c>
      <c r="H2314" s="68">
        <v>0</v>
      </c>
      <c r="I2314" s="68">
        <f>G2314+H2314</f>
        <v>0</v>
      </c>
      <c r="J2314" s="68">
        <f>SUM(F2314:H2314)</f>
        <v>6</v>
      </c>
      <c r="K2314" s="68">
        <f>E2314-J2314</f>
        <v>0</v>
      </c>
      <c r="L2314" s="69">
        <v>1104000000</v>
      </c>
      <c r="M2314" s="87">
        <v>316.65</v>
      </c>
      <c r="N2314" s="69">
        <v>184000000</v>
      </c>
      <c r="O2314" s="69">
        <v>11525617</v>
      </c>
      <c r="P2314" s="79">
        <f>IF(I2314=0,0,H2314/I2314)</f>
        <v>0</v>
      </c>
    </row>
    <row r="2315">
      <c r="A2315" s="66" t="str">
        <v>2026-05</v>
      </c>
      <c r="B2315" s="66" t="str">
        <v>비교 반영</v>
      </c>
      <c r="C2315" s="66" t="str">
        <v>퇴계원읍 퇴계원리</v>
      </c>
      <c r="D2315" s="66" t="str">
        <v>다세대 전월세</v>
      </c>
      <c r="E2315" s="68">
        <v>20</v>
      </c>
      <c r="F2315" s="68">
        <v>0</v>
      </c>
      <c r="G2315" s="68">
        <v>7</v>
      </c>
      <c r="H2315" s="68">
        <v>13</v>
      </c>
      <c r="I2315" s="68">
        <f>G2315+H2315</f>
        <v>20</v>
      </c>
      <c r="J2315" s="68">
        <f>SUM(F2315:H2315)</f>
        <v>20</v>
      </c>
      <c r="K2315" s="68">
        <f>E2315-J2315</f>
        <v>0</v>
      </c>
      <c r="L2315" s="69">
        <v>1285000000</v>
      </c>
      <c r="M2315" s="87">
        <v>830.215</v>
      </c>
      <c r="N2315" s="69">
        <v>64250000</v>
      </c>
      <c r="O2315" s="69">
        <v>5116667</v>
      </c>
      <c r="P2315" s="79">
        <f>IF(I2315=0,0,H2315/I2315)</f>
        <v>0.65</v>
      </c>
    </row>
    <row r="2316">
      <c r="A2316" s="66" t="str">
        <v>2026-05</v>
      </c>
      <c r="B2316" s="66" t="str">
        <v>비교 반영</v>
      </c>
      <c r="C2316" s="66" t="str">
        <v>퇴계원읍 퇴계원리</v>
      </c>
      <c r="D2316" s="66" t="str">
        <v>아파트 매매</v>
      </c>
      <c r="E2316" s="68">
        <v>35</v>
      </c>
      <c r="F2316" s="68">
        <v>35</v>
      </c>
      <c r="G2316" s="68">
        <v>0</v>
      </c>
      <c r="H2316" s="68">
        <v>0</v>
      </c>
      <c r="I2316" s="68">
        <f>G2316+H2316</f>
        <v>0</v>
      </c>
      <c r="J2316" s="68">
        <f>SUM(F2316:H2316)</f>
        <v>35</v>
      </c>
      <c r="K2316" s="68">
        <f>E2316-J2316</f>
        <v>0</v>
      </c>
      <c r="L2316" s="69">
        <v>16444000000</v>
      </c>
      <c r="M2316" s="87">
        <v>2819.867</v>
      </c>
      <c r="N2316" s="69">
        <v>469828571</v>
      </c>
      <c r="O2316" s="69">
        <v>19277623</v>
      </c>
      <c r="P2316" s="79">
        <f>IF(I2316=0,0,H2316/I2316)</f>
        <v>0</v>
      </c>
    </row>
    <row r="2317">
      <c r="A2317" s="66" t="str">
        <v>2026-05</v>
      </c>
      <c r="B2317" s="66" t="str">
        <v>비교 반영</v>
      </c>
      <c r="C2317" s="66" t="str">
        <v>퇴계원읍 퇴계원리</v>
      </c>
      <c r="D2317" s="66" t="str">
        <v>아파트 전월세</v>
      </c>
      <c r="E2317" s="68">
        <v>37</v>
      </c>
      <c r="F2317" s="68">
        <v>0</v>
      </c>
      <c r="G2317" s="68">
        <v>20</v>
      </c>
      <c r="H2317" s="68">
        <v>17</v>
      </c>
      <c r="I2317" s="68">
        <f>G2317+H2317</f>
        <v>37</v>
      </c>
      <c r="J2317" s="68">
        <f>SUM(F2317:H2317)</f>
        <v>37</v>
      </c>
      <c r="K2317" s="68">
        <f>E2317-J2317</f>
        <v>0</v>
      </c>
      <c r="L2317" s="69">
        <v>7432710000</v>
      </c>
      <c r="M2317" s="87">
        <v>2708.596</v>
      </c>
      <c r="N2317" s="69">
        <v>200884054</v>
      </c>
      <c r="O2317" s="69">
        <v>9071468</v>
      </c>
      <c r="P2317" s="79">
        <f>IF(I2317=0,0,H2317/I2317)</f>
        <v>0.4594594594594595</v>
      </c>
    </row>
    <row r="2318">
      <c r="A2318" s="66" t="str">
        <v>2026-05</v>
      </c>
      <c r="B2318" s="66" t="str">
        <v>비교 반영</v>
      </c>
      <c r="C2318" s="66" t="str">
        <v>퇴계원읍 퇴계원리</v>
      </c>
      <c r="D2318" s="66" t="str">
        <v>오피스텔 전월세</v>
      </c>
      <c r="E2318" s="68">
        <v>1</v>
      </c>
      <c r="F2318" s="68">
        <v>0</v>
      </c>
      <c r="G2318" s="68">
        <v>0</v>
      </c>
      <c r="H2318" s="68">
        <v>1</v>
      </c>
      <c r="I2318" s="68">
        <f>G2318+H2318</f>
        <v>1</v>
      </c>
      <c r="J2318" s="68">
        <f>SUM(F2318:H2318)</f>
        <v>1</v>
      </c>
      <c r="K2318" s="68">
        <f>E2318-J2318</f>
        <v>0</v>
      </c>
      <c r="L2318" s="69">
        <v>10000000</v>
      </c>
      <c r="M2318" s="87">
        <v>29.16</v>
      </c>
      <c r="N2318" s="69">
        <v>10000000</v>
      </c>
      <c r="O2318" s="69">
        <v>1133671</v>
      </c>
      <c r="P2318" s="79">
        <f>IF(I2318=0,0,H2318/I2318)</f>
        <v>1</v>
      </c>
    </row>
    <row r="2319">
      <c r="A2319" s="66" t="str">
        <v>2026-05</v>
      </c>
      <c r="B2319" s="66" t="str">
        <v>비교 반영</v>
      </c>
      <c r="C2319" s="66" t="str">
        <v>평내동</v>
      </c>
      <c r="D2319" s="66" t="str">
        <v>다가구 매매</v>
      </c>
      <c r="E2319" s="68">
        <v>1</v>
      </c>
      <c r="F2319" s="68">
        <v>1</v>
      </c>
      <c r="G2319" s="68">
        <v>0</v>
      </c>
      <c r="H2319" s="68">
        <v>0</v>
      </c>
      <c r="I2319" s="68">
        <f>G2319+H2319</f>
        <v>0</v>
      </c>
      <c r="J2319" s="68">
        <f>SUM(F2319:H2319)</f>
        <v>1</v>
      </c>
      <c r="K2319" s="68">
        <f>E2319-J2319</f>
        <v>0</v>
      </c>
      <c r="L2319" s="69">
        <v>700000000</v>
      </c>
      <c r="M2319" s="87">
        <v>436.2</v>
      </c>
      <c r="N2319" s="69">
        <v>700000000</v>
      </c>
      <c r="O2319" s="69">
        <v>5305019</v>
      </c>
      <c r="P2319" s="79">
        <f>IF(I2319=0,0,H2319/I2319)</f>
        <v>0</v>
      </c>
    </row>
    <row r="2320">
      <c r="A2320" s="66" t="str">
        <v>2026-05</v>
      </c>
      <c r="B2320" s="66" t="str">
        <v>비교 반영</v>
      </c>
      <c r="C2320" s="66" t="str">
        <v>평내동</v>
      </c>
      <c r="D2320" s="66" t="str">
        <v>다가구 전월세</v>
      </c>
      <c r="E2320" s="68">
        <v>30</v>
      </c>
      <c r="F2320" s="68">
        <v>0</v>
      </c>
      <c r="G2320" s="68">
        <v>4</v>
      </c>
      <c r="H2320" s="68">
        <v>26</v>
      </c>
      <c r="I2320" s="68">
        <f>G2320+H2320</f>
        <v>30</v>
      </c>
      <c r="J2320" s="68">
        <f>SUM(F2320:H2320)</f>
        <v>30</v>
      </c>
      <c r="K2320" s="68">
        <f>E2320-J2320</f>
        <v>0</v>
      </c>
      <c r="L2320" s="69">
        <v>802000000</v>
      </c>
      <c r="M2320" s="87">
        <v>1173.82</v>
      </c>
      <c r="N2320" s="69">
        <v>26733333</v>
      </c>
      <c r="O2320" s="69">
        <v>2258642</v>
      </c>
      <c r="P2320" s="79">
        <f>IF(I2320=0,0,H2320/I2320)</f>
        <v>0.8666666666666667</v>
      </c>
    </row>
    <row r="2321">
      <c r="A2321" s="66" t="str">
        <v>2026-05</v>
      </c>
      <c r="B2321" s="66" t="str">
        <v>비교 반영</v>
      </c>
      <c r="C2321" s="66" t="str">
        <v>평내동</v>
      </c>
      <c r="D2321" s="66" t="str">
        <v>다세대 전월세</v>
      </c>
      <c r="E2321" s="68">
        <v>1</v>
      </c>
      <c r="F2321" s="68">
        <v>0</v>
      </c>
      <c r="G2321" s="68">
        <v>0</v>
      </c>
      <c r="H2321" s="68">
        <v>1</v>
      </c>
      <c r="I2321" s="68">
        <f>G2321+H2321</f>
        <v>1</v>
      </c>
      <c r="J2321" s="68">
        <f>SUM(F2321:H2321)</f>
        <v>1</v>
      </c>
      <c r="K2321" s="68">
        <f>E2321-J2321</f>
        <v>0</v>
      </c>
      <c r="L2321" s="69">
        <v>10000000</v>
      </c>
      <c r="M2321" s="87">
        <v>18.13</v>
      </c>
      <c r="N2321" s="69">
        <v>10000000</v>
      </c>
      <c r="O2321" s="69">
        <v>1823378</v>
      </c>
      <c r="P2321" s="79">
        <f>IF(I2321=0,0,H2321/I2321)</f>
        <v>1</v>
      </c>
    </row>
    <row r="2322">
      <c r="A2322" s="66" t="str">
        <v>2026-05</v>
      </c>
      <c r="B2322" s="66" t="str">
        <v>비교 반영</v>
      </c>
      <c r="C2322" s="66" t="str">
        <v>평내동</v>
      </c>
      <c r="D2322" s="66" t="str">
        <v>분양권</v>
      </c>
      <c r="E2322" s="68">
        <v>1</v>
      </c>
      <c r="F2322" s="68">
        <v>1</v>
      </c>
      <c r="G2322" s="68">
        <v>0</v>
      </c>
      <c r="H2322" s="68">
        <v>0</v>
      </c>
      <c r="I2322" s="68">
        <f>G2322+H2322</f>
        <v>0</v>
      </c>
      <c r="J2322" s="68">
        <f>SUM(F2322:H2322)</f>
        <v>1</v>
      </c>
      <c r="K2322" s="68">
        <f>E2322-J2322</f>
        <v>0</v>
      </c>
      <c r="L2322" s="69">
        <v>485000000</v>
      </c>
      <c r="M2322" s="87">
        <v>59.813</v>
      </c>
      <c r="N2322" s="69">
        <v>485000000</v>
      </c>
      <c r="O2322" s="69">
        <v>26805305</v>
      </c>
      <c r="P2322" s="79">
        <f>IF(I2322=0,0,H2322/I2322)</f>
        <v>0</v>
      </c>
    </row>
    <row r="2323">
      <c r="A2323" s="66" t="str">
        <v>2026-05</v>
      </c>
      <c r="B2323" s="66" t="str">
        <v>비교 반영</v>
      </c>
      <c r="C2323" s="66" t="str">
        <v>평내동</v>
      </c>
      <c r="D2323" s="66" t="str">
        <v>상가</v>
      </c>
      <c r="E2323" s="68">
        <v>1</v>
      </c>
      <c r="F2323" s="68">
        <v>1</v>
      </c>
      <c r="G2323" s="68">
        <v>0</v>
      </c>
      <c r="H2323" s="68">
        <v>0</v>
      </c>
      <c r="I2323" s="68">
        <f>G2323+H2323</f>
        <v>0</v>
      </c>
      <c r="J2323" s="68">
        <f>SUM(F2323:H2323)</f>
        <v>1</v>
      </c>
      <c r="K2323" s="68">
        <f>E2323-J2323</f>
        <v>0</v>
      </c>
      <c r="L2323" s="69">
        <v>1500000000</v>
      </c>
      <c r="M2323" s="87">
        <v>483.02</v>
      </c>
      <c r="N2323" s="69">
        <v>1500000000</v>
      </c>
      <c r="O2323" s="69">
        <v>10265988</v>
      </c>
      <c r="P2323" s="79">
        <f>IF(I2323=0,0,H2323/I2323)</f>
        <v>0</v>
      </c>
    </row>
    <row r="2324">
      <c r="A2324" s="66" t="str">
        <v>2026-05</v>
      </c>
      <c r="B2324" s="66" t="str">
        <v>비교 반영</v>
      </c>
      <c r="C2324" s="66" t="str">
        <v>평내동</v>
      </c>
      <c r="D2324" s="66" t="str">
        <v>아파트 매매</v>
      </c>
      <c r="E2324" s="68">
        <v>69</v>
      </c>
      <c r="F2324" s="68">
        <v>69</v>
      </c>
      <c r="G2324" s="68">
        <v>0</v>
      </c>
      <c r="H2324" s="68">
        <v>0</v>
      </c>
      <c r="I2324" s="68">
        <f>G2324+H2324</f>
        <v>0</v>
      </c>
      <c r="J2324" s="68">
        <f>SUM(F2324:H2324)</f>
        <v>69</v>
      </c>
      <c r="K2324" s="68">
        <f>E2324-J2324</f>
        <v>0</v>
      </c>
      <c r="L2324" s="69">
        <v>27439500000</v>
      </c>
      <c r="M2324" s="87">
        <v>5055.675</v>
      </c>
      <c r="N2324" s="69">
        <v>397673913</v>
      </c>
      <c r="O2324" s="69">
        <v>17942032</v>
      </c>
      <c r="P2324" s="79">
        <f>IF(I2324=0,0,H2324/I2324)</f>
        <v>0</v>
      </c>
    </row>
    <row r="2325">
      <c r="A2325" s="66" t="str">
        <v>2026-05</v>
      </c>
      <c r="B2325" s="66" t="str">
        <v>비교 반영</v>
      </c>
      <c r="C2325" s="66" t="str">
        <v>평내동</v>
      </c>
      <c r="D2325" s="66" t="str">
        <v>아파트 전월세</v>
      </c>
      <c r="E2325" s="68">
        <v>70</v>
      </c>
      <c r="F2325" s="68">
        <v>0</v>
      </c>
      <c r="G2325" s="68">
        <v>51</v>
      </c>
      <c r="H2325" s="68">
        <v>19</v>
      </c>
      <c r="I2325" s="68">
        <f>G2325+H2325</f>
        <v>70</v>
      </c>
      <c r="J2325" s="68">
        <f>SUM(F2325:H2325)</f>
        <v>70</v>
      </c>
      <c r="K2325" s="68">
        <f>E2325-J2325</f>
        <v>0</v>
      </c>
      <c r="L2325" s="69">
        <v>18791100000</v>
      </c>
      <c r="M2325" s="87">
        <v>4788.038</v>
      </c>
      <c r="N2325" s="69">
        <v>268444286</v>
      </c>
      <c r="O2325" s="69">
        <v>12973862</v>
      </c>
      <c r="P2325" s="79">
        <f>IF(I2325=0,0,H2325/I2325)</f>
        <v>0.2714285714285714</v>
      </c>
    </row>
    <row r="2326">
      <c r="A2326" s="66" t="str">
        <v>2026-05</v>
      </c>
      <c r="B2326" s="66" t="str">
        <v>비교 반영</v>
      </c>
      <c r="C2326" s="66" t="str">
        <v>호평동</v>
      </c>
      <c r="D2326" s="66" t="str">
        <v>다가구 전월세</v>
      </c>
      <c r="E2326" s="68">
        <v>28</v>
      </c>
      <c r="F2326" s="68">
        <v>0</v>
      </c>
      <c r="G2326" s="68">
        <v>3</v>
      </c>
      <c r="H2326" s="68">
        <v>25</v>
      </c>
      <c r="I2326" s="68">
        <f>G2326+H2326</f>
        <v>28</v>
      </c>
      <c r="J2326" s="68">
        <f>SUM(F2326:H2326)</f>
        <v>28</v>
      </c>
      <c r="K2326" s="68">
        <f>E2326-J2326</f>
        <v>0</v>
      </c>
      <c r="L2326" s="69">
        <v>930000000</v>
      </c>
      <c r="M2326" s="87">
        <v>1100.39</v>
      </c>
      <c r="N2326" s="69">
        <v>33214286</v>
      </c>
      <c r="O2326" s="69">
        <v>2793900</v>
      </c>
      <c r="P2326" s="79">
        <f>IF(I2326=0,0,H2326/I2326)</f>
        <v>0.8928571428571429</v>
      </c>
    </row>
    <row r="2327">
      <c r="A2327" s="66" t="str">
        <v>2026-05</v>
      </c>
      <c r="B2327" s="66" t="str">
        <v>비교 반영</v>
      </c>
      <c r="C2327" s="66" t="str">
        <v>호평동</v>
      </c>
      <c r="D2327" s="66" t="str">
        <v>다세대 매매</v>
      </c>
      <c r="E2327" s="68">
        <v>8</v>
      </c>
      <c r="F2327" s="68">
        <v>8</v>
      </c>
      <c r="G2327" s="68">
        <v>0</v>
      </c>
      <c r="H2327" s="68">
        <v>0</v>
      </c>
      <c r="I2327" s="68">
        <f>G2327+H2327</f>
        <v>0</v>
      </c>
      <c r="J2327" s="68">
        <f>SUM(F2327:H2327)</f>
        <v>8</v>
      </c>
      <c r="K2327" s="68">
        <f>E2327-J2327</f>
        <v>0</v>
      </c>
      <c r="L2327" s="69">
        <v>1358000000</v>
      </c>
      <c r="M2327" s="87">
        <v>448.23</v>
      </c>
      <c r="N2327" s="69">
        <v>169750000</v>
      </c>
      <c r="O2327" s="69">
        <v>10015519</v>
      </c>
      <c r="P2327" s="79">
        <f>IF(I2327=0,0,H2327/I2327)</f>
        <v>0</v>
      </c>
    </row>
    <row r="2328">
      <c r="A2328" s="66" t="str">
        <v>2026-05</v>
      </c>
      <c r="B2328" s="66" t="str">
        <v>비교 반영</v>
      </c>
      <c r="C2328" s="66" t="str">
        <v>호평동</v>
      </c>
      <c r="D2328" s="66" t="str">
        <v>다세대 전월세</v>
      </c>
      <c r="E2328" s="68">
        <v>11</v>
      </c>
      <c r="F2328" s="68">
        <v>0</v>
      </c>
      <c r="G2328" s="68">
        <v>2</v>
      </c>
      <c r="H2328" s="68">
        <v>9</v>
      </c>
      <c r="I2328" s="68">
        <f>G2328+H2328</f>
        <v>11</v>
      </c>
      <c r="J2328" s="68">
        <f>SUM(F2328:H2328)</f>
        <v>11</v>
      </c>
      <c r="K2328" s="68">
        <f>E2328-J2328</f>
        <v>0</v>
      </c>
      <c r="L2328" s="69">
        <v>539500000</v>
      </c>
      <c r="M2328" s="87">
        <v>425.7</v>
      </c>
      <c r="N2328" s="69">
        <v>49045455</v>
      </c>
      <c r="O2328" s="69">
        <v>4189502</v>
      </c>
      <c r="P2328" s="79">
        <f>IF(I2328=0,0,H2328/I2328)</f>
        <v>0.8181818181818182</v>
      </c>
    </row>
    <row r="2329">
      <c r="A2329" s="66" t="str">
        <v>2026-05</v>
      </c>
      <c r="B2329" s="66" t="str">
        <v>비교 반영</v>
      </c>
      <c r="C2329" s="66" t="str">
        <v>호평동</v>
      </c>
      <c r="D2329" s="66" t="str">
        <v>상가</v>
      </c>
      <c r="E2329" s="68">
        <v>1</v>
      </c>
      <c r="F2329" s="68">
        <v>1</v>
      </c>
      <c r="G2329" s="68">
        <v>0</v>
      </c>
      <c r="H2329" s="68">
        <v>0</v>
      </c>
      <c r="I2329" s="68">
        <f>G2329+H2329</f>
        <v>0</v>
      </c>
      <c r="J2329" s="68">
        <f>SUM(F2329:H2329)</f>
        <v>1</v>
      </c>
      <c r="K2329" s="68">
        <f>E2329-J2329</f>
        <v>0</v>
      </c>
      <c r="L2329" s="69">
        <v>210000000</v>
      </c>
      <c r="M2329" s="87">
        <v>36.34</v>
      </c>
      <c r="N2329" s="69">
        <v>210000000</v>
      </c>
      <c r="O2329" s="69">
        <v>19103326</v>
      </c>
      <c r="P2329" s="79">
        <f>IF(I2329=0,0,H2329/I2329)</f>
        <v>0</v>
      </c>
    </row>
    <row r="2330">
      <c r="A2330" s="66" t="str">
        <v>2026-05</v>
      </c>
      <c r="B2330" s="66" t="str">
        <v>비교 반영</v>
      </c>
      <c r="C2330" s="66" t="str">
        <v>호평동</v>
      </c>
      <c r="D2330" s="66" t="str">
        <v>아파트 매매</v>
      </c>
      <c r="E2330" s="68">
        <v>61</v>
      </c>
      <c r="F2330" s="68">
        <v>61</v>
      </c>
      <c r="G2330" s="68">
        <v>0</v>
      </c>
      <c r="H2330" s="68">
        <v>0</v>
      </c>
      <c r="I2330" s="68">
        <f>G2330+H2330</f>
        <v>0</v>
      </c>
      <c r="J2330" s="68">
        <f>SUM(F2330:H2330)</f>
        <v>61</v>
      </c>
      <c r="K2330" s="68">
        <f>E2330-J2330</f>
        <v>0</v>
      </c>
      <c r="L2330" s="69">
        <v>28085500000</v>
      </c>
      <c r="M2330" s="87">
        <v>5274.861</v>
      </c>
      <c r="N2330" s="69">
        <v>460418033</v>
      </c>
      <c r="O2330" s="69">
        <v>17601341</v>
      </c>
      <c r="P2330" s="79">
        <f>IF(I2330=0,0,H2330/I2330)</f>
        <v>0</v>
      </c>
    </row>
    <row r="2331">
      <c r="A2331" s="66" t="str">
        <v>2026-05</v>
      </c>
      <c r="B2331" s="66" t="str">
        <v>비교 반영</v>
      </c>
      <c r="C2331" s="66" t="str">
        <v>호평동</v>
      </c>
      <c r="D2331" s="66" t="str">
        <v>아파트 전월세</v>
      </c>
      <c r="E2331" s="68">
        <v>130</v>
      </c>
      <c r="F2331" s="68">
        <v>0</v>
      </c>
      <c r="G2331" s="68">
        <v>67</v>
      </c>
      <c r="H2331" s="68">
        <v>63</v>
      </c>
      <c r="I2331" s="68">
        <f>G2331+H2331</f>
        <v>130</v>
      </c>
      <c r="J2331" s="68">
        <f>SUM(F2331:H2331)</f>
        <v>130</v>
      </c>
      <c r="K2331" s="68">
        <f>E2331-J2331</f>
        <v>0</v>
      </c>
      <c r="L2331" s="69">
        <v>26995030000</v>
      </c>
      <c r="M2331" s="87">
        <v>9651.904</v>
      </c>
      <c r="N2331" s="69">
        <v>207654077</v>
      </c>
      <c r="O2331" s="69">
        <v>9245820</v>
      </c>
      <c r="P2331" s="79">
        <f>IF(I2331=0,0,H2331/I2331)</f>
        <v>0.4846153846153846</v>
      </c>
    </row>
    <row r="2332">
      <c r="A2332" s="66" t="str">
        <v>2026-05</v>
      </c>
      <c r="B2332" s="66" t="str">
        <v>비교 반영</v>
      </c>
      <c r="C2332" s="66" t="str">
        <v>화도읍 가곡리</v>
      </c>
      <c r="D2332" s="66" t="str">
        <v>다가구 매매</v>
      </c>
      <c r="E2332" s="68">
        <v>1</v>
      </c>
      <c r="F2332" s="68">
        <v>1</v>
      </c>
      <c r="G2332" s="68">
        <v>0</v>
      </c>
      <c r="H2332" s="68">
        <v>0</v>
      </c>
      <c r="I2332" s="68">
        <f>G2332+H2332</f>
        <v>0</v>
      </c>
      <c r="J2332" s="68">
        <f>SUM(F2332:H2332)</f>
        <v>1</v>
      </c>
      <c r="K2332" s="68">
        <f>E2332-J2332</f>
        <v>0</v>
      </c>
      <c r="L2332" s="69">
        <v>1123800000</v>
      </c>
      <c r="M2332" s="87">
        <v>261.67</v>
      </c>
      <c r="N2332" s="69">
        <v>1123800000</v>
      </c>
      <c r="O2332" s="69">
        <v>14197429</v>
      </c>
      <c r="P2332" s="79">
        <f>IF(I2332=0,0,H2332/I2332)</f>
        <v>0</v>
      </c>
    </row>
    <row r="2333">
      <c r="A2333" s="66" t="str">
        <v>2026-05</v>
      </c>
      <c r="B2333" s="66" t="str">
        <v>비교 반영</v>
      </c>
      <c r="C2333" s="66" t="str">
        <v>화도읍 가곡리</v>
      </c>
      <c r="D2333" s="66" t="str">
        <v>다가구 전월세</v>
      </c>
      <c r="E2333" s="68">
        <v>4</v>
      </c>
      <c r="F2333" s="68">
        <v>0</v>
      </c>
      <c r="G2333" s="68">
        <v>0</v>
      </c>
      <c r="H2333" s="68">
        <v>4</v>
      </c>
      <c r="I2333" s="68">
        <f>G2333+H2333</f>
        <v>4</v>
      </c>
      <c r="J2333" s="68">
        <f>SUM(F2333:H2333)</f>
        <v>4</v>
      </c>
      <c r="K2333" s="68">
        <f>E2333-J2333</f>
        <v>0</v>
      </c>
      <c r="L2333" s="69">
        <v>73000000</v>
      </c>
      <c r="M2333" s="87">
        <v>214.89</v>
      </c>
      <c r="N2333" s="69">
        <v>18250000</v>
      </c>
      <c r="O2333" s="69">
        <v>1123004</v>
      </c>
      <c r="P2333" s="79">
        <f>IF(I2333=0,0,H2333/I2333)</f>
        <v>1</v>
      </c>
    </row>
    <row r="2334">
      <c r="A2334" s="66" t="str">
        <v>2026-05</v>
      </c>
      <c r="B2334" s="66" t="str">
        <v>비교 반영</v>
      </c>
      <c r="C2334" s="66" t="str">
        <v>화도읍 가곡리</v>
      </c>
      <c r="D2334" s="66" t="str">
        <v>다세대 매매</v>
      </c>
      <c r="E2334" s="68">
        <v>1</v>
      </c>
      <c r="F2334" s="68">
        <v>1</v>
      </c>
      <c r="G2334" s="68">
        <v>0</v>
      </c>
      <c r="H2334" s="68">
        <v>0</v>
      </c>
      <c r="I2334" s="68">
        <f>G2334+H2334</f>
        <v>0</v>
      </c>
      <c r="J2334" s="68">
        <f>SUM(F2334:H2334)</f>
        <v>1</v>
      </c>
      <c r="K2334" s="68">
        <f>E2334-J2334</f>
        <v>0</v>
      </c>
      <c r="L2334" s="69">
        <v>45000000</v>
      </c>
      <c r="M2334" s="87">
        <v>36.04</v>
      </c>
      <c r="N2334" s="69">
        <v>45000000</v>
      </c>
      <c r="O2334" s="69">
        <v>4127645</v>
      </c>
      <c r="P2334" s="79">
        <f>IF(I2334=0,0,H2334/I2334)</f>
        <v>0</v>
      </c>
    </row>
    <row r="2335">
      <c r="A2335" s="66" t="str">
        <v>2026-05</v>
      </c>
      <c r="B2335" s="66" t="str">
        <v>비교 반영</v>
      </c>
      <c r="C2335" s="66" t="str">
        <v>화도읍 가곡리</v>
      </c>
      <c r="D2335" s="66" t="str">
        <v>다세대 전월세</v>
      </c>
      <c r="E2335" s="68">
        <v>9</v>
      </c>
      <c r="F2335" s="68">
        <v>0</v>
      </c>
      <c r="G2335" s="68">
        <v>1</v>
      </c>
      <c r="H2335" s="68">
        <v>8</v>
      </c>
      <c r="I2335" s="68">
        <f>G2335+H2335</f>
        <v>9</v>
      </c>
      <c r="J2335" s="68">
        <f>SUM(F2335:H2335)</f>
        <v>9</v>
      </c>
      <c r="K2335" s="68">
        <f>E2335-J2335</f>
        <v>0</v>
      </c>
      <c r="L2335" s="69">
        <v>215000000</v>
      </c>
      <c r="M2335" s="87">
        <v>697.83</v>
      </c>
      <c r="N2335" s="69">
        <v>23888889</v>
      </c>
      <c r="O2335" s="69">
        <v>1018506</v>
      </c>
      <c r="P2335" s="79">
        <f>IF(I2335=0,0,H2335/I2335)</f>
        <v>0.8888888888888888</v>
      </c>
    </row>
    <row r="2336">
      <c r="A2336" s="66" t="str">
        <v>2026-05</v>
      </c>
      <c r="B2336" s="66" t="str">
        <v>비교 반영</v>
      </c>
      <c r="C2336" s="66" t="str">
        <v>화도읍 가곡리</v>
      </c>
      <c r="D2336" s="66" t="str">
        <v>아파트 매매</v>
      </c>
      <c r="E2336" s="68">
        <v>2</v>
      </c>
      <c r="F2336" s="68">
        <v>2</v>
      </c>
      <c r="G2336" s="68">
        <v>0</v>
      </c>
      <c r="H2336" s="68">
        <v>0</v>
      </c>
      <c r="I2336" s="68">
        <f>G2336+H2336</f>
        <v>0</v>
      </c>
      <c r="J2336" s="68">
        <f>SUM(F2336:H2336)</f>
        <v>2</v>
      </c>
      <c r="K2336" s="68">
        <f>E2336-J2336</f>
        <v>0</v>
      </c>
      <c r="L2336" s="69">
        <v>520000000</v>
      </c>
      <c r="M2336" s="87">
        <v>169.98</v>
      </c>
      <c r="N2336" s="69">
        <v>260000000</v>
      </c>
      <c r="O2336" s="69">
        <v>10113003</v>
      </c>
      <c r="P2336" s="79">
        <f>IF(I2336=0,0,H2336/I2336)</f>
        <v>0</v>
      </c>
    </row>
    <row r="2337">
      <c r="A2337" s="66" t="str">
        <v>2026-05</v>
      </c>
      <c r="B2337" s="66" t="str">
        <v>비교 반영</v>
      </c>
      <c r="C2337" s="66" t="str">
        <v>화도읍 가곡리</v>
      </c>
      <c r="D2337" s="66" t="str">
        <v>아파트 전월세</v>
      </c>
      <c r="E2337" s="68">
        <v>1</v>
      </c>
      <c r="F2337" s="68">
        <v>0</v>
      </c>
      <c r="G2337" s="68">
        <v>1</v>
      </c>
      <c r="H2337" s="68">
        <v>0</v>
      </c>
      <c r="I2337" s="68">
        <f>G2337+H2337</f>
        <v>1</v>
      </c>
      <c r="J2337" s="68">
        <f>SUM(F2337:H2337)</f>
        <v>1</v>
      </c>
      <c r="K2337" s="68">
        <f>E2337-J2337</f>
        <v>0</v>
      </c>
      <c r="L2337" s="69">
        <v>200000000</v>
      </c>
      <c r="M2337" s="87">
        <v>84.99</v>
      </c>
      <c r="N2337" s="69">
        <v>200000000</v>
      </c>
      <c r="O2337" s="69">
        <v>7779233</v>
      </c>
      <c r="P2337" s="79">
        <f>IF(I2337=0,0,H2337/I2337)</f>
        <v>0</v>
      </c>
    </row>
    <row r="2338">
      <c r="A2338" s="66" t="str">
        <v>2026-05</v>
      </c>
      <c r="B2338" s="66" t="str">
        <v>비교 반영</v>
      </c>
      <c r="C2338" s="66" t="str">
        <v>화도읍 가곡리</v>
      </c>
      <c r="D2338" s="66" t="str">
        <v>토지</v>
      </c>
      <c r="E2338" s="68">
        <v>5</v>
      </c>
      <c r="F2338" s="68">
        <v>5</v>
      </c>
      <c r="G2338" s="68">
        <v>0</v>
      </c>
      <c r="H2338" s="68">
        <v>0</v>
      </c>
      <c r="I2338" s="68">
        <f>G2338+H2338</f>
        <v>0</v>
      </c>
      <c r="J2338" s="68">
        <f>SUM(F2338:H2338)</f>
        <v>5</v>
      </c>
      <c r="K2338" s="68">
        <f>E2338-J2338</f>
        <v>0</v>
      </c>
      <c r="L2338" s="69">
        <v>536200000</v>
      </c>
      <c r="M2338" s="87">
        <v>2859.58</v>
      </c>
      <c r="N2338" s="69">
        <v>107240000</v>
      </c>
      <c r="O2338" s="69">
        <v>619868</v>
      </c>
      <c r="P2338" s="79">
        <f>IF(I2338=0,0,H2338/I2338)</f>
        <v>0</v>
      </c>
    </row>
    <row r="2339">
      <c r="A2339" s="66" t="str">
        <v>2026-05</v>
      </c>
      <c r="B2339" s="66" t="str">
        <v>비교 반영</v>
      </c>
      <c r="C2339" s="66" t="str">
        <v>화도읍 구암리</v>
      </c>
      <c r="D2339" s="66" t="str">
        <v>다가구 매매</v>
      </c>
      <c r="E2339" s="68">
        <v>1</v>
      </c>
      <c r="F2339" s="68">
        <v>1</v>
      </c>
      <c r="G2339" s="68">
        <v>0</v>
      </c>
      <c r="H2339" s="68">
        <v>0</v>
      </c>
      <c r="I2339" s="68">
        <f>G2339+H2339</f>
        <v>0</v>
      </c>
      <c r="J2339" s="68">
        <f>SUM(F2339:H2339)</f>
        <v>1</v>
      </c>
      <c r="K2339" s="68">
        <f>E2339-J2339</f>
        <v>0</v>
      </c>
      <c r="L2339" s="69">
        <v>309200000</v>
      </c>
      <c r="M2339" s="87">
        <v>147.5</v>
      </c>
      <c r="N2339" s="69">
        <v>309200000</v>
      </c>
      <c r="O2339" s="69">
        <v>6929822</v>
      </c>
      <c r="P2339" s="79">
        <f>IF(I2339=0,0,H2339/I2339)</f>
        <v>0</v>
      </c>
    </row>
    <row r="2340">
      <c r="A2340" s="66" t="str">
        <v>2026-05</v>
      </c>
      <c r="B2340" s="66" t="str">
        <v>비교 반영</v>
      </c>
      <c r="C2340" s="66" t="str">
        <v>화도읍 구암리</v>
      </c>
      <c r="D2340" s="66" t="str">
        <v>토지</v>
      </c>
      <c r="E2340" s="68">
        <v>2</v>
      </c>
      <c r="F2340" s="68">
        <v>2</v>
      </c>
      <c r="G2340" s="68">
        <v>0</v>
      </c>
      <c r="H2340" s="68">
        <v>0</v>
      </c>
      <c r="I2340" s="68">
        <f>G2340+H2340</f>
        <v>0</v>
      </c>
      <c r="J2340" s="68">
        <f>SUM(F2340:H2340)</f>
        <v>2</v>
      </c>
      <c r="K2340" s="68">
        <f>E2340-J2340</f>
        <v>0</v>
      </c>
      <c r="L2340" s="69">
        <v>227200000</v>
      </c>
      <c r="M2340" s="87">
        <v>974</v>
      </c>
      <c r="N2340" s="69">
        <v>113600000</v>
      </c>
      <c r="O2340" s="69">
        <v>771124</v>
      </c>
      <c r="P2340" s="79">
        <f>IF(I2340=0,0,H2340/I2340)</f>
        <v>0</v>
      </c>
    </row>
    <row r="2341">
      <c r="A2341" s="66" t="str">
        <v>2026-05</v>
      </c>
      <c r="B2341" s="66" t="str">
        <v>비교 반영</v>
      </c>
      <c r="C2341" s="66" t="str">
        <v>화도읍 녹촌리</v>
      </c>
      <c r="D2341" s="66" t="str">
        <v>다가구 전월세</v>
      </c>
      <c r="E2341" s="68">
        <v>2</v>
      </c>
      <c r="F2341" s="68">
        <v>0</v>
      </c>
      <c r="G2341" s="68">
        <v>0</v>
      </c>
      <c r="H2341" s="68">
        <v>2</v>
      </c>
      <c r="I2341" s="68">
        <f>G2341+H2341</f>
        <v>2</v>
      </c>
      <c r="J2341" s="68">
        <f>SUM(F2341:H2341)</f>
        <v>2</v>
      </c>
      <c r="K2341" s="68">
        <f>E2341-J2341</f>
        <v>0</v>
      </c>
      <c r="L2341" s="69">
        <v>40000000</v>
      </c>
      <c r="M2341" s="87">
        <v>375.32</v>
      </c>
      <c r="N2341" s="69">
        <v>20000000</v>
      </c>
      <c r="O2341" s="69">
        <v>352316</v>
      </c>
      <c r="P2341" s="79">
        <f>IF(I2341=0,0,H2341/I2341)</f>
        <v>1</v>
      </c>
    </row>
    <row r="2342">
      <c r="A2342" s="66" t="str">
        <v>2026-05</v>
      </c>
      <c r="B2342" s="66" t="str">
        <v>비교 반영</v>
      </c>
      <c r="C2342" s="66" t="str">
        <v>화도읍 녹촌리</v>
      </c>
      <c r="D2342" s="66" t="str">
        <v>다세대 매매</v>
      </c>
      <c r="E2342" s="68">
        <v>1</v>
      </c>
      <c r="F2342" s="68">
        <v>1</v>
      </c>
      <c r="G2342" s="68">
        <v>0</v>
      </c>
      <c r="H2342" s="68">
        <v>0</v>
      </c>
      <c r="I2342" s="68">
        <f>G2342+H2342</f>
        <v>0</v>
      </c>
      <c r="J2342" s="68">
        <f>SUM(F2342:H2342)</f>
        <v>1</v>
      </c>
      <c r="K2342" s="68">
        <f>E2342-J2342</f>
        <v>0</v>
      </c>
      <c r="L2342" s="69">
        <v>90000000</v>
      </c>
      <c r="M2342" s="87">
        <v>60</v>
      </c>
      <c r="N2342" s="69">
        <v>90000000</v>
      </c>
      <c r="O2342" s="69">
        <v>4958678</v>
      </c>
      <c r="P2342" s="79">
        <f>IF(I2342=0,0,H2342/I2342)</f>
        <v>0</v>
      </c>
    </row>
    <row r="2343">
      <c r="A2343" s="66" t="str">
        <v>2026-05</v>
      </c>
      <c r="B2343" s="66" t="str">
        <v>비교 반영</v>
      </c>
      <c r="C2343" s="66" t="str">
        <v>화도읍 녹촌리</v>
      </c>
      <c r="D2343" s="66" t="str">
        <v>아파트 매매</v>
      </c>
      <c r="E2343" s="68">
        <v>14</v>
      </c>
      <c r="F2343" s="68">
        <v>14</v>
      </c>
      <c r="G2343" s="68">
        <v>0</v>
      </c>
      <c r="H2343" s="68">
        <v>0</v>
      </c>
      <c r="I2343" s="68">
        <f>G2343+H2343</f>
        <v>0</v>
      </c>
      <c r="J2343" s="68">
        <f>SUM(F2343:H2343)</f>
        <v>14</v>
      </c>
      <c r="K2343" s="68">
        <f>E2343-J2343</f>
        <v>0</v>
      </c>
      <c r="L2343" s="69">
        <v>5169000000</v>
      </c>
      <c r="M2343" s="87">
        <v>1067.401</v>
      </c>
      <c r="N2343" s="69">
        <v>369214286</v>
      </c>
      <c r="O2343" s="69">
        <v>16008608</v>
      </c>
      <c r="P2343" s="79">
        <f>IF(I2343=0,0,H2343/I2343)</f>
        <v>0</v>
      </c>
    </row>
    <row r="2344">
      <c r="A2344" s="66" t="str">
        <v>2026-05</v>
      </c>
      <c r="B2344" s="66" t="str">
        <v>비교 반영</v>
      </c>
      <c r="C2344" s="66" t="str">
        <v>화도읍 녹촌리</v>
      </c>
      <c r="D2344" s="66" t="str">
        <v>아파트 전월세</v>
      </c>
      <c r="E2344" s="68">
        <v>24</v>
      </c>
      <c r="F2344" s="68">
        <v>0</v>
      </c>
      <c r="G2344" s="68">
        <v>19</v>
      </c>
      <c r="H2344" s="68">
        <v>5</v>
      </c>
      <c r="I2344" s="68">
        <f>G2344+H2344</f>
        <v>24</v>
      </c>
      <c r="J2344" s="68">
        <f>SUM(F2344:H2344)</f>
        <v>24</v>
      </c>
      <c r="K2344" s="68">
        <f>E2344-J2344</f>
        <v>0</v>
      </c>
      <c r="L2344" s="69">
        <v>5278000000</v>
      </c>
      <c r="M2344" s="87">
        <v>1752.486</v>
      </c>
      <c r="N2344" s="69">
        <v>219916667</v>
      </c>
      <c r="O2344" s="69">
        <v>9956102</v>
      </c>
      <c r="P2344" s="79">
        <f>IF(I2344=0,0,H2344/I2344)</f>
        <v>0.20833333333333334</v>
      </c>
    </row>
    <row r="2345">
      <c r="A2345" s="66" t="str">
        <v>2026-05</v>
      </c>
      <c r="B2345" s="66" t="str">
        <v>비교 반영</v>
      </c>
      <c r="C2345" s="66" t="str">
        <v>화도읍 답내리</v>
      </c>
      <c r="D2345" s="66" t="str">
        <v>다가구 전월세</v>
      </c>
      <c r="E2345" s="68">
        <v>1</v>
      </c>
      <c r="F2345" s="68">
        <v>0</v>
      </c>
      <c r="G2345" s="68">
        <v>0</v>
      </c>
      <c r="H2345" s="68">
        <v>1</v>
      </c>
      <c r="I2345" s="68">
        <f>G2345+H2345</f>
        <v>1</v>
      </c>
      <c r="J2345" s="68">
        <f>SUM(F2345:H2345)</f>
        <v>1</v>
      </c>
      <c r="K2345" s="68">
        <f>E2345-J2345</f>
        <v>0</v>
      </c>
      <c r="L2345" s="69">
        <v>20000000</v>
      </c>
      <c r="M2345" s="87">
        <v>151.42</v>
      </c>
      <c r="N2345" s="69">
        <v>20000000</v>
      </c>
      <c r="O2345" s="69">
        <v>436638</v>
      </c>
      <c r="P2345" s="79">
        <f>IF(I2345=0,0,H2345/I2345)</f>
        <v>1</v>
      </c>
    </row>
    <row r="2346">
      <c r="A2346" s="66" t="str">
        <v>2026-05</v>
      </c>
      <c r="B2346" s="66" t="str">
        <v>비교 반영</v>
      </c>
      <c r="C2346" s="66" t="str">
        <v>화도읍 답내리</v>
      </c>
      <c r="D2346" s="66" t="str">
        <v>다세대 전월세</v>
      </c>
      <c r="E2346" s="68">
        <v>1</v>
      </c>
      <c r="F2346" s="68">
        <v>0</v>
      </c>
      <c r="G2346" s="68">
        <v>0</v>
      </c>
      <c r="H2346" s="68">
        <v>1</v>
      </c>
      <c r="I2346" s="68">
        <f>G2346+H2346</f>
        <v>1</v>
      </c>
      <c r="J2346" s="68">
        <f>SUM(F2346:H2346)</f>
        <v>1</v>
      </c>
      <c r="K2346" s="68">
        <f>E2346-J2346</f>
        <v>0</v>
      </c>
      <c r="L2346" s="69">
        <v>4000000</v>
      </c>
      <c r="M2346" s="87">
        <v>52.09</v>
      </c>
      <c r="N2346" s="69">
        <v>4000000</v>
      </c>
      <c r="O2346" s="69">
        <v>253852</v>
      </c>
      <c r="P2346" s="79">
        <f>IF(I2346=0,0,H2346/I2346)</f>
        <v>1</v>
      </c>
    </row>
    <row r="2347">
      <c r="A2347" s="66" t="str">
        <v>2026-05</v>
      </c>
      <c r="B2347" s="66" t="str">
        <v>비교 반영</v>
      </c>
      <c r="C2347" s="66" t="str">
        <v>화도읍 답내리</v>
      </c>
      <c r="D2347" s="66" t="str">
        <v>아파트 매매</v>
      </c>
      <c r="E2347" s="68">
        <v>2</v>
      </c>
      <c r="F2347" s="68">
        <v>2</v>
      </c>
      <c r="G2347" s="68">
        <v>0</v>
      </c>
      <c r="H2347" s="68">
        <v>0</v>
      </c>
      <c r="I2347" s="68">
        <f>G2347+H2347</f>
        <v>0</v>
      </c>
      <c r="J2347" s="68">
        <f>SUM(F2347:H2347)</f>
        <v>2</v>
      </c>
      <c r="K2347" s="68">
        <f>E2347-J2347</f>
        <v>0</v>
      </c>
      <c r="L2347" s="69">
        <v>790000000</v>
      </c>
      <c r="M2347" s="87">
        <v>294.728</v>
      </c>
      <c r="N2347" s="69">
        <v>395000000</v>
      </c>
      <c r="O2347" s="69">
        <v>8860956</v>
      </c>
      <c r="P2347" s="79">
        <f>IF(I2347=0,0,H2347/I2347)</f>
        <v>0</v>
      </c>
    </row>
    <row r="2348">
      <c r="A2348" s="66" t="str">
        <v>2026-05</v>
      </c>
      <c r="B2348" s="66" t="str">
        <v>비교 반영</v>
      </c>
      <c r="C2348" s="66" t="str">
        <v>화도읍 답내리</v>
      </c>
      <c r="D2348" s="66" t="str">
        <v>아파트 전월세</v>
      </c>
      <c r="E2348" s="68">
        <v>25</v>
      </c>
      <c r="F2348" s="68">
        <v>0</v>
      </c>
      <c r="G2348" s="68">
        <v>25</v>
      </c>
      <c r="H2348" s="68">
        <v>0</v>
      </c>
      <c r="I2348" s="68">
        <f>G2348+H2348</f>
        <v>25</v>
      </c>
      <c r="J2348" s="68">
        <f>SUM(F2348:H2348)</f>
        <v>25</v>
      </c>
      <c r="K2348" s="68">
        <f>E2348-J2348</f>
        <v>0</v>
      </c>
      <c r="L2348" s="69">
        <v>4205400000</v>
      </c>
      <c r="M2348" s="87">
        <v>1748.962</v>
      </c>
      <c r="N2348" s="69">
        <v>168216000</v>
      </c>
      <c r="O2348" s="69">
        <v>7948801</v>
      </c>
      <c r="P2348" s="79">
        <f>IF(I2348=0,0,H2348/I2348)</f>
        <v>0</v>
      </c>
    </row>
    <row r="2349">
      <c r="A2349" s="66" t="str">
        <v>2026-05</v>
      </c>
      <c r="B2349" s="66" t="str">
        <v>비교 반영</v>
      </c>
      <c r="C2349" s="66" t="str">
        <v>화도읍 마석우리</v>
      </c>
      <c r="D2349" s="66" t="str">
        <v>다가구 매매</v>
      </c>
      <c r="E2349" s="68">
        <v>1</v>
      </c>
      <c r="F2349" s="68">
        <v>1</v>
      </c>
      <c r="G2349" s="68">
        <v>0</v>
      </c>
      <c r="H2349" s="68">
        <v>0</v>
      </c>
      <c r="I2349" s="68">
        <f>G2349+H2349</f>
        <v>0</v>
      </c>
      <c r="J2349" s="68">
        <f>SUM(F2349:H2349)</f>
        <v>1</v>
      </c>
      <c r="K2349" s="68">
        <f>E2349-J2349</f>
        <v>0</v>
      </c>
      <c r="L2349" s="69">
        <v>767630000</v>
      </c>
      <c r="M2349" s="87">
        <v>84.78</v>
      </c>
      <c r="N2349" s="69">
        <v>767630000</v>
      </c>
      <c r="O2349" s="69">
        <v>29931820</v>
      </c>
      <c r="P2349" s="79">
        <f>IF(I2349=0,0,H2349/I2349)</f>
        <v>0</v>
      </c>
    </row>
    <row r="2350">
      <c r="A2350" s="66" t="str">
        <v>2026-05</v>
      </c>
      <c r="B2350" s="66" t="str">
        <v>비교 반영</v>
      </c>
      <c r="C2350" s="66" t="str">
        <v>화도읍 마석우리</v>
      </c>
      <c r="D2350" s="66" t="str">
        <v>다가구 전월세</v>
      </c>
      <c r="E2350" s="68">
        <v>42</v>
      </c>
      <c r="F2350" s="68">
        <v>0</v>
      </c>
      <c r="G2350" s="68">
        <v>1</v>
      </c>
      <c r="H2350" s="68">
        <v>41</v>
      </c>
      <c r="I2350" s="68">
        <f>G2350+H2350</f>
        <v>42</v>
      </c>
      <c r="J2350" s="68">
        <f>SUM(F2350:H2350)</f>
        <v>42</v>
      </c>
      <c r="K2350" s="68">
        <f>E2350-J2350</f>
        <v>0</v>
      </c>
      <c r="L2350" s="69">
        <v>474000000</v>
      </c>
      <c r="M2350" s="87">
        <v>1586.99</v>
      </c>
      <c r="N2350" s="69">
        <v>11285714</v>
      </c>
      <c r="O2350" s="69">
        <v>987367</v>
      </c>
      <c r="P2350" s="79">
        <f>IF(I2350=0,0,H2350/I2350)</f>
        <v>0.9761904761904762</v>
      </c>
    </row>
    <row r="2351">
      <c r="A2351" s="66" t="str">
        <v>2026-05</v>
      </c>
      <c r="B2351" s="66" t="str">
        <v>비교 반영</v>
      </c>
      <c r="C2351" s="66" t="str">
        <v>화도읍 마석우리</v>
      </c>
      <c r="D2351" s="66" t="str">
        <v>다세대 매매</v>
      </c>
      <c r="E2351" s="68">
        <v>9</v>
      </c>
      <c r="F2351" s="68">
        <v>9</v>
      </c>
      <c r="G2351" s="68">
        <v>0</v>
      </c>
      <c r="H2351" s="68">
        <v>0</v>
      </c>
      <c r="I2351" s="68">
        <f>G2351+H2351</f>
        <v>0</v>
      </c>
      <c r="J2351" s="68">
        <f>SUM(F2351:H2351)</f>
        <v>9</v>
      </c>
      <c r="K2351" s="68">
        <f>E2351-J2351</f>
        <v>0</v>
      </c>
      <c r="L2351" s="69">
        <v>1190000000</v>
      </c>
      <c r="M2351" s="87">
        <v>453.15</v>
      </c>
      <c r="N2351" s="69">
        <v>132222222</v>
      </c>
      <c r="O2351" s="69">
        <v>8681196</v>
      </c>
      <c r="P2351" s="79">
        <f>IF(I2351=0,0,H2351/I2351)</f>
        <v>0</v>
      </c>
    </row>
    <row r="2352">
      <c r="A2352" s="66" t="str">
        <v>2026-05</v>
      </c>
      <c r="B2352" s="66" t="str">
        <v>비교 반영</v>
      </c>
      <c r="C2352" s="66" t="str">
        <v>화도읍 마석우리</v>
      </c>
      <c r="D2352" s="66" t="str">
        <v>다세대 전월세</v>
      </c>
      <c r="E2352" s="68">
        <v>18</v>
      </c>
      <c r="F2352" s="68">
        <v>0</v>
      </c>
      <c r="G2352" s="68">
        <v>2</v>
      </c>
      <c r="H2352" s="68">
        <v>16</v>
      </c>
      <c r="I2352" s="68">
        <f>G2352+H2352</f>
        <v>18</v>
      </c>
      <c r="J2352" s="68">
        <f>SUM(F2352:H2352)</f>
        <v>18</v>
      </c>
      <c r="K2352" s="68">
        <f>E2352-J2352</f>
        <v>0</v>
      </c>
      <c r="L2352" s="69">
        <v>633000000</v>
      </c>
      <c r="M2352" s="87">
        <v>901.12</v>
      </c>
      <c r="N2352" s="69">
        <v>35166667</v>
      </c>
      <c r="O2352" s="69">
        <v>2322179</v>
      </c>
      <c r="P2352" s="79">
        <f>IF(I2352=0,0,H2352/I2352)</f>
        <v>0.8888888888888888</v>
      </c>
    </row>
    <row r="2353">
      <c r="A2353" s="66" t="str">
        <v>2026-05</v>
      </c>
      <c r="B2353" s="66" t="str">
        <v>비교 반영</v>
      </c>
      <c r="C2353" s="66" t="str">
        <v>화도읍 마석우리</v>
      </c>
      <c r="D2353" s="66" t="str">
        <v>아파트 매매</v>
      </c>
      <c r="E2353" s="68">
        <v>16</v>
      </c>
      <c r="F2353" s="68">
        <v>16</v>
      </c>
      <c r="G2353" s="68">
        <v>0</v>
      </c>
      <c r="H2353" s="68">
        <v>0</v>
      </c>
      <c r="I2353" s="68">
        <f>G2353+H2353</f>
        <v>0</v>
      </c>
      <c r="J2353" s="68">
        <f>SUM(F2353:H2353)</f>
        <v>16</v>
      </c>
      <c r="K2353" s="68">
        <f>E2353-J2353</f>
        <v>0</v>
      </c>
      <c r="L2353" s="69">
        <v>5171500000</v>
      </c>
      <c r="M2353" s="87">
        <v>1207.643</v>
      </c>
      <c r="N2353" s="69">
        <v>323218750</v>
      </c>
      <c r="O2353" s="69">
        <v>14156387</v>
      </c>
      <c r="P2353" s="79">
        <f>IF(I2353=0,0,H2353/I2353)</f>
        <v>0</v>
      </c>
    </row>
    <row r="2354">
      <c r="A2354" s="66" t="str">
        <v>2026-05</v>
      </c>
      <c r="B2354" s="66" t="str">
        <v>비교 반영</v>
      </c>
      <c r="C2354" s="66" t="str">
        <v>화도읍 마석우리</v>
      </c>
      <c r="D2354" s="66" t="str">
        <v>아파트 전월세</v>
      </c>
      <c r="E2354" s="68">
        <v>32</v>
      </c>
      <c r="F2354" s="68">
        <v>0</v>
      </c>
      <c r="G2354" s="68">
        <v>21</v>
      </c>
      <c r="H2354" s="68">
        <v>11</v>
      </c>
      <c r="I2354" s="68">
        <f>G2354+H2354</f>
        <v>32</v>
      </c>
      <c r="J2354" s="68">
        <f>SUM(F2354:H2354)</f>
        <v>32</v>
      </c>
      <c r="K2354" s="68">
        <f>E2354-J2354</f>
        <v>0</v>
      </c>
      <c r="L2354" s="69">
        <v>6421150000</v>
      </c>
      <c r="M2354" s="87">
        <v>2699.564</v>
      </c>
      <c r="N2354" s="69">
        <v>200660938</v>
      </c>
      <c r="O2354" s="69">
        <v>7863101</v>
      </c>
      <c r="P2354" s="79">
        <f>IF(I2354=0,0,H2354/I2354)</f>
        <v>0.34375</v>
      </c>
    </row>
    <row r="2355">
      <c r="A2355" s="66" t="str">
        <v>2026-05</v>
      </c>
      <c r="B2355" s="66" t="str">
        <v>비교 반영</v>
      </c>
      <c r="C2355" s="66" t="str">
        <v>화도읍 마석우리</v>
      </c>
      <c r="D2355" s="66" t="str">
        <v>오피스텔 전월세</v>
      </c>
      <c r="E2355" s="68">
        <v>1</v>
      </c>
      <c r="F2355" s="68">
        <v>0</v>
      </c>
      <c r="G2355" s="68">
        <v>0</v>
      </c>
      <c r="H2355" s="68">
        <v>1</v>
      </c>
      <c r="I2355" s="68">
        <f>G2355+H2355</f>
        <v>1</v>
      </c>
      <c r="J2355" s="68">
        <f>SUM(F2355:H2355)</f>
        <v>1</v>
      </c>
      <c r="K2355" s="68">
        <f>E2355-J2355</f>
        <v>0</v>
      </c>
      <c r="L2355" s="69">
        <v>10000000</v>
      </c>
      <c r="M2355" s="87">
        <v>40.94</v>
      </c>
      <c r="N2355" s="69">
        <v>10000000</v>
      </c>
      <c r="O2355" s="69">
        <v>807471</v>
      </c>
      <c r="P2355" s="79">
        <f>IF(I2355=0,0,H2355/I2355)</f>
        <v>1</v>
      </c>
    </row>
    <row r="2356">
      <c r="A2356" s="66" t="str">
        <v>2026-05</v>
      </c>
      <c r="B2356" s="66" t="str">
        <v>비교 반영</v>
      </c>
      <c r="C2356" s="66" t="str">
        <v>화도읍 마석우리</v>
      </c>
      <c r="D2356" s="66" t="str">
        <v>토지</v>
      </c>
      <c r="E2356" s="68">
        <v>5</v>
      </c>
      <c r="F2356" s="68">
        <v>5</v>
      </c>
      <c r="G2356" s="68">
        <v>0</v>
      </c>
      <c r="H2356" s="68">
        <v>0</v>
      </c>
      <c r="I2356" s="68">
        <f>G2356+H2356</f>
        <v>0</v>
      </c>
      <c r="J2356" s="68">
        <f>SUM(F2356:H2356)</f>
        <v>5</v>
      </c>
      <c r="K2356" s="68">
        <f>E2356-J2356</f>
        <v>0</v>
      </c>
      <c r="L2356" s="69">
        <v>5323780000</v>
      </c>
      <c r="M2356" s="87">
        <v>1582</v>
      </c>
      <c r="N2356" s="69">
        <v>1064756000</v>
      </c>
      <c r="O2356" s="69">
        <v>11124698</v>
      </c>
      <c r="P2356" s="79">
        <f>IF(I2356=0,0,H2356/I2356)</f>
        <v>0</v>
      </c>
    </row>
    <row r="2357">
      <c r="A2357" s="66" t="str">
        <v>2026-05</v>
      </c>
      <c r="B2357" s="66" t="str">
        <v>비교 반영</v>
      </c>
      <c r="C2357" s="66" t="str">
        <v>화도읍 묵현리</v>
      </c>
      <c r="D2357" s="66" t="str">
        <v>다가구 전월세</v>
      </c>
      <c r="E2357" s="68">
        <v>11</v>
      </c>
      <c r="F2357" s="68">
        <v>0</v>
      </c>
      <c r="G2357" s="68">
        <v>1</v>
      </c>
      <c r="H2357" s="68">
        <v>10</v>
      </c>
      <c r="I2357" s="68">
        <f>G2357+H2357</f>
        <v>11</v>
      </c>
      <c r="J2357" s="68">
        <f>SUM(F2357:H2357)</f>
        <v>11</v>
      </c>
      <c r="K2357" s="68">
        <f>E2357-J2357</f>
        <v>0</v>
      </c>
      <c r="L2357" s="69">
        <v>200000000</v>
      </c>
      <c r="M2357" s="87">
        <v>505.32</v>
      </c>
      <c r="N2357" s="69">
        <v>18181818</v>
      </c>
      <c r="O2357" s="69">
        <v>1308393</v>
      </c>
      <c r="P2357" s="79">
        <f>IF(I2357=0,0,H2357/I2357)</f>
        <v>0.9090909090909091</v>
      </c>
    </row>
    <row r="2358">
      <c r="A2358" s="66" t="str">
        <v>2026-05</v>
      </c>
      <c r="B2358" s="66" t="str">
        <v>비교 반영</v>
      </c>
      <c r="C2358" s="66" t="str">
        <v>화도읍 묵현리</v>
      </c>
      <c r="D2358" s="66" t="str">
        <v>다세대 매매</v>
      </c>
      <c r="E2358" s="68">
        <v>24</v>
      </c>
      <c r="F2358" s="68">
        <v>24</v>
      </c>
      <c r="G2358" s="68">
        <v>0</v>
      </c>
      <c r="H2358" s="68">
        <v>0</v>
      </c>
      <c r="I2358" s="68">
        <f>G2358+H2358</f>
        <v>0</v>
      </c>
      <c r="J2358" s="68">
        <f>SUM(F2358:H2358)</f>
        <v>24</v>
      </c>
      <c r="K2358" s="68">
        <f>E2358-J2358</f>
        <v>0</v>
      </c>
      <c r="L2358" s="69">
        <v>3344600000</v>
      </c>
      <c r="M2358" s="87">
        <v>1439.525</v>
      </c>
      <c r="N2358" s="69">
        <v>139358333</v>
      </c>
      <c r="O2358" s="69">
        <v>7680678</v>
      </c>
      <c r="P2358" s="79">
        <f>IF(I2358=0,0,H2358/I2358)</f>
        <v>0</v>
      </c>
    </row>
    <row r="2359">
      <c r="A2359" s="66" t="str">
        <v>2026-05</v>
      </c>
      <c r="B2359" s="66" t="str">
        <v>비교 반영</v>
      </c>
      <c r="C2359" s="66" t="str">
        <v>화도읍 묵현리</v>
      </c>
      <c r="D2359" s="66" t="str">
        <v>다세대 전월세</v>
      </c>
      <c r="E2359" s="68">
        <v>56</v>
      </c>
      <c r="F2359" s="68">
        <v>0</v>
      </c>
      <c r="G2359" s="68">
        <v>25</v>
      </c>
      <c r="H2359" s="68">
        <v>31</v>
      </c>
      <c r="I2359" s="68">
        <f>G2359+H2359</f>
        <v>56</v>
      </c>
      <c r="J2359" s="68">
        <f>SUM(F2359:H2359)</f>
        <v>56</v>
      </c>
      <c r="K2359" s="68">
        <f>E2359-J2359</f>
        <v>0</v>
      </c>
      <c r="L2359" s="69">
        <v>3272350000</v>
      </c>
      <c r="M2359" s="87">
        <v>3107.685</v>
      </c>
      <c r="N2359" s="69">
        <v>58434821</v>
      </c>
      <c r="O2359" s="69">
        <v>3480947</v>
      </c>
      <c r="P2359" s="79">
        <f>IF(I2359=0,0,H2359/I2359)</f>
        <v>0.5535714285714286</v>
      </c>
    </row>
    <row r="2360">
      <c r="A2360" s="66" t="str">
        <v>2026-05</v>
      </c>
      <c r="B2360" s="66" t="str">
        <v>비교 반영</v>
      </c>
      <c r="C2360" s="66" t="str">
        <v>화도읍 묵현리</v>
      </c>
      <c r="D2360" s="66" t="str">
        <v>아파트 매매</v>
      </c>
      <c r="E2360" s="68">
        <v>17</v>
      </c>
      <c r="F2360" s="68">
        <v>17</v>
      </c>
      <c r="G2360" s="68">
        <v>0</v>
      </c>
      <c r="H2360" s="68">
        <v>0</v>
      </c>
      <c r="I2360" s="68">
        <f>G2360+H2360</f>
        <v>0</v>
      </c>
      <c r="J2360" s="68">
        <f>SUM(F2360:H2360)</f>
        <v>17</v>
      </c>
      <c r="K2360" s="68">
        <f>E2360-J2360</f>
        <v>0</v>
      </c>
      <c r="L2360" s="69">
        <v>5074300000</v>
      </c>
      <c r="M2360" s="87">
        <v>1298.593</v>
      </c>
      <c r="N2360" s="69">
        <v>298488235</v>
      </c>
      <c r="O2360" s="69">
        <v>12917478</v>
      </c>
      <c r="P2360" s="79">
        <f>IF(I2360=0,0,H2360/I2360)</f>
        <v>0</v>
      </c>
    </row>
    <row r="2361">
      <c r="A2361" s="66" t="str">
        <v>2026-05</v>
      </c>
      <c r="B2361" s="66" t="str">
        <v>비교 반영</v>
      </c>
      <c r="C2361" s="66" t="str">
        <v>화도읍 묵현리</v>
      </c>
      <c r="D2361" s="66" t="str">
        <v>아파트 전월세</v>
      </c>
      <c r="E2361" s="68">
        <v>21</v>
      </c>
      <c r="F2361" s="68">
        <v>0</v>
      </c>
      <c r="G2361" s="68">
        <v>15</v>
      </c>
      <c r="H2361" s="68">
        <v>6</v>
      </c>
      <c r="I2361" s="68">
        <f>G2361+H2361</f>
        <v>21</v>
      </c>
      <c r="J2361" s="68">
        <f>SUM(F2361:H2361)</f>
        <v>21</v>
      </c>
      <c r="K2361" s="68">
        <f>E2361-J2361</f>
        <v>0</v>
      </c>
      <c r="L2361" s="69">
        <v>3927000000</v>
      </c>
      <c r="M2361" s="87">
        <v>1663.76</v>
      </c>
      <c r="N2361" s="69">
        <v>187000000</v>
      </c>
      <c r="O2361" s="69">
        <v>7802699</v>
      </c>
      <c r="P2361" s="79">
        <f>IF(I2361=0,0,H2361/I2361)</f>
        <v>0.2857142857142857</v>
      </c>
    </row>
    <row r="2362">
      <c r="A2362" s="66" t="str">
        <v>2026-05</v>
      </c>
      <c r="B2362" s="66" t="str">
        <v>비교 반영</v>
      </c>
      <c r="C2362" s="66" t="str">
        <v>화도읍 묵현리</v>
      </c>
      <c r="D2362" s="66" t="str">
        <v>토지</v>
      </c>
      <c r="E2362" s="68">
        <v>1</v>
      </c>
      <c r="F2362" s="68">
        <v>1</v>
      </c>
      <c r="G2362" s="68">
        <v>0</v>
      </c>
      <c r="H2362" s="68">
        <v>0</v>
      </c>
      <c r="I2362" s="68">
        <f>G2362+H2362</f>
        <v>0</v>
      </c>
      <c r="J2362" s="68">
        <f>SUM(F2362:H2362)</f>
        <v>1</v>
      </c>
      <c r="K2362" s="68">
        <f>E2362-J2362</f>
        <v>0</v>
      </c>
      <c r="L2362" s="69">
        <v>28510000</v>
      </c>
      <c r="M2362" s="87">
        <v>45.44</v>
      </c>
      <c r="N2362" s="69">
        <v>28510000</v>
      </c>
      <c r="O2362" s="69">
        <v>2074118</v>
      </c>
      <c r="P2362" s="79">
        <f>IF(I2362=0,0,H2362/I2362)</f>
        <v>0</v>
      </c>
    </row>
    <row r="2363">
      <c r="A2363" s="66" t="str">
        <v>2026-05</v>
      </c>
      <c r="B2363" s="66" t="str">
        <v>비교 반영</v>
      </c>
      <c r="C2363" s="66" t="str">
        <v>화도읍 월산리</v>
      </c>
      <c r="D2363" s="66" t="str">
        <v>다세대 전월세</v>
      </c>
      <c r="E2363" s="68">
        <v>2</v>
      </c>
      <c r="F2363" s="68">
        <v>0</v>
      </c>
      <c r="G2363" s="68">
        <v>2</v>
      </c>
      <c r="H2363" s="68">
        <v>0</v>
      </c>
      <c r="I2363" s="68">
        <f>G2363+H2363</f>
        <v>2</v>
      </c>
      <c r="J2363" s="68">
        <f>SUM(F2363:H2363)</f>
        <v>2</v>
      </c>
      <c r="K2363" s="68">
        <f>E2363-J2363</f>
        <v>0</v>
      </c>
      <c r="L2363" s="69">
        <v>254800000</v>
      </c>
      <c r="M2363" s="87">
        <v>119.76</v>
      </c>
      <c r="N2363" s="69">
        <v>127400000</v>
      </c>
      <c r="O2363" s="69">
        <v>7033350</v>
      </c>
      <c r="P2363" s="79">
        <f>IF(I2363=0,0,H2363/I2363)</f>
        <v>0</v>
      </c>
    </row>
    <row r="2364">
      <c r="A2364" s="66" t="str">
        <v>2026-05</v>
      </c>
      <c r="B2364" s="66" t="str">
        <v>비교 반영</v>
      </c>
      <c r="C2364" s="66" t="str">
        <v>화도읍 월산리</v>
      </c>
      <c r="D2364" s="66" t="str">
        <v>아파트 매매</v>
      </c>
      <c r="E2364" s="68">
        <v>4</v>
      </c>
      <c r="F2364" s="68">
        <v>4</v>
      </c>
      <c r="G2364" s="68">
        <v>0</v>
      </c>
      <c r="H2364" s="68">
        <v>0</v>
      </c>
      <c r="I2364" s="68">
        <f>G2364+H2364</f>
        <v>0</v>
      </c>
      <c r="J2364" s="68">
        <f>SUM(F2364:H2364)</f>
        <v>4</v>
      </c>
      <c r="K2364" s="68">
        <f>E2364-J2364</f>
        <v>0</v>
      </c>
      <c r="L2364" s="69">
        <v>1431000000</v>
      </c>
      <c r="M2364" s="87">
        <v>440.938</v>
      </c>
      <c r="N2364" s="69">
        <v>357750000</v>
      </c>
      <c r="O2364" s="69">
        <v>10728431</v>
      </c>
      <c r="P2364" s="79">
        <f>IF(I2364=0,0,H2364/I2364)</f>
        <v>0</v>
      </c>
    </row>
    <row r="2365">
      <c r="A2365" s="66" t="str">
        <v>2026-05</v>
      </c>
      <c r="B2365" s="66" t="str">
        <v>비교 반영</v>
      </c>
      <c r="C2365" s="66" t="str">
        <v>화도읍 월산리</v>
      </c>
      <c r="D2365" s="66" t="str">
        <v>아파트 전월세</v>
      </c>
      <c r="E2365" s="68">
        <v>59</v>
      </c>
      <c r="F2365" s="68">
        <v>0</v>
      </c>
      <c r="G2365" s="68">
        <v>57</v>
      </c>
      <c r="H2365" s="68">
        <v>2</v>
      </c>
      <c r="I2365" s="68">
        <f>G2365+H2365</f>
        <v>59</v>
      </c>
      <c r="J2365" s="68">
        <f>SUM(F2365:H2365)</f>
        <v>59</v>
      </c>
      <c r="K2365" s="68">
        <f>E2365-J2365</f>
        <v>0</v>
      </c>
      <c r="L2365" s="69">
        <v>10800620000</v>
      </c>
      <c r="M2365" s="87">
        <v>4687.611</v>
      </c>
      <c r="N2365" s="69">
        <v>183061356</v>
      </c>
      <c r="O2365" s="69">
        <v>7616786</v>
      </c>
      <c r="P2365" s="79">
        <f>IF(I2365=0,0,H2365/I2365)</f>
        <v>0.03389830508474576</v>
      </c>
    </row>
    <row r="2366">
      <c r="A2366" s="66" t="str">
        <v>2026-05</v>
      </c>
      <c r="B2366" s="66" t="str">
        <v>비교 반영</v>
      </c>
      <c r="C2366" s="66" t="str">
        <v>화도읍 차산리</v>
      </c>
      <c r="D2366" s="66" t="str">
        <v>다가구 전월세</v>
      </c>
      <c r="E2366" s="68">
        <v>1</v>
      </c>
      <c r="F2366" s="68">
        <v>0</v>
      </c>
      <c r="G2366" s="68">
        <v>0</v>
      </c>
      <c r="H2366" s="68">
        <v>1</v>
      </c>
      <c r="I2366" s="68">
        <f>G2366+H2366</f>
        <v>1</v>
      </c>
      <c r="J2366" s="68">
        <f>SUM(F2366:H2366)</f>
        <v>1</v>
      </c>
      <c r="K2366" s="68">
        <f>E2366-J2366</f>
        <v>0</v>
      </c>
      <c r="L2366" s="69">
        <v>5000000</v>
      </c>
      <c r="M2366" s="87">
        <v>33</v>
      </c>
      <c r="N2366" s="69">
        <v>5000000</v>
      </c>
      <c r="O2366" s="69">
        <v>500877</v>
      </c>
      <c r="P2366" s="79">
        <f>IF(I2366=0,0,H2366/I2366)</f>
        <v>1</v>
      </c>
    </row>
    <row r="2367">
      <c r="A2367" s="66" t="str">
        <v>2026-05</v>
      </c>
      <c r="B2367" s="66" t="str">
        <v>비교 반영</v>
      </c>
      <c r="C2367" s="66" t="str">
        <v>화도읍 차산리</v>
      </c>
      <c r="D2367" s="66" t="str">
        <v>다세대 매매</v>
      </c>
      <c r="E2367" s="68">
        <v>4</v>
      </c>
      <c r="F2367" s="68">
        <v>4</v>
      </c>
      <c r="G2367" s="68">
        <v>0</v>
      </c>
      <c r="H2367" s="68">
        <v>0</v>
      </c>
      <c r="I2367" s="68">
        <f>G2367+H2367</f>
        <v>0</v>
      </c>
      <c r="J2367" s="68">
        <f>SUM(F2367:H2367)</f>
        <v>4</v>
      </c>
      <c r="K2367" s="68">
        <f>E2367-J2367</f>
        <v>0</v>
      </c>
      <c r="L2367" s="69">
        <v>490000000</v>
      </c>
      <c r="M2367" s="87">
        <v>212.575</v>
      </c>
      <c r="N2367" s="69">
        <v>122500000</v>
      </c>
      <c r="O2367" s="69">
        <v>7620062</v>
      </c>
      <c r="P2367" s="79">
        <f>IF(I2367=0,0,H2367/I2367)</f>
        <v>0</v>
      </c>
    </row>
    <row r="2368">
      <c r="A2368" s="66" t="str">
        <v>2026-05</v>
      </c>
      <c r="B2368" s="66" t="str">
        <v>비교 반영</v>
      </c>
      <c r="C2368" s="66" t="str">
        <v>화도읍 차산리</v>
      </c>
      <c r="D2368" s="66" t="str">
        <v>다세대 전월세</v>
      </c>
      <c r="E2368" s="68">
        <v>2</v>
      </c>
      <c r="F2368" s="68">
        <v>0</v>
      </c>
      <c r="G2368" s="68">
        <v>0</v>
      </c>
      <c r="H2368" s="68">
        <v>2</v>
      </c>
      <c r="I2368" s="68">
        <f>G2368+H2368</f>
        <v>2</v>
      </c>
      <c r="J2368" s="68">
        <f>SUM(F2368:H2368)</f>
        <v>2</v>
      </c>
      <c r="K2368" s="68">
        <f>E2368-J2368</f>
        <v>0</v>
      </c>
      <c r="L2368" s="69">
        <v>87000000</v>
      </c>
      <c r="M2368" s="87">
        <v>109.04</v>
      </c>
      <c r="N2368" s="69">
        <v>43500000</v>
      </c>
      <c r="O2368" s="69">
        <v>2637594</v>
      </c>
      <c r="P2368" s="79">
        <f>IF(I2368=0,0,H2368/I2368)</f>
        <v>1</v>
      </c>
    </row>
    <row r="2369">
      <c r="A2369" s="66" t="str">
        <v>2026-05</v>
      </c>
      <c r="B2369" s="66" t="str">
        <v>비교 반영</v>
      </c>
      <c r="C2369" s="66" t="str">
        <v>화도읍 차산리</v>
      </c>
      <c r="D2369" s="66" t="str">
        <v>상가</v>
      </c>
      <c r="E2369" s="68">
        <v>1</v>
      </c>
      <c r="F2369" s="68">
        <v>1</v>
      </c>
      <c r="G2369" s="68">
        <v>0</v>
      </c>
      <c r="H2369" s="68">
        <v>0</v>
      </c>
      <c r="I2369" s="68">
        <f>G2369+H2369</f>
        <v>0</v>
      </c>
      <c r="J2369" s="68">
        <f>SUM(F2369:H2369)</f>
        <v>1</v>
      </c>
      <c r="K2369" s="68">
        <f>E2369-J2369</f>
        <v>0</v>
      </c>
      <c r="L2369" s="69">
        <v>680000000</v>
      </c>
      <c r="M2369" s="87">
        <v>314.4</v>
      </c>
      <c r="N2369" s="69">
        <v>680000000</v>
      </c>
      <c r="O2369" s="69">
        <v>7149917</v>
      </c>
      <c r="P2369" s="79">
        <f>IF(I2369=0,0,H2369/I2369)</f>
        <v>0</v>
      </c>
    </row>
    <row r="2370">
      <c r="A2370" s="66" t="str">
        <v>2026-05</v>
      </c>
      <c r="B2370" s="66" t="str">
        <v>비교 반영</v>
      </c>
      <c r="C2370" s="66" t="str">
        <v>화도읍 차산리</v>
      </c>
      <c r="D2370" s="66" t="str">
        <v>아파트 매매</v>
      </c>
      <c r="E2370" s="68">
        <v>5</v>
      </c>
      <c r="F2370" s="68">
        <v>5</v>
      </c>
      <c r="G2370" s="68">
        <v>0</v>
      </c>
      <c r="H2370" s="68">
        <v>0</v>
      </c>
      <c r="I2370" s="68">
        <f>G2370+H2370</f>
        <v>0</v>
      </c>
      <c r="J2370" s="68">
        <f>SUM(F2370:H2370)</f>
        <v>5</v>
      </c>
      <c r="K2370" s="68">
        <f>E2370-J2370</f>
        <v>0</v>
      </c>
      <c r="L2370" s="69">
        <v>1537000000</v>
      </c>
      <c r="M2370" s="87">
        <v>424.955</v>
      </c>
      <c r="N2370" s="69">
        <v>307400000</v>
      </c>
      <c r="O2370" s="69">
        <v>11956540</v>
      </c>
      <c r="P2370" s="79">
        <f>IF(I2370=0,0,H2370/I2370)</f>
        <v>0</v>
      </c>
    </row>
    <row r="2371">
      <c r="A2371" s="66" t="str">
        <v>2026-05</v>
      </c>
      <c r="B2371" s="66" t="str">
        <v>비교 반영</v>
      </c>
      <c r="C2371" s="66" t="str">
        <v>화도읍 차산리</v>
      </c>
      <c r="D2371" s="66" t="str">
        <v>토지</v>
      </c>
      <c r="E2371" s="68">
        <v>4</v>
      </c>
      <c r="F2371" s="68">
        <v>4</v>
      </c>
      <c r="G2371" s="68">
        <v>0</v>
      </c>
      <c r="H2371" s="68">
        <v>0</v>
      </c>
      <c r="I2371" s="68">
        <f>G2371+H2371</f>
        <v>0</v>
      </c>
      <c r="J2371" s="68">
        <f>SUM(F2371:H2371)</f>
        <v>4</v>
      </c>
      <c r="K2371" s="68">
        <f>E2371-J2371</f>
        <v>0</v>
      </c>
      <c r="L2371" s="69">
        <v>2937230000</v>
      </c>
      <c r="M2371" s="87">
        <v>3721</v>
      </c>
      <c r="N2371" s="69">
        <v>734307500</v>
      </c>
      <c r="O2371" s="69">
        <v>2609473</v>
      </c>
      <c r="P2371" s="79">
        <f>IF(I2371=0,0,H2371/I2371)</f>
        <v>0</v>
      </c>
    </row>
    <row r="2372">
      <c r="A2372" s="66" t="str">
        <v>2026-05</v>
      </c>
      <c r="B2372" s="66" t="str">
        <v>비교 반영</v>
      </c>
      <c r="C2372" s="66" t="str">
        <v>화도읍 창현리</v>
      </c>
      <c r="D2372" s="66" t="str">
        <v>다가구 전월세</v>
      </c>
      <c r="E2372" s="68">
        <v>8</v>
      </c>
      <c r="F2372" s="68">
        <v>0</v>
      </c>
      <c r="G2372" s="68">
        <v>0</v>
      </c>
      <c r="H2372" s="68">
        <v>8</v>
      </c>
      <c r="I2372" s="68">
        <f>G2372+H2372</f>
        <v>8</v>
      </c>
      <c r="J2372" s="68">
        <f>SUM(F2372:H2372)</f>
        <v>8</v>
      </c>
      <c r="K2372" s="68">
        <f>E2372-J2372</f>
        <v>0</v>
      </c>
      <c r="L2372" s="69">
        <v>166000000</v>
      </c>
      <c r="M2372" s="87">
        <v>325.19</v>
      </c>
      <c r="N2372" s="69">
        <v>20750000</v>
      </c>
      <c r="O2372" s="69">
        <v>1687507</v>
      </c>
      <c r="P2372" s="79">
        <f>IF(I2372=0,0,H2372/I2372)</f>
        <v>1</v>
      </c>
    </row>
    <row r="2373">
      <c r="A2373" s="66" t="str">
        <v>2026-05</v>
      </c>
      <c r="B2373" s="66" t="str">
        <v>비교 반영</v>
      </c>
      <c r="C2373" s="66" t="str">
        <v>화도읍 창현리</v>
      </c>
      <c r="D2373" s="66" t="str">
        <v>다세대 매매</v>
      </c>
      <c r="E2373" s="68">
        <v>4</v>
      </c>
      <c r="F2373" s="68">
        <v>4</v>
      </c>
      <c r="G2373" s="68">
        <v>0</v>
      </c>
      <c r="H2373" s="68">
        <v>0</v>
      </c>
      <c r="I2373" s="68">
        <f>G2373+H2373</f>
        <v>0</v>
      </c>
      <c r="J2373" s="68">
        <f>SUM(F2373:H2373)</f>
        <v>4</v>
      </c>
      <c r="K2373" s="68">
        <f>E2373-J2373</f>
        <v>0</v>
      </c>
      <c r="L2373" s="69">
        <v>517500000</v>
      </c>
      <c r="M2373" s="87">
        <v>206.21</v>
      </c>
      <c r="N2373" s="69">
        <v>129375000</v>
      </c>
      <c r="O2373" s="69">
        <v>8296124</v>
      </c>
      <c r="P2373" s="79">
        <f>IF(I2373=0,0,H2373/I2373)</f>
        <v>0</v>
      </c>
    </row>
    <row r="2374">
      <c r="A2374" s="66" t="str">
        <v>2026-05</v>
      </c>
      <c r="B2374" s="66" t="str">
        <v>비교 반영</v>
      </c>
      <c r="C2374" s="66" t="str">
        <v>화도읍 창현리</v>
      </c>
      <c r="D2374" s="66" t="str">
        <v>다세대 전월세</v>
      </c>
      <c r="E2374" s="68">
        <v>8</v>
      </c>
      <c r="F2374" s="68">
        <v>0</v>
      </c>
      <c r="G2374" s="68">
        <v>4</v>
      </c>
      <c r="H2374" s="68">
        <v>4</v>
      </c>
      <c r="I2374" s="68">
        <f>G2374+H2374</f>
        <v>8</v>
      </c>
      <c r="J2374" s="68">
        <f>SUM(F2374:H2374)</f>
        <v>8</v>
      </c>
      <c r="K2374" s="68">
        <f>E2374-J2374</f>
        <v>0</v>
      </c>
      <c r="L2374" s="69">
        <v>782000000</v>
      </c>
      <c r="M2374" s="87">
        <v>427.22</v>
      </c>
      <c r="N2374" s="69">
        <v>97750000</v>
      </c>
      <c r="O2374" s="69">
        <v>6051037</v>
      </c>
      <c r="P2374" s="79">
        <f>IF(I2374=0,0,H2374/I2374)</f>
        <v>0.5</v>
      </c>
    </row>
    <row r="2375">
      <c r="A2375" s="66" t="str">
        <v>2026-05</v>
      </c>
      <c r="B2375" s="66" t="str">
        <v>비교 반영</v>
      </c>
      <c r="C2375" s="66" t="str">
        <v>화도읍 창현리</v>
      </c>
      <c r="D2375" s="66" t="str">
        <v>상가</v>
      </c>
      <c r="E2375" s="68">
        <v>1</v>
      </c>
      <c r="F2375" s="68">
        <v>1</v>
      </c>
      <c r="G2375" s="68">
        <v>0</v>
      </c>
      <c r="H2375" s="68">
        <v>0</v>
      </c>
      <c r="I2375" s="68">
        <f>G2375+H2375</f>
        <v>0</v>
      </c>
      <c r="J2375" s="68">
        <f>SUM(F2375:H2375)</f>
        <v>1</v>
      </c>
      <c r="K2375" s="68">
        <f>E2375-J2375</f>
        <v>0</v>
      </c>
      <c r="L2375" s="69">
        <v>20000000</v>
      </c>
      <c r="M2375" s="87">
        <v>45.65</v>
      </c>
      <c r="N2375" s="69">
        <v>20000000</v>
      </c>
      <c r="O2375" s="69">
        <v>1448318</v>
      </c>
      <c r="P2375" s="79">
        <f>IF(I2375=0,0,H2375/I2375)</f>
        <v>0</v>
      </c>
    </row>
    <row r="2376">
      <c r="A2376" s="66" t="str">
        <v>2026-05</v>
      </c>
      <c r="B2376" s="66" t="str">
        <v>비교 반영</v>
      </c>
      <c r="C2376" s="66" t="str">
        <v>화도읍 창현리</v>
      </c>
      <c r="D2376" s="66" t="str">
        <v>아파트 매매</v>
      </c>
      <c r="E2376" s="68">
        <v>17</v>
      </c>
      <c r="F2376" s="68">
        <v>17</v>
      </c>
      <c r="G2376" s="68">
        <v>0</v>
      </c>
      <c r="H2376" s="68">
        <v>0</v>
      </c>
      <c r="I2376" s="68">
        <f>G2376+H2376</f>
        <v>0</v>
      </c>
      <c r="J2376" s="68">
        <f>SUM(F2376:H2376)</f>
        <v>17</v>
      </c>
      <c r="K2376" s="68">
        <f>E2376-J2376</f>
        <v>0</v>
      </c>
      <c r="L2376" s="69">
        <v>4934000000</v>
      </c>
      <c r="M2376" s="87">
        <v>1287.062</v>
      </c>
      <c r="N2376" s="69">
        <v>290235294</v>
      </c>
      <c r="O2376" s="69">
        <v>12672849</v>
      </c>
      <c r="P2376" s="79">
        <f>IF(I2376=0,0,H2376/I2376)</f>
        <v>0</v>
      </c>
    </row>
    <row r="2377">
      <c r="A2377" s="66" t="str">
        <v>2026-05</v>
      </c>
      <c r="B2377" s="66" t="str">
        <v>비교 반영</v>
      </c>
      <c r="C2377" s="66" t="str">
        <v>화도읍 창현리</v>
      </c>
      <c r="D2377" s="66" t="str">
        <v>아파트 전월세</v>
      </c>
      <c r="E2377" s="68">
        <v>16</v>
      </c>
      <c r="F2377" s="68">
        <v>0</v>
      </c>
      <c r="G2377" s="68">
        <v>9</v>
      </c>
      <c r="H2377" s="68">
        <v>7</v>
      </c>
      <c r="I2377" s="68">
        <f>G2377+H2377</f>
        <v>16</v>
      </c>
      <c r="J2377" s="68">
        <f>SUM(F2377:H2377)</f>
        <v>16</v>
      </c>
      <c r="K2377" s="68">
        <f>E2377-J2377</f>
        <v>0</v>
      </c>
      <c r="L2377" s="69">
        <v>2322400000</v>
      </c>
      <c r="M2377" s="87">
        <v>1303.658</v>
      </c>
      <c r="N2377" s="69">
        <v>145150000</v>
      </c>
      <c r="O2377" s="69">
        <v>5889086</v>
      </c>
      <c r="P2377" s="79">
        <f>IF(I2377=0,0,H2377/I2377)</f>
        <v>0.4375</v>
      </c>
    </row>
    <row r="2378">
      <c r="A2378" s="66" t="str">
        <v>2026-05</v>
      </c>
      <c r="B2378" s="66" t="str">
        <v>비교 반영</v>
      </c>
      <c r="C2378" s="66" t="str">
        <v>화도읍 창현리</v>
      </c>
      <c r="D2378" s="66" t="str">
        <v>토지</v>
      </c>
      <c r="E2378" s="68">
        <v>4</v>
      </c>
      <c r="F2378" s="68">
        <v>4</v>
      </c>
      <c r="G2378" s="68">
        <v>0</v>
      </c>
      <c r="H2378" s="68">
        <v>0</v>
      </c>
      <c r="I2378" s="68">
        <f>G2378+H2378</f>
        <v>0</v>
      </c>
      <c r="J2378" s="68">
        <f>SUM(F2378:H2378)</f>
        <v>4</v>
      </c>
      <c r="K2378" s="68">
        <f>E2378-J2378</f>
        <v>0</v>
      </c>
      <c r="L2378" s="69">
        <v>99400000</v>
      </c>
      <c r="M2378" s="87">
        <v>106.85</v>
      </c>
      <c r="N2378" s="69">
        <v>24850000</v>
      </c>
      <c r="O2378" s="69">
        <v>3075293</v>
      </c>
      <c r="P2378" s="79">
        <f>IF(I2378=0,0,H2378/I2378)</f>
        <v>0</v>
      </c>
    </row>
    <row r="2379">
      <c r="A2379" s="66" t="str">
        <v>2026-06</v>
      </c>
      <c r="B2379" s="66" t="str">
        <v>비교 반영</v>
      </c>
      <c r="C2379" s="66" t="str">
        <v>금곡동</v>
      </c>
      <c r="D2379" s="66" t="str">
        <v>다가구 전월세</v>
      </c>
      <c r="E2379" s="68">
        <v>6</v>
      </c>
      <c r="F2379" s="68">
        <v>0</v>
      </c>
      <c r="G2379" s="68">
        <v>1</v>
      </c>
      <c r="H2379" s="68">
        <v>5</v>
      </c>
      <c r="I2379" s="68">
        <f>G2379+H2379</f>
        <v>6</v>
      </c>
      <c r="J2379" s="68">
        <f>SUM(F2379:H2379)</f>
        <v>6</v>
      </c>
      <c r="K2379" s="68">
        <f>E2379-J2379</f>
        <v>0</v>
      </c>
      <c r="L2379" s="69">
        <v>115000000</v>
      </c>
      <c r="M2379" s="87">
        <v>220.148</v>
      </c>
      <c r="N2379" s="69">
        <v>19166667</v>
      </c>
      <c r="O2379" s="69">
        <v>1726862</v>
      </c>
      <c r="P2379" s="79">
        <f>IF(I2379=0,0,H2379/I2379)</f>
        <v>0.8333333333333334</v>
      </c>
    </row>
    <row r="2380">
      <c r="A2380" s="66" t="str">
        <v>2026-06</v>
      </c>
      <c r="B2380" s="66" t="str">
        <v>비교 반영</v>
      </c>
      <c r="C2380" s="66" t="str">
        <v>금곡동</v>
      </c>
      <c r="D2380" s="66" t="str">
        <v>다세대 매매</v>
      </c>
      <c r="E2380" s="68">
        <v>6</v>
      </c>
      <c r="F2380" s="68">
        <v>6</v>
      </c>
      <c r="G2380" s="68">
        <v>0</v>
      </c>
      <c r="H2380" s="68">
        <v>0</v>
      </c>
      <c r="I2380" s="68">
        <f>G2380+H2380</f>
        <v>0</v>
      </c>
      <c r="J2380" s="68">
        <f>SUM(F2380:H2380)</f>
        <v>6</v>
      </c>
      <c r="K2380" s="68">
        <f>E2380-J2380</f>
        <v>0</v>
      </c>
      <c r="L2380" s="69">
        <v>890000000</v>
      </c>
      <c r="M2380" s="87">
        <v>313.05</v>
      </c>
      <c r="N2380" s="69">
        <v>148333333</v>
      </c>
      <c r="O2380" s="69">
        <v>9398335</v>
      </c>
      <c r="P2380" s="79">
        <f>IF(I2380=0,0,H2380/I2380)</f>
        <v>0</v>
      </c>
    </row>
    <row r="2381">
      <c r="A2381" s="66" t="str">
        <v>2026-06</v>
      </c>
      <c r="B2381" s="66" t="str">
        <v>비교 반영</v>
      </c>
      <c r="C2381" s="66" t="str">
        <v>금곡동</v>
      </c>
      <c r="D2381" s="66" t="str">
        <v>다세대 전월세</v>
      </c>
      <c r="E2381" s="68">
        <v>15</v>
      </c>
      <c r="F2381" s="68">
        <v>0</v>
      </c>
      <c r="G2381" s="68">
        <v>8</v>
      </c>
      <c r="H2381" s="68">
        <v>7</v>
      </c>
      <c r="I2381" s="68">
        <f>G2381+H2381</f>
        <v>15</v>
      </c>
      <c r="J2381" s="68">
        <f>SUM(F2381:H2381)</f>
        <v>15</v>
      </c>
      <c r="K2381" s="68">
        <f>E2381-J2381</f>
        <v>0</v>
      </c>
      <c r="L2381" s="69">
        <v>960000000</v>
      </c>
      <c r="M2381" s="87">
        <v>727.43</v>
      </c>
      <c r="N2381" s="69">
        <v>64000000</v>
      </c>
      <c r="O2381" s="69">
        <v>4362693</v>
      </c>
      <c r="P2381" s="79">
        <f>IF(I2381=0,0,H2381/I2381)</f>
        <v>0.4666666666666667</v>
      </c>
    </row>
    <row r="2382">
      <c r="A2382" s="66" t="str">
        <v>2026-06</v>
      </c>
      <c r="B2382" s="66" t="str">
        <v>비교 반영</v>
      </c>
      <c r="C2382" s="66" t="str">
        <v>금곡동</v>
      </c>
      <c r="D2382" s="66" t="str">
        <v>상가</v>
      </c>
      <c r="E2382" s="68">
        <v>2</v>
      </c>
      <c r="F2382" s="68">
        <v>2</v>
      </c>
      <c r="G2382" s="68">
        <v>0</v>
      </c>
      <c r="H2382" s="68">
        <v>0</v>
      </c>
      <c r="I2382" s="68">
        <f>G2382+H2382</f>
        <v>0</v>
      </c>
      <c r="J2382" s="68">
        <f>SUM(F2382:H2382)</f>
        <v>2</v>
      </c>
      <c r="K2382" s="68">
        <f>E2382-J2382</f>
        <v>0</v>
      </c>
      <c r="L2382" s="69">
        <v>211000000</v>
      </c>
      <c r="M2382" s="87">
        <v>136.53</v>
      </c>
      <c r="N2382" s="69">
        <v>105500000</v>
      </c>
      <c r="O2382" s="69">
        <v>5108918</v>
      </c>
      <c r="P2382" s="79">
        <f>IF(I2382=0,0,H2382/I2382)</f>
        <v>0</v>
      </c>
    </row>
    <row r="2383">
      <c r="A2383" s="66" t="str">
        <v>2026-06</v>
      </c>
      <c r="B2383" s="66" t="str">
        <v>비교 반영</v>
      </c>
      <c r="C2383" s="66" t="str">
        <v>금곡동</v>
      </c>
      <c r="D2383" s="66" t="str">
        <v>아파트 매매</v>
      </c>
      <c r="E2383" s="68">
        <v>12</v>
      </c>
      <c r="F2383" s="68">
        <v>12</v>
      </c>
      <c r="G2383" s="68">
        <v>0</v>
      </c>
      <c r="H2383" s="68">
        <v>0</v>
      </c>
      <c r="I2383" s="68">
        <f>G2383+H2383</f>
        <v>0</v>
      </c>
      <c r="J2383" s="68">
        <f>SUM(F2383:H2383)</f>
        <v>12</v>
      </c>
      <c r="K2383" s="68">
        <f>E2383-J2383</f>
        <v>0</v>
      </c>
      <c r="L2383" s="69">
        <v>3102000000</v>
      </c>
      <c r="M2383" s="87">
        <v>772.121</v>
      </c>
      <c r="N2383" s="69">
        <v>258500000</v>
      </c>
      <c r="O2383" s="69">
        <v>13281008</v>
      </c>
      <c r="P2383" s="79">
        <f>IF(I2383=0,0,H2383/I2383)</f>
        <v>0</v>
      </c>
    </row>
    <row r="2384">
      <c r="A2384" s="66" t="str">
        <v>2026-06</v>
      </c>
      <c r="B2384" s="66" t="str">
        <v>비교 반영</v>
      </c>
      <c r="C2384" s="66" t="str">
        <v>금곡동</v>
      </c>
      <c r="D2384" s="66" t="str">
        <v>아파트 전월세</v>
      </c>
      <c r="E2384" s="68">
        <v>18</v>
      </c>
      <c r="F2384" s="68">
        <v>0</v>
      </c>
      <c r="G2384" s="68">
        <v>6</v>
      </c>
      <c r="H2384" s="68">
        <v>12</v>
      </c>
      <c r="I2384" s="68">
        <f>G2384+H2384</f>
        <v>18</v>
      </c>
      <c r="J2384" s="68">
        <f>SUM(F2384:H2384)</f>
        <v>18</v>
      </c>
      <c r="K2384" s="68">
        <f>E2384-J2384</f>
        <v>0</v>
      </c>
      <c r="L2384" s="69">
        <v>1670160000</v>
      </c>
      <c r="M2384" s="87">
        <v>922.33</v>
      </c>
      <c r="N2384" s="69">
        <v>92786667</v>
      </c>
      <c r="O2384" s="69">
        <v>5986130</v>
      </c>
      <c r="P2384" s="79">
        <f>IF(I2384=0,0,H2384/I2384)</f>
        <v>0.6666666666666666</v>
      </c>
    </row>
    <row r="2385">
      <c r="A2385" s="66" t="str">
        <v>2026-06</v>
      </c>
      <c r="B2385" s="66" t="str">
        <v>비교 반영</v>
      </c>
      <c r="C2385" s="66" t="str">
        <v>금곡동</v>
      </c>
      <c r="D2385" s="66" t="str">
        <v>토지</v>
      </c>
      <c r="E2385" s="68">
        <v>4</v>
      </c>
      <c r="F2385" s="68">
        <v>4</v>
      </c>
      <c r="G2385" s="68">
        <v>0</v>
      </c>
      <c r="H2385" s="68">
        <v>0</v>
      </c>
      <c r="I2385" s="68">
        <f>G2385+H2385</f>
        <v>0</v>
      </c>
      <c r="J2385" s="68">
        <f>SUM(F2385:H2385)</f>
        <v>4</v>
      </c>
      <c r="K2385" s="68">
        <f>E2385-J2385</f>
        <v>0</v>
      </c>
      <c r="L2385" s="69">
        <v>141620000</v>
      </c>
      <c r="M2385" s="87">
        <v>2081</v>
      </c>
      <c r="N2385" s="69">
        <v>35405000</v>
      </c>
      <c r="O2385" s="69">
        <v>224971</v>
      </c>
      <c r="P2385" s="79">
        <f>IF(I2385=0,0,H2385/I2385)</f>
        <v>0</v>
      </c>
    </row>
    <row r="2386">
      <c r="A2386" s="66" t="str">
        <v>2026-06</v>
      </c>
      <c r="B2386" s="66" t="str">
        <v>비교 반영</v>
      </c>
      <c r="C2386" s="66" t="str">
        <v>다산동</v>
      </c>
      <c r="D2386" s="66" t="str">
        <v>공장창고</v>
      </c>
      <c r="E2386" s="68">
        <v>10</v>
      </c>
      <c r="F2386" s="68">
        <v>10</v>
      </c>
      <c r="G2386" s="68">
        <v>0</v>
      </c>
      <c r="H2386" s="68">
        <v>0</v>
      </c>
      <c r="I2386" s="68">
        <f>G2386+H2386</f>
        <v>0</v>
      </c>
      <c r="J2386" s="68">
        <f>SUM(F2386:H2386)</f>
        <v>10</v>
      </c>
      <c r="K2386" s="68">
        <f>E2386-J2386</f>
        <v>0</v>
      </c>
      <c r="L2386" s="69">
        <v>1887000000</v>
      </c>
      <c r="M2386" s="87">
        <v>461.54</v>
      </c>
      <c r="N2386" s="69">
        <v>188700000</v>
      </c>
      <c r="O2386" s="69">
        <v>13515657</v>
      </c>
      <c r="P2386" s="79">
        <f>IF(I2386=0,0,H2386/I2386)</f>
        <v>0</v>
      </c>
    </row>
    <row r="2387">
      <c r="A2387" s="66" t="str">
        <v>2026-06</v>
      </c>
      <c r="B2387" s="66" t="str">
        <v>비교 반영</v>
      </c>
      <c r="C2387" s="66" t="str">
        <v>다산동</v>
      </c>
      <c r="D2387" s="66" t="str">
        <v>다가구 매매</v>
      </c>
      <c r="E2387" s="68">
        <v>1</v>
      </c>
      <c r="F2387" s="68">
        <v>1</v>
      </c>
      <c r="G2387" s="68">
        <v>0</v>
      </c>
      <c r="H2387" s="68">
        <v>0</v>
      </c>
      <c r="I2387" s="68">
        <f>G2387+H2387</f>
        <v>0</v>
      </c>
      <c r="J2387" s="68">
        <f>SUM(F2387:H2387)</f>
        <v>1</v>
      </c>
      <c r="K2387" s="68">
        <f>E2387-J2387</f>
        <v>0</v>
      </c>
      <c r="L2387" s="69">
        <v>2900000000</v>
      </c>
      <c r="M2387" s="87">
        <v>519.98</v>
      </c>
      <c r="N2387" s="69">
        <v>2900000000</v>
      </c>
      <c r="O2387" s="69">
        <v>18436818</v>
      </c>
      <c r="P2387" s="79">
        <f>IF(I2387=0,0,H2387/I2387)</f>
        <v>0</v>
      </c>
    </row>
    <row r="2388">
      <c r="A2388" s="66" t="str">
        <v>2026-06</v>
      </c>
      <c r="B2388" s="66" t="str">
        <v>비교 반영</v>
      </c>
      <c r="C2388" s="66" t="str">
        <v>다산동</v>
      </c>
      <c r="D2388" s="66" t="str">
        <v>다가구 전월세</v>
      </c>
      <c r="E2388" s="68">
        <v>56</v>
      </c>
      <c r="F2388" s="68">
        <v>0</v>
      </c>
      <c r="G2388" s="68">
        <v>19</v>
      </c>
      <c r="H2388" s="68">
        <v>37</v>
      </c>
      <c r="I2388" s="68">
        <f>G2388+H2388</f>
        <v>56</v>
      </c>
      <c r="J2388" s="68">
        <f>SUM(F2388:H2388)</f>
        <v>56</v>
      </c>
      <c r="K2388" s="68">
        <f>E2388-J2388</f>
        <v>0</v>
      </c>
      <c r="L2388" s="69">
        <v>9127350000</v>
      </c>
      <c r="M2388" s="87">
        <v>3063.22</v>
      </c>
      <c r="N2388" s="69">
        <v>162988393</v>
      </c>
      <c r="O2388" s="69">
        <v>9850111</v>
      </c>
      <c r="P2388" s="79">
        <f>IF(I2388=0,0,H2388/I2388)</f>
        <v>0.6607142857142857</v>
      </c>
    </row>
    <row r="2389">
      <c r="A2389" s="66" t="str">
        <v>2026-06</v>
      </c>
      <c r="B2389" s="66" t="str">
        <v>비교 반영</v>
      </c>
      <c r="C2389" s="66" t="str">
        <v>다산동</v>
      </c>
      <c r="D2389" s="66" t="str">
        <v>다세대 매매</v>
      </c>
      <c r="E2389" s="68">
        <v>1</v>
      </c>
      <c r="F2389" s="68">
        <v>1</v>
      </c>
      <c r="G2389" s="68">
        <v>0</v>
      </c>
      <c r="H2389" s="68">
        <v>0</v>
      </c>
      <c r="I2389" s="68">
        <f>G2389+H2389</f>
        <v>0</v>
      </c>
      <c r="J2389" s="68">
        <f>SUM(F2389:H2389)</f>
        <v>1</v>
      </c>
      <c r="K2389" s="68">
        <f>E2389-J2389</f>
        <v>0</v>
      </c>
      <c r="L2389" s="69">
        <v>303000000</v>
      </c>
      <c r="M2389" s="87">
        <v>42.87</v>
      </c>
      <c r="N2389" s="69">
        <v>303000000</v>
      </c>
      <c r="O2389" s="69">
        <v>23364890</v>
      </c>
      <c r="P2389" s="79">
        <f>IF(I2389=0,0,H2389/I2389)</f>
        <v>0</v>
      </c>
    </row>
    <row r="2390">
      <c r="A2390" s="66" t="str">
        <v>2026-06</v>
      </c>
      <c r="B2390" s="66" t="str">
        <v>비교 반영</v>
      </c>
      <c r="C2390" s="66" t="str">
        <v>다산동</v>
      </c>
      <c r="D2390" s="66" t="str">
        <v>다세대 전월세</v>
      </c>
      <c r="E2390" s="68">
        <v>7</v>
      </c>
      <c r="F2390" s="68">
        <v>0</v>
      </c>
      <c r="G2390" s="68">
        <v>3</v>
      </c>
      <c r="H2390" s="68">
        <v>4</v>
      </c>
      <c r="I2390" s="68">
        <f>G2390+H2390</f>
        <v>7</v>
      </c>
      <c r="J2390" s="68">
        <f>SUM(F2390:H2390)</f>
        <v>7</v>
      </c>
      <c r="K2390" s="68">
        <f>E2390-J2390</f>
        <v>0</v>
      </c>
      <c r="L2390" s="69">
        <v>361000000</v>
      </c>
      <c r="M2390" s="87">
        <v>304.22</v>
      </c>
      <c r="N2390" s="69">
        <v>51571429</v>
      </c>
      <c r="O2390" s="69">
        <v>3922781</v>
      </c>
      <c r="P2390" s="79">
        <f>IF(I2390=0,0,H2390/I2390)</f>
        <v>0.5714285714285714</v>
      </c>
    </row>
    <row r="2391">
      <c r="A2391" s="66" t="str">
        <v>2026-06</v>
      </c>
      <c r="B2391" s="66" t="str">
        <v>비교 반영</v>
      </c>
      <c r="C2391" s="66" t="str">
        <v>다산동</v>
      </c>
      <c r="D2391" s="66" t="str">
        <v>상가</v>
      </c>
      <c r="E2391" s="68">
        <v>20</v>
      </c>
      <c r="F2391" s="68">
        <v>20</v>
      </c>
      <c r="G2391" s="68">
        <v>0</v>
      </c>
      <c r="H2391" s="68">
        <v>0</v>
      </c>
      <c r="I2391" s="68">
        <f>G2391+H2391</f>
        <v>0</v>
      </c>
      <c r="J2391" s="68">
        <f>SUM(F2391:H2391)</f>
        <v>20</v>
      </c>
      <c r="K2391" s="68">
        <f>E2391-J2391</f>
        <v>0</v>
      </c>
      <c r="L2391" s="69">
        <v>10988290000</v>
      </c>
      <c r="M2391" s="87">
        <v>6377.85</v>
      </c>
      <c r="N2391" s="69">
        <v>549414500</v>
      </c>
      <c r="O2391" s="69">
        <v>5695481</v>
      </c>
      <c r="P2391" s="79">
        <f>IF(I2391=0,0,H2391/I2391)</f>
        <v>0</v>
      </c>
    </row>
    <row r="2392">
      <c r="A2392" s="66" t="str">
        <v>2026-06</v>
      </c>
      <c r="B2392" s="66" t="str">
        <v>비교 반영</v>
      </c>
      <c r="C2392" s="66" t="str">
        <v>다산동</v>
      </c>
      <c r="D2392" s="66" t="str">
        <v>아파트 매매</v>
      </c>
      <c r="E2392" s="68">
        <v>290</v>
      </c>
      <c r="F2392" s="68">
        <v>290</v>
      </c>
      <c r="G2392" s="68">
        <v>0</v>
      </c>
      <c r="H2392" s="68">
        <v>0</v>
      </c>
      <c r="I2392" s="68">
        <f>G2392+H2392</f>
        <v>0</v>
      </c>
      <c r="J2392" s="68">
        <f>SUM(F2392:H2392)</f>
        <v>290</v>
      </c>
      <c r="K2392" s="68">
        <f>E2392-J2392</f>
        <v>0</v>
      </c>
      <c r="L2392" s="69">
        <v>256073500000</v>
      </c>
      <c r="M2392" s="87">
        <v>24587.62</v>
      </c>
      <c r="N2392" s="69">
        <v>883012069</v>
      </c>
      <c r="O2392" s="69">
        <v>34428868</v>
      </c>
      <c r="P2392" s="79">
        <f>IF(I2392=0,0,H2392/I2392)</f>
        <v>0</v>
      </c>
    </row>
    <row r="2393">
      <c r="A2393" s="66" t="str">
        <v>2026-06</v>
      </c>
      <c r="B2393" s="66" t="str">
        <v>비교 반영</v>
      </c>
      <c r="C2393" s="66" t="str">
        <v>다산동</v>
      </c>
      <c r="D2393" s="66" t="str">
        <v>아파트 전월세</v>
      </c>
      <c r="E2393" s="68">
        <v>869</v>
      </c>
      <c r="F2393" s="68">
        <v>0</v>
      </c>
      <c r="G2393" s="68">
        <v>212</v>
      </c>
      <c r="H2393" s="68">
        <v>657</v>
      </c>
      <c r="I2393" s="68">
        <f>G2393+H2393</f>
        <v>869</v>
      </c>
      <c r="J2393" s="68">
        <f>SUM(F2393:H2393)</f>
        <v>869</v>
      </c>
      <c r="K2393" s="68">
        <f>E2393-J2393</f>
        <v>0</v>
      </c>
      <c r="L2393" s="69">
        <v>151860630000</v>
      </c>
      <c r="M2393" s="87">
        <v>46509.12</v>
      </c>
      <c r="N2393" s="69">
        <v>174753314</v>
      </c>
      <c r="O2393" s="69">
        <v>10793982</v>
      </c>
      <c r="P2393" s="79">
        <f>IF(I2393=0,0,H2393/I2393)</f>
        <v>0.7560414269275029</v>
      </c>
    </row>
    <row r="2394">
      <c r="A2394" s="66" t="str">
        <v>2026-06</v>
      </c>
      <c r="B2394" s="66" t="str">
        <v>비교 반영</v>
      </c>
      <c r="C2394" s="66" t="str">
        <v>다산동</v>
      </c>
      <c r="D2394" s="66" t="str">
        <v>오피스텔 매매</v>
      </c>
      <c r="E2394" s="68">
        <v>9</v>
      </c>
      <c r="F2394" s="68">
        <v>9</v>
      </c>
      <c r="G2394" s="68">
        <v>0</v>
      </c>
      <c r="H2394" s="68">
        <v>0</v>
      </c>
      <c r="I2394" s="68">
        <f>G2394+H2394</f>
        <v>0</v>
      </c>
      <c r="J2394" s="68">
        <f>SUM(F2394:H2394)</f>
        <v>9</v>
      </c>
      <c r="K2394" s="68">
        <f>E2394-J2394</f>
        <v>0</v>
      </c>
      <c r="L2394" s="69">
        <v>2039000000</v>
      </c>
      <c r="M2394" s="87">
        <v>314.258</v>
      </c>
      <c r="N2394" s="69">
        <v>226555556</v>
      </c>
      <c r="O2394" s="69">
        <v>21448923</v>
      </c>
      <c r="P2394" s="79">
        <f>IF(I2394=0,0,H2394/I2394)</f>
        <v>0</v>
      </c>
    </row>
    <row r="2395">
      <c r="A2395" s="66" t="str">
        <v>2026-06</v>
      </c>
      <c r="B2395" s="66" t="str">
        <v>비교 반영</v>
      </c>
      <c r="C2395" s="66" t="str">
        <v>다산동</v>
      </c>
      <c r="D2395" s="66" t="str">
        <v>오피스텔 전월세</v>
      </c>
      <c r="E2395" s="68">
        <v>112</v>
      </c>
      <c r="F2395" s="68">
        <v>0</v>
      </c>
      <c r="G2395" s="68">
        <v>40</v>
      </c>
      <c r="H2395" s="68">
        <v>72</v>
      </c>
      <c r="I2395" s="68">
        <f>G2395+H2395</f>
        <v>112</v>
      </c>
      <c r="J2395" s="68">
        <f>SUM(F2395:H2395)</f>
        <v>112</v>
      </c>
      <c r="K2395" s="68">
        <f>E2395-J2395</f>
        <v>0</v>
      </c>
      <c r="L2395" s="69">
        <v>10291650000</v>
      </c>
      <c r="M2395" s="87">
        <v>3301.05</v>
      </c>
      <c r="N2395" s="69">
        <v>91889732</v>
      </c>
      <c r="O2395" s="69">
        <v>10306412</v>
      </c>
      <c r="P2395" s="79">
        <f>IF(I2395=0,0,H2395/I2395)</f>
        <v>0.6428571428571429</v>
      </c>
    </row>
    <row r="2396">
      <c r="A2396" s="66" t="str">
        <v>2026-06</v>
      </c>
      <c r="B2396" s="66" t="str">
        <v>비교 반영</v>
      </c>
      <c r="C2396" s="66" t="str">
        <v>별내동</v>
      </c>
      <c r="D2396" s="66" t="str">
        <v>다가구 전월세</v>
      </c>
      <c r="E2396" s="68">
        <v>105</v>
      </c>
      <c r="F2396" s="68">
        <v>0</v>
      </c>
      <c r="G2396" s="68">
        <v>53</v>
      </c>
      <c r="H2396" s="68">
        <v>52</v>
      </c>
      <c r="I2396" s="68">
        <f>G2396+H2396</f>
        <v>105</v>
      </c>
      <c r="J2396" s="68">
        <f>SUM(F2396:H2396)</f>
        <v>105</v>
      </c>
      <c r="K2396" s="68">
        <f>E2396-J2396</f>
        <v>0</v>
      </c>
      <c r="L2396" s="69">
        <v>16609400000</v>
      </c>
      <c r="M2396" s="87">
        <v>6132.8</v>
      </c>
      <c r="N2396" s="69">
        <v>158184762</v>
      </c>
      <c r="O2396" s="69">
        <v>8953024</v>
      </c>
      <c r="P2396" s="79">
        <f>IF(I2396=0,0,H2396/I2396)</f>
        <v>0.49523809523809526</v>
      </c>
    </row>
    <row r="2397">
      <c r="A2397" s="66" t="str">
        <v>2026-06</v>
      </c>
      <c r="B2397" s="66" t="str">
        <v>비교 반영</v>
      </c>
      <c r="C2397" s="66" t="str">
        <v>별내동</v>
      </c>
      <c r="D2397" s="66" t="str">
        <v>다세대 매매</v>
      </c>
      <c r="E2397" s="68">
        <v>3</v>
      </c>
      <c r="F2397" s="68">
        <v>3</v>
      </c>
      <c r="G2397" s="68">
        <v>0</v>
      </c>
      <c r="H2397" s="68">
        <v>0</v>
      </c>
      <c r="I2397" s="68">
        <f>G2397+H2397</f>
        <v>0</v>
      </c>
      <c r="J2397" s="68">
        <f>SUM(F2397:H2397)</f>
        <v>3</v>
      </c>
      <c r="K2397" s="68">
        <f>E2397-J2397</f>
        <v>0</v>
      </c>
      <c r="L2397" s="69">
        <v>2170000000</v>
      </c>
      <c r="M2397" s="87">
        <v>254.62</v>
      </c>
      <c r="N2397" s="69">
        <v>723333333</v>
      </c>
      <c r="O2397" s="69">
        <v>28173566</v>
      </c>
      <c r="P2397" s="79">
        <f>IF(I2397=0,0,H2397/I2397)</f>
        <v>0</v>
      </c>
    </row>
    <row r="2398">
      <c r="A2398" s="66" t="str">
        <v>2026-06</v>
      </c>
      <c r="B2398" s="66" t="str">
        <v>비교 반영</v>
      </c>
      <c r="C2398" s="66" t="str">
        <v>별내동</v>
      </c>
      <c r="D2398" s="66" t="str">
        <v>다세대 전월세</v>
      </c>
      <c r="E2398" s="68">
        <v>4</v>
      </c>
      <c r="F2398" s="68">
        <v>0</v>
      </c>
      <c r="G2398" s="68">
        <v>4</v>
      </c>
      <c r="H2398" s="68">
        <v>0</v>
      </c>
      <c r="I2398" s="68">
        <f>G2398+H2398</f>
        <v>4</v>
      </c>
      <c r="J2398" s="68">
        <f>SUM(F2398:H2398)</f>
        <v>4</v>
      </c>
      <c r="K2398" s="68">
        <f>E2398-J2398</f>
        <v>0</v>
      </c>
      <c r="L2398" s="69">
        <v>2208250000</v>
      </c>
      <c r="M2398" s="87">
        <v>339.45</v>
      </c>
      <c r="N2398" s="69">
        <v>552062500</v>
      </c>
      <c r="O2398" s="69">
        <v>21505376</v>
      </c>
      <c r="P2398" s="79">
        <f>IF(I2398=0,0,H2398/I2398)</f>
        <v>0</v>
      </c>
    </row>
    <row r="2399">
      <c r="A2399" s="66" t="str">
        <v>2026-06</v>
      </c>
      <c r="B2399" s="66" t="str">
        <v>비교 반영</v>
      </c>
      <c r="C2399" s="66" t="str">
        <v>별내동</v>
      </c>
      <c r="D2399" s="66" t="str">
        <v>상가</v>
      </c>
      <c r="E2399" s="68">
        <v>6</v>
      </c>
      <c r="F2399" s="68">
        <v>6</v>
      </c>
      <c r="G2399" s="68">
        <v>0</v>
      </c>
      <c r="H2399" s="68">
        <v>0</v>
      </c>
      <c r="I2399" s="68">
        <f>G2399+H2399</f>
        <v>0</v>
      </c>
      <c r="J2399" s="68">
        <f>SUM(F2399:H2399)</f>
        <v>6</v>
      </c>
      <c r="K2399" s="68">
        <f>E2399-J2399</f>
        <v>0</v>
      </c>
      <c r="L2399" s="69">
        <v>4320000000</v>
      </c>
      <c r="M2399" s="87">
        <v>765.75</v>
      </c>
      <c r="N2399" s="69">
        <v>720000000</v>
      </c>
      <c r="O2399" s="69">
        <v>18649678</v>
      </c>
      <c r="P2399" s="79">
        <f>IF(I2399=0,0,H2399/I2399)</f>
        <v>0</v>
      </c>
    </row>
    <row r="2400">
      <c r="A2400" s="66" t="str">
        <v>2026-06</v>
      </c>
      <c r="B2400" s="66" t="str">
        <v>비교 반영</v>
      </c>
      <c r="C2400" s="66" t="str">
        <v>별내동</v>
      </c>
      <c r="D2400" s="66" t="str">
        <v>아파트 매매</v>
      </c>
      <c r="E2400" s="68">
        <v>117</v>
      </c>
      <c r="F2400" s="68">
        <v>117</v>
      </c>
      <c r="G2400" s="68">
        <v>0</v>
      </c>
      <c r="H2400" s="68">
        <v>0</v>
      </c>
      <c r="I2400" s="68">
        <f>G2400+H2400</f>
        <v>0</v>
      </c>
      <c r="J2400" s="68">
        <f>SUM(F2400:H2400)</f>
        <v>117</v>
      </c>
      <c r="K2400" s="68">
        <f>E2400-J2400</f>
        <v>0</v>
      </c>
      <c r="L2400" s="69">
        <v>86724500000</v>
      </c>
      <c r="M2400" s="87">
        <v>10712.381</v>
      </c>
      <c r="N2400" s="69">
        <v>741235043</v>
      </c>
      <c r="O2400" s="69">
        <v>26762729</v>
      </c>
      <c r="P2400" s="79">
        <f>IF(I2400=0,0,H2400/I2400)</f>
        <v>0</v>
      </c>
    </row>
    <row r="2401">
      <c r="A2401" s="66" t="str">
        <v>2026-06</v>
      </c>
      <c r="B2401" s="66" t="str">
        <v>비교 반영</v>
      </c>
      <c r="C2401" s="66" t="str">
        <v>별내동</v>
      </c>
      <c r="D2401" s="66" t="str">
        <v>아파트 전월세</v>
      </c>
      <c r="E2401" s="68">
        <v>314</v>
      </c>
      <c r="F2401" s="68">
        <v>0</v>
      </c>
      <c r="G2401" s="68">
        <v>60</v>
      </c>
      <c r="H2401" s="68">
        <v>254</v>
      </c>
      <c r="I2401" s="68">
        <f>G2401+H2401</f>
        <v>314</v>
      </c>
      <c r="J2401" s="68">
        <f>SUM(F2401:H2401)</f>
        <v>314</v>
      </c>
      <c r="K2401" s="68">
        <f>E2401-J2401</f>
        <v>0</v>
      </c>
      <c r="L2401" s="69">
        <v>57062830000</v>
      </c>
      <c r="M2401" s="87">
        <v>21190.489</v>
      </c>
      <c r="N2401" s="69">
        <v>181728758</v>
      </c>
      <c r="O2401" s="69">
        <v>8901987</v>
      </c>
      <c r="P2401" s="79">
        <f>IF(I2401=0,0,H2401/I2401)</f>
        <v>0.8089171974522293</v>
      </c>
    </row>
    <row r="2402">
      <c r="A2402" s="66" t="str">
        <v>2026-06</v>
      </c>
      <c r="B2402" s="66" t="str">
        <v>비교 반영</v>
      </c>
      <c r="C2402" s="66" t="str">
        <v>별내동</v>
      </c>
      <c r="D2402" s="66" t="str">
        <v>오피스텔 매매</v>
      </c>
      <c r="E2402" s="68">
        <v>10</v>
      </c>
      <c r="F2402" s="68">
        <v>10</v>
      </c>
      <c r="G2402" s="68">
        <v>0</v>
      </c>
      <c r="H2402" s="68">
        <v>0</v>
      </c>
      <c r="I2402" s="68">
        <f>G2402+H2402</f>
        <v>0</v>
      </c>
      <c r="J2402" s="68">
        <f>SUM(F2402:H2402)</f>
        <v>10</v>
      </c>
      <c r="K2402" s="68">
        <f>E2402-J2402</f>
        <v>0</v>
      </c>
      <c r="L2402" s="69">
        <v>2472000000</v>
      </c>
      <c r="M2402" s="87">
        <v>378.561</v>
      </c>
      <c r="N2402" s="69">
        <v>247200000</v>
      </c>
      <c r="O2402" s="69">
        <v>21586747</v>
      </c>
      <c r="P2402" s="79">
        <f>IF(I2402=0,0,H2402/I2402)</f>
        <v>0</v>
      </c>
    </row>
    <row r="2403">
      <c r="A2403" s="66" t="str">
        <v>2026-06</v>
      </c>
      <c r="B2403" s="66" t="str">
        <v>비교 반영</v>
      </c>
      <c r="C2403" s="66" t="str">
        <v>별내동</v>
      </c>
      <c r="D2403" s="66" t="str">
        <v>오피스텔 전월세</v>
      </c>
      <c r="E2403" s="68">
        <v>58</v>
      </c>
      <c r="F2403" s="68">
        <v>0</v>
      </c>
      <c r="G2403" s="68">
        <v>24</v>
      </c>
      <c r="H2403" s="68">
        <v>34</v>
      </c>
      <c r="I2403" s="68">
        <f>G2403+H2403</f>
        <v>58</v>
      </c>
      <c r="J2403" s="68">
        <f>SUM(F2403:H2403)</f>
        <v>58</v>
      </c>
      <c r="K2403" s="68">
        <f>E2403-J2403</f>
        <v>0</v>
      </c>
      <c r="L2403" s="69">
        <v>10555500000</v>
      </c>
      <c r="M2403" s="87">
        <v>2870.77</v>
      </c>
      <c r="N2403" s="69">
        <v>181991379</v>
      </c>
      <c r="O2403" s="69">
        <v>12155001</v>
      </c>
      <c r="P2403" s="79">
        <f>IF(I2403=0,0,H2403/I2403)</f>
        <v>0.5862068965517241</v>
      </c>
    </row>
    <row r="2404">
      <c r="A2404" s="66" t="str">
        <v>2026-06</v>
      </c>
      <c r="B2404" s="66" t="str">
        <v>비교 반영</v>
      </c>
      <c r="C2404" s="66" t="str">
        <v>별내동</v>
      </c>
      <c r="D2404" s="66" t="str">
        <v>토지</v>
      </c>
      <c r="E2404" s="68">
        <v>10</v>
      </c>
      <c r="F2404" s="68">
        <v>10</v>
      </c>
      <c r="G2404" s="68">
        <v>0</v>
      </c>
      <c r="H2404" s="68">
        <v>0</v>
      </c>
      <c r="I2404" s="68">
        <f>G2404+H2404</f>
        <v>0</v>
      </c>
      <c r="J2404" s="68">
        <f>SUM(F2404:H2404)</f>
        <v>10</v>
      </c>
      <c r="K2404" s="68">
        <f>E2404-J2404</f>
        <v>0</v>
      </c>
      <c r="L2404" s="69">
        <v>549860000</v>
      </c>
      <c r="M2404" s="87">
        <v>3645.71</v>
      </c>
      <c r="N2404" s="69">
        <v>54986000</v>
      </c>
      <c r="O2404" s="69">
        <v>498591</v>
      </c>
      <c r="P2404" s="79">
        <f>IF(I2404=0,0,H2404/I2404)</f>
        <v>0</v>
      </c>
    </row>
    <row r="2405">
      <c r="A2405" s="66" t="str">
        <v>2026-06</v>
      </c>
      <c r="B2405" s="66" t="str">
        <v>비교 반영</v>
      </c>
      <c r="C2405" s="66" t="str">
        <v>별내면 광전리</v>
      </c>
      <c r="D2405" s="66" t="str">
        <v>다가구 전월세</v>
      </c>
      <c r="E2405" s="68">
        <v>1</v>
      </c>
      <c r="F2405" s="68">
        <v>0</v>
      </c>
      <c r="G2405" s="68">
        <v>0</v>
      </c>
      <c r="H2405" s="68">
        <v>1</v>
      </c>
      <c r="I2405" s="68">
        <f>G2405+H2405</f>
        <v>1</v>
      </c>
      <c r="J2405" s="68">
        <f>SUM(F2405:H2405)</f>
        <v>1</v>
      </c>
      <c r="K2405" s="68">
        <f>E2405-J2405</f>
        <v>0</v>
      </c>
      <c r="L2405" s="69">
        <v>100000000</v>
      </c>
      <c r="M2405" s="87">
        <v>60.31</v>
      </c>
      <c r="N2405" s="69">
        <v>100000000</v>
      </c>
      <c r="O2405" s="69">
        <v>5481322</v>
      </c>
      <c r="P2405" s="79">
        <f>IF(I2405=0,0,H2405/I2405)</f>
        <v>1</v>
      </c>
    </row>
    <row r="2406">
      <c r="A2406" s="66" t="str">
        <v>2026-06</v>
      </c>
      <c r="B2406" s="66" t="str">
        <v>비교 반영</v>
      </c>
      <c r="C2406" s="66" t="str">
        <v>별내면 광전리</v>
      </c>
      <c r="D2406" s="66" t="str">
        <v>토지</v>
      </c>
      <c r="E2406" s="68">
        <v>1</v>
      </c>
      <c r="F2406" s="68">
        <v>1</v>
      </c>
      <c r="G2406" s="68">
        <v>0</v>
      </c>
      <c r="H2406" s="68">
        <v>0</v>
      </c>
      <c r="I2406" s="68">
        <f>G2406+H2406</f>
        <v>0</v>
      </c>
      <c r="J2406" s="68">
        <f>SUM(F2406:H2406)</f>
        <v>1</v>
      </c>
      <c r="K2406" s="68">
        <f>E2406-J2406</f>
        <v>0</v>
      </c>
      <c r="L2406" s="69">
        <v>550000000</v>
      </c>
      <c r="M2406" s="87">
        <v>448</v>
      </c>
      <c r="N2406" s="69">
        <v>550000000</v>
      </c>
      <c r="O2406" s="69">
        <v>4058441</v>
      </c>
      <c r="P2406" s="79">
        <f>IF(I2406=0,0,H2406/I2406)</f>
        <v>0</v>
      </c>
    </row>
    <row r="2407">
      <c r="A2407" s="66" t="str">
        <v>2026-06</v>
      </c>
      <c r="B2407" s="66" t="str">
        <v>비교 반영</v>
      </c>
      <c r="C2407" s="66" t="str">
        <v>별내면 용암리</v>
      </c>
      <c r="D2407" s="66" t="str">
        <v>토지</v>
      </c>
      <c r="E2407" s="68">
        <v>2</v>
      </c>
      <c r="F2407" s="68">
        <v>2</v>
      </c>
      <c r="G2407" s="68">
        <v>0</v>
      </c>
      <c r="H2407" s="68">
        <v>0</v>
      </c>
      <c r="I2407" s="68">
        <f>G2407+H2407</f>
        <v>0</v>
      </c>
      <c r="J2407" s="68">
        <f>SUM(F2407:H2407)</f>
        <v>2</v>
      </c>
      <c r="K2407" s="68">
        <f>E2407-J2407</f>
        <v>0</v>
      </c>
      <c r="L2407" s="69">
        <v>459000000</v>
      </c>
      <c r="M2407" s="87">
        <v>1606</v>
      </c>
      <c r="N2407" s="69">
        <v>229500000</v>
      </c>
      <c r="O2407" s="69">
        <v>944804</v>
      </c>
      <c r="P2407" s="79">
        <f>IF(I2407=0,0,H2407/I2407)</f>
        <v>0</v>
      </c>
    </row>
    <row r="2408">
      <c r="A2408" s="66" t="str">
        <v>2026-06</v>
      </c>
      <c r="B2408" s="66" t="str">
        <v>비교 반영</v>
      </c>
      <c r="C2408" s="66" t="str">
        <v>별내면 청학리</v>
      </c>
      <c r="D2408" s="66" t="str">
        <v>다가구 전월세</v>
      </c>
      <c r="E2408" s="68">
        <v>11</v>
      </c>
      <c r="F2408" s="68">
        <v>0</v>
      </c>
      <c r="G2408" s="68">
        <v>2</v>
      </c>
      <c r="H2408" s="68">
        <v>9</v>
      </c>
      <c r="I2408" s="68">
        <f>G2408+H2408</f>
        <v>11</v>
      </c>
      <c r="J2408" s="68">
        <f>SUM(F2408:H2408)</f>
        <v>11</v>
      </c>
      <c r="K2408" s="68">
        <f>E2408-J2408</f>
        <v>0</v>
      </c>
      <c r="L2408" s="69">
        <v>754590000</v>
      </c>
      <c r="M2408" s="87">
        <v>363.618</v>
      </c>
      <c r="N2408" s="69">
        <v>68599091</v>
      </c>
      <c r="O2408" s="69">
        <v>6860255</v>
      </c>
      <c r="P2408" s="79">
        <f>IF(I2408=0,0,H2408/I2408)</f>
        <v>0.8181818181818182</v>
      </c>
    </row>
    <row r="2409">
      <c r="A2409" s="66" t="str">
        <v>2026-06</v>
      </c>
      <c r="B2409" s="66" t="str">
        <v>비교 반영</v>
      </c>
      <c r="C2409" s="66" t="str">
        <v>별내면 청학리</v>
      </c>
      <c r="D2409" s="66" t="str">
        <v>아파트 매매</v>
      </c>
      <c r="E2409" s="68">
        <v>19</v>
      </c>
      <c r="F2409" s="68">
        <v>19</v>
      </c>
      <c r="G2409" s="68">
        <v>0</v>
      </c>
      <c r="H2409" s="68">
        <v>0</v>
      </c>
      <c r="I2409" s="68">
        <f>G2409+H2409</f>
        <v>0</v>
      </c>
      <c r="J2409" s="68">
        <f>SUM(F2409:H2409)</f>
        <v>19</v>
      </c>
      <c r="K2409" s="68">
        <f>E2409-J2409</f>
        <v>0</v>
      </c>
      <c r="L2409" s="69">
        <v>5711400000</v>
      </c>
      <c r="M2409" s="87">
        <v>1473.78</v>
      </c>
      <c r="N2409" s="69">
        <v>300600000</v>
      </c>
      <c r="O2409" s="69">
        <v>12811044</v>
      </c>
      <c r="P2409" s="79">
        <f>IF(I2409=0,0,H2409/I2409)</f>
        <v>0</v>
      </c>
    </row>
    <row r="2410">
      <c r="A2410" s="66" t="str">
        <v>2026-06</v>
      </c>
      <c r="B2410" s="66" t="str">
        <v>비교 반영</v>
      </c>
      <c r="C2410" s="66" t="str">
        <v>별내면 청학리</v>
      </c>
      <c r="D2410" s="66" t="str">
        <v>아파트 전월세</v>
      </c>
      <c r="E2410" s="68">
        <v>22</v>
      </c>
      <c r="F2410" s="68">
        <v>0</v>
      </c>
      <c r="G2410" s="68">
        <v>13</v>
      </c>
      <c r="H2410" s="68">
        <v>9</v>
      </c>
      <c r="I2410" s="68">
        <f>G2410+H2410</f>
        <v>22</v>
      </c>
      <c r="J2410" s="68">
        <f>SUM(F2410:H2410)</f>
        <v>22</v>
      </c>
      <c r="K2410" s="68">
        <f>E2410-J2410</f>
        <v>0</v>
      </c>
      <c r="L2410" s="69">
        <v>3062810000</v>
      </c>
      <c r="M2410" s="87">
        <v>1733.67</v>
      </c>
      <c r="N2410" s="69">
        <v>139218636</v>
      </c>
      <c r="O2410" s="69">
        <v>5840207</v>
      </c>
      <c r="P2410" s="79">
        <f>IF(I2410=0,0,H2410/I2410)</f>
        <v>0.4090909090909091</v>
      </c>
    </row>
    <row r="2411">
      <c r="A2411" s="66" t="str">
        <v>2026-06</v>
      </c>
      <c r="B2411" s="66" t="str">
        <v>비교 반영</v>
      </c>
      <c r="C2411" s="66" t="str">
        <v>별내면 청학리</v>
      </c>
      <c r="D2411" s="66" t="str">
        <v>오피스텔 전월세</v>
      </c>
      <c r="E2411" s="68">
        <v>1</v>
      </c>
      <c r="F2411" s="68">
        <v>0</v>
      </c>
      <c r="G2411" s="68">
        <v>0</v>
      </c>
      <c r="H2411" s="68">
        <v>1</v>
      </c>
      <c r="I2411" s="68">
        <f>G2411+H2411</f>
        <v>1</v>
      </c>
      <c r="J2411" s="68">
        <f>SUM(F2411:H2411)</f>
        <v>1</v>
      </c>
      <c r="K2411" s="68">
        <f>E2411-J2411</f>
        <v>0</v>
      </c>
      <c r="L2411" s="69">
        <v>5000000</v>
      </c>
      <c r="M2411" s="87">
        <v>19.98</v>
      </c>
      <c r="N2411" s="69">
        <v>5000000</v>
      </c>
      <c r="O2411" s="69">
        <v>827274</v>
      </c>
      <c r="P2411" s="79">
        <f>IF(I2411=0,0,H2411/I2411)</f>
        <v>1</v>
      </c>
    </row>
    <row r="2412">
      <c r="A2412" s="66" t="str">
        <v>2026-06</v>
      </c>
      <c r="B2412" s="66" t="str">
        <v>비교 반영</v>
      </c>
      <c r="C2412" s="66" t="str">
        <v>별내면 청학리</v>
      </c>
      <c r="D2412" s="66" t="str">
        <v>토지</v>
      </c>
      <c r="E2412" s="68">
        <v>5</v>
      </c>
      <c r="F2412" s="68">
        <v>5</v>
      </c>
      <c r="G2412" s="68">
        <v>0</v>
      </c>
      <c r="H2412" s="68">
        <v>0</v>
      </c>
      <c r="I2412" s="68">
        <f>G2412+H2412</f>
        <v>0</v>
      </c>
      <c r="J2412" s="68">
        <f>SUM(F2412:H2412)</f>
        <v>5</v>
      </c>
      <c r="K2412" s="68">
        <f>E2412-J2412</f>
        <v>0</v>
      </c>
      <c r="L2412" s="69">
        <v>256000000</v>
      </c>
      <c r="M2412" s="87">
        <v>531</v>
      </c>
      <c r="N2412" s="69">
        <v>51200000</v>
      </c>
      <c r="O2412" s="69">
        <v>1593749</v>
      </c>
      <c r="P2412" s="79">
        <f>IF(I2412=0,0,H2412/I2412)</f>
        <v>0</v>
      </c>
    </row>
    <row r="2413">
      <c r="A2413" s="66" t="str">
        <v>2026-06</v>
      </c>
      <c r="B2413" s="66" t="str">
        <v>비교 반영</v>
      </c>
      <c r="C2413" s="66" t="str">
        <v>삼패동</v>
      </c>
      <c r="D2413" s="66" t="str">
        <v>상가</v>
      </c>
      <c r="E2413" s="68">
        <v>2</v>
      </c>
      <c r="F2413" s="68">
        <v>2</v>
      </c>
      <c r="G2413" s="68">
        <v>0</v>
      </c>
      <c r="H2413" s="68">
        <v>0</v>
      </c>
      <c r="I2413" s="68">
        <f>G2413+H2413</f>
        <v>0</v>
      </c>
      <c r="J2413" s="68">
        <f>SUM(F2413:H2413)</f>
        <v>2</v>
      </c>
      <c r="K2413" s="68">
        <f>E2413-J2413</f>
        <v>0</v>
      </c>
      <c r="L2413" s="69">
        <v>1962800000</v>
      </c>
      <c r="M2413" s="87">
        <v>456.26</v>
      </c>
      <c r="N2413" s="69">
        <v>981400000</v>
      </c>
      <c r="O2413" s="69">
        <v>14221266</v>
      </c>
      <c r="P2413" s="79">
        <f>IF(I2413=0,0,H2413/I2413)</f>
        <v>0</v>
      </c>
    </row>
    <row r="2414">
      <c r="A2414" s="66" t="str">
        <v>2026-06</v>
      </c>
      <c r="B2414" s="66" t="str">
        <v>비교 반영</v>
      </c>
      <c r="C2414" s="66" t="str">
        <v>삼패동</v>
      </c>
      <c r="D2414" s="66" t="str">
        <v>토지</v>
      </c>
      <c r="E2414" s="68">
        <v>10</v>
      </c>
      <c r="F2414" s="68">
        <v>10</v>
      </c>
      <c r="G2414" s="68">
        <v>0</v>
      </c>
      <c r="H2414" s="68">
        <v>0</v>
      </c>
      <c r="I2414" s="68">
        <f>G2414+H2414</f>
        <v>0</v>
      </c>
      <c r="J2414" s="68">
        <f>SUM(F2414:H2414)</f>
        <v>10</v>
      </c>
      <c r="K2414" s="68">
        <f>E2414-J2414</f>
        <v>0</v>
      </c>
      <c r="L2414" s="69">
        <v>1218190000</v>
      </c>
      <c r="M2414" s="87">
        <v>969.15</v>
      </c>
      <c r="N2414" s="69">
        <v>121819000</v>
      </c>
      <c r="O2414" s="69">
        <v>4155264</v>
      </c>
      <c r="P2414" s="79">
        <f>IF(I2414=0,0,H2414/I2414)</f>
        <v>0</v>
      </c>
    </row>
    <row r="2415">
      <c r="A2415" s="66" t="str">
        <v>2026-06</v>
      </c>
      <c r="B2415" s="66" t="str">
        <v>비교 반영</v>
      </c>
      <c r="C2415" s="66" t="str">
        <v>수동면 내방리</v>
      </c>
      <c r="D2415" s="66" t="str">
        <v>다세대 전월세</v>
      </c>
      <c r="E2415" s="68">
        <v>1</v>
      </c>
      <c r="F2415" s="68">
        <v>0</v>
      </c>
      <c r="G2415" s="68">
        <v>1</v>
      </c>
      <c r="H2415" s="68">
        <v>0</v>
      </c>
      <c r="I2415" s="68">
        <f>G2415+H2415</f>
        <v>1</v>
      </c>
      <c r="J2415" s="68">
        <f>SUM(F2415:H2415)</f>
        <v>1</v>
      </c>
      <c r="K2415" s="68">
        <f>E2415-J2415</f>
        <v>0</v>
      </c>
      <c r="L2415" s="69">
        <v>28000000</v>
      </c>
      <c r="M2415" s="87">
        <v>39.58</v>
      </c>
      <c r="N2415" s="69">
        <v>28000000</v>
      </c>
      <c r="O2415" s="69">
        <v>2338605</v>
      </c>
      <c r="P2415" s="79">
        <f>IF(I2415=0,0,H2415/I2415)</f>
        <v>0</v>
      </c>
    </row>
    <row r="2416">
      <c r="A2416" s="66" t="str">
        <v>2026-06</v>
      </c>
      <c r="B2416" s="66" t="str">
        <v>비교 반영</v>
      </c>
      <c r="C2416" s="66" t="str">
        <v>수동면 송천리</v>
      </c>
      <c r="D2416" s="66" t="str">
        <v>다가구 전월세</v>
      </c>
      <c r="E2416" s="68">
        <v>2</v>
      </c>
      <c r="F2416" s="68">
        <v>0</v>
      </c>
      <c r="G2416" s="68">
        <v>0</v>
      </c>
      <c r="H2416" s="68">
        <v>2</v>
      </c>
      <c r="I2416" s="68">
        <f>G2416+H2416</f>
        <v>2</v>
      </c>
      <c r="J2416" s="68">
        <f>SUM(F2416:H2416)</f>
        <v>2</v>
      </c>
      <c r="K2416" s="68">
        <f>E2416-J2416</f>
        <v>0</v>
      </c>
      <c r="L2416" s="69">
        <v>40000000</v>
      </c>
      <c r="M2416" s="87">
        <v>243.25</v>
      </c>
      <c r="N2416" s="69">
        <v>20000000</v>
      </c>
      <c r="O2416" s="69">
        <v>543603</v>
      </c>
      <c r="P2416" s="79">
        <f>IF(I2416=0,0,H2416/I2416)</f>
        <v>1</v>
      </c>
    </row>
    <row r="2417">
      <c r="A2417" s="66" t="str">
        <v>2026-06</v>
      </c>
      <c r="B2417" s="66" t="str">
        <v>비교 반영</v>
      </c>
      <c r="C2417" s="66" t="str">
        <v>수동면 송천리</v>
      </c>
      <c r="D2417" s="66" t="str">
        <v>토지</v>
      </c>
      <c r="E2417" s="68">
        <v>6</v>
      </c>
      <c r="F2417" s="68">
        <v>6</v>
      </c>
      <c r="G2417" s="68">
        <v>0</v>
      </c>
      <c r="H2417" s="68">
        <v>0</v>
      </c>
      <c r="I2417" s="68">
        <f>G2417+H2417</f>
        <v>0</v>
      </c>
      <c r="J2417" s="68">
        <f>SUM(F2417:H2417)</f>
        <v>6</v>
      </c>
      <c r="K2417" s="68">
        <f>E2417-J2417</f>
        <v>0</v>
      </c>
      <c r="L2417" s="69">
        <v>1794200000</v>
      </c>
      <c r="M2417" s="87">
        <v>2258.47</v>
      </c>
      <c r="N2417" s="69">
        <v>299033333</v>
      </c>
      <c r="O2417" s="69">
        <v>2626220</v>
      </c>
      <c r="P2417" s="79">
        <f>IF(I2417=0,0,H2417/I2417)</f>
        <v>0</v>
      </c>
    </row>
    <row r="2418">
      <c r="A2418" s="66" t="str">
        <v>2026-06</v>
      </c>
      <c r="B2418" s="66" t="str">
        <v>비교 반영</v>
      </c>
      <c r="C2418" s="66" t="str">
        <v>수동면 수산리</v>
      </c>
      <c r="D2418" s="66" t="str">
        <v>다가구 전월세</v>
      </c>
      <c r="E2418" s="68">
        <v>1</v>
      </c>
      <c r="F2418" s="68">
        <v>0</v>
      </c>
      <c r="G2418" s="68">
        <v>0</v>
      </c>
      <c r="H2418" s="68">
        <v>1</v>
      </c>
      <c r="I2418" s="68">
        <f>G2418+H2418</f>
        <v>1</v>
      </c>
      <c r="J2418" s="68">
        <f>SUM(F2418:H2418)</f>
        <v>1</v>
      </c>
      <c r="K2418" s="68">
        <f>E2418-J2418</f>
        <v>0</v>
      </c>
      <c r="L2418" s="69">
        <v>5000000</v>
      </c>
      <c r="M2418" s="87">
        <v>66.24</v>
      </c>
      <c r="N2418" s="69">
        <v>5000000</v>
      </c>
      <c r="O2418" s="69">
        <v>249531</v>
      </c>
      <c r="P2418" s="79">
        <f>IF(I2418=0,0,H2418/I2418)</f>
        <v>1</v>
      </c>
    </row>
    <row r="2419">
      <c r="A2419" s="66" t="str">
        <v>2026-06</v>
      </c>
      <c r="B2419" s="66" t="str">
        <v>비교 반영</v>
      </c>
      <c r="C2419" s="66" t="str">
        <v>수동면 수산리</v>
      </c>
      <c r="D2419" s="66" t="str">
        <v>토지</v>
      </c>
      <c r="E2419" s="68">
        <v>1</v>
      </c>
      <c r="F2419" s="68">
        <v>1</v>
      </c>
      <c r="G2419" s="68">
        <v>0</v>
      </c>
      <c r="H2419" s="68">
        <v>0</v>
      </c>
      <c r="I2419" s="68">
        <f>G2419+H2419</f>
        <v>0</v>
      </c>
      <c r="J2419" s="68">
        <f>SUM(F2419:H2419)</f>
        <v>1</v>
      </c>
      <c r="K2419" s="68">
        <f>E2419-J2419</f>
        <v>0</v>
      </c>
      <c r="L2419" s="69">
        <v>4000000</v>
      </c>
      <c r="M2419" s="87">
        <v>331</v>
      </c>
      <c r="N2419" s="69">
        <v>4000000</v>
      </c>
      <c r="O2419" s="69">
        <v>39949</v>
      </c>
      <c r="P2419" s="79">
        <f>IF(I2419=0,0,H2419/I2419)</f>
        <v>0</v>
      </c>
    </row>
    <row r="2420">
      <c r="A2420" s="66" t="str">
        <v>2026-06</v>
      </c>
      <c r="B2420" s="66" t="str">
        <v>비교 반영</v>
      </c>
      <c r="C2420" s="66" t="str">
        <v>수동면 외방리</v>
      </c>
      <c r="D2420" s="66" t="str">
        <v>다가구 전월세</v>
      </c>
      <c r="E2420" s="68">
        <v>1</v>
      </c>
      <c r="F2420" s="68">
        <v>0</v>
      </c>
      <c r="G2420" s="68">
        <v>0</v>
      </c>
      <c r="H2420" s="68">
        <v>1</v>
      </c>
      <c r="I2420" s="68">
        <f>G2420+H2420</f>
        <v>1</v>
      </c>
      <c r="J2420" s="68">
        <f>SUM(F2420:H2420)</f>
        <v>1</v>
      </c>
      <c r="K2420" s="68">
        <f>E2420-J2420</f>
        <v>0</v>
      </c>
      <c r="L2420" s="69">
        <v>80000000</v>
      </c>
      <c r="M2420" s="87">
        <v>134.73</v>
      </c>
      <c r="N2420" s="69">
        <v>80000000</v>
      </c>
      <c r="O2420" s="69">
        <v>1962910</v>
      </c>
      <c r="P2420" s="79">
        <f>IF(I2420=0,0,H2420/I2420)</f>
        <v>1</v>
      </c>
    </row>
    <row r="2421">
      <c r="A2421" s="66" t="str">
        <v>2026-06</v>
      </c>
      <c r="B2421" s="66" t="str">
        <v>비교 반영</v>
      </c>
      <c r="C2421" s="66" t="str">
        <v>수동면 외방리</v>
      </c>
      <c r="D2421" s="66" t="str">
        <v>토지</v>
      </c>
      <c r="E2421" s="68">
        <v>7</v>
      </c>
      <c r="F2421" s="68">
        <v>7</v>
      </c>
      <c r="G2421" s="68">
        <v>0</v>
      </c>
      <c r="H2421" s="68">
        <v>0</v>
      </c>
      <c r="I2421" s="68">
        <f>G2421+H2421</f>
        <v>0</v>
      </c>
      <c r="J2421" s="68">
        <f>SUM(F2421:H2421)</f>
        <v>7</v>
      </c>
      <c r="K2421" s="68">
        <f>E2421-J2421</f>
        <v>0</v>
      </c>
      <c r="L2421" s="69">
        <v>790100000</v>
      </c>
      <c r="M2421" s="87">
        <v>39728.6</v>
      </c>
      <c r="N2421" s="69">
        <v>112871429</v>
      </c>
      <c r="O2421" s="69">
        <v>65744</v>
      </c>
      <c r="P2421" s="79">
        <f>IF(I2421=0,0,H2421/I2421)</f>
        <v>0</v>
      </c>
    </row>
    <row r="2422">
      <c r="A2422" s="66" t="str">
        <v>2026-06</v>
      </c>
      <c r="B2422" s="66" t="str">
        <v>비교 반영</v>
      </c>
      <c r="C2422" s="66" t="str">
        <v>수동면 운수리</v>
      </c>
      <c r="D2422" s="66" t="str">
        <v>다가구 전월세</v>
      </c>
      <c r="E2422" s="68">
        <v>1</v>
      </c>
      <c r="F2422" s="68">
        <v>0</v>
      </c>
      <c r="G2422" s="68">
        <v>1</v>
      </c>
      <c r="H2422" s="68">
        <v>0</v>
      </c>
      <c r="I2422" s="68">
        <f>G2422+H2422</f>
        <v>1</v>
      </c>
      <c r="J2422" s="68">
        <f>SUM(F2422:H2422)</f>
        <v>1</v>
      </c>
      <c r="K2422" s="68">
        <f>E2422-J2422</f>
        <v>0</v>
      </c>
      <c r="L2422" s="69">
        <v>100000000</v>
      </c>
      <c r="M2422" s="87">
        <v>100.7</v>
      </c>
      <c r="N2422" s="69">
        <v>100000000</v>
      </c>
      <c r="O2422" s="69">
        <v>3282805</v>
      </c>
      <c r="P2422" s="79">
        <f>IF(I2422=0,0,H2422/I2422)</f>
        <v>0</v>
      </c>
    </row>
    <row r="2423">
      <c r="A2423" s="66" t="str">
        <v>2026-06</v>
      </c>
      <c r="B2423" s="66" t="str">
        <v>비교 반영</v>
      </c>
      <c r="C2423" s="66" t="str">
        <v>수동면 운수리</v>
      </c>
      <c r="D2423" s="66" t="str">
        <v>다세대 매매</v>
      </c>
      <c r="E2423" s="68">
        <v>4</v>
      </c>
      <c r="F2423" s="68">
        <v>4</v>
      </c>
      <c r="G2423" s="68">
        <v>0</v>
      </c>
      <c r="H2423" s="68">
        <v>0</v>
      </c>
      <c r="I2423" s="68">
        <f>G2423+H2423</f>
        <v>0</v>
      </c>
      <c r="J2423" s="68">
        <f>SUM(F2423:H2423)</f>
        <v>4</v>
      </c>
      <c r="K2423" s="68">
        <f>E2423-J2423</f>
        <v>0</v>
      </c>
      <c r="L2423" s="69">
        <v>472000000</v>
      </c>
      <c r="M2423" s="87">
        <v>333.54</v>
      </c>
      <c r="N2423" s="69">
        <v>118000000</v>
      </c>
      <c r="O2423" s="69">
        <v>4678091</v>
      </c>
      <c r="P2423" s="79">
        <f>IF(I2423=0,0,H2423/I2423)</f>
        <v>0</v>
      </c>
    </row>
    <row r="2424">
      <c r="A2424" s="66" t="str">
        <v>2026-06</v>
      </c>
      <c r="B2424" s="66" t="str">
        <v>비교 반영</v>
      </c>
      <c r="C2424" s="66" t="str">
        <v>수동면 운수리</v>
      </c>
      <c r="D2424" s="66" t="str">
        <v>다세대 전월세</v>
      </c>
      <c r="E2424" s="68">
        <v>8</v>
      </c>
      <c r="F2424" s="68">
        <v>0</v>
      </c>
      <c r="G2424" s="68">
        <v>2</v>
      </c>
      <c r="H2424" s="68">
        <v>6</v>
      </c>
      <c r="I2424" s="68">
        <f>G2424+H2424</f>
        <v>8</v>
      </c>
      <c r="J2424" s="68">
        <f>SUM(F2424:H2424)</f>
        <v>8</v>
      </c>
      <c r="K2424" s="68">
        <f>E2424-J2424</f>
        <v>0</v>
      </c>
      <c r="L2424" s="69">
        <v>351000000</v>
      </c>
      <c r="M2424" s="87">
        <v>517.17</v>
      </c>
      <c r="N2424" s="69">
        <v>43875000</v>
      </c>
      <c r="O2424" s="69">
        <v>2243615</v>
      </c>
      <c r="P2424" s="79">
        <f>IF(I2424=0,0,H2424/I2424)</f>
        <v>0.75</v>
      </c>
    </row>
    <row r="2425">
      <c r="A2425" s="66" t="str">
        <v>2026-06</v>
      </c>
      <c r="B2425" s="66" t="str">
        <v>비교 반영</v>
      </c>
      <c r="C2425" s="66" t="str">
        <v>수동면 입석리</v>
      </c>
      <c r="D2425" s="66" t="str">
        <v>다가구 매매</v>
      </c>
      <c r="E2425" s="68">
        <v>1</v>
      </c>
      <c r="F2425" s="68">
        <v>1</v>
      </c>
      <c r="G2425" s="68">
        <v>0</v>
      </c>
      <c r="H2425" s="68">
        <v>0</v>
      </c>
      <c r="I2425" s="68">
        <f>G2425+H2425</f>
        <v>0</v>
      </c>
      <c r="J2425" s="68">
        <f>SUM(F2425:H2425)</f>
        <v>1</v>
      </c>
      <c r="K2425" s="68">
        <f>E2425-J2425</f>
        <v>0</v>
      </c>
      <c r="L2425" s="69">
        <v>385480000</v>
      </c>
      <c r="M2425" s="87">
        <v>146.7</v>
      </c>
      <c r="N2425" s="69">
        <v>385480000</v>
      </c>
      <c r="O2425" s="69">
        <v>8686530</v>
      </c>
      <c r="P2425" s="79">
        <f>IF(I2425=0,0,H2425/I2425)</f>
        <v>0</v>
      </c>
    </row>
    <row r="2426">
      <c r="A2426" s="66" t="str">
        <v>2026-06</v>
      </c>
      <c r="B2426" s="66" t="str">
        <v>비교 반영</v>
      </c>
      <c r="C2426" s="66" t="str">
        <v>수동면 입석리</v>
      </c>
      <c r="D2426" s="66" t="str">
        <v>다가구 전월세</v>
      </c>
      <c r="E2426" s="68">
        <v>2</v>
      </c>
      <c r="F2426" s="68">
        <v>0</v>
      </c>
      <c r="G2426" s="68">
        <v>1</v>
      </c>
      <c r="H2426" s="68">
        <v>1</v>
      </c>
      <c r="I2426" s="68">
        <f>G2426+H2426</f>
        <v>2</v>
      </c>
      <c r="J2426" s="68">
        <f>SUM(F2426:H2426)</f>
        <v>2</v>
      </c>
      <c r="K2426" s="68">
        <f>E2426-J2426</f>
        <v>0</v>
      </c>
      <c r="L2426" s="69">
        <v>178000000</v>
      </c>
      <c r="M2426" s="87">
        <v>132.88</v>
      </c>
      <c r="N2426" s="69">
        <v>89000000</v>
      </c>
      <c r="O2426" s="69">
        <v>4428279</v>
      </c>
      <c r="P2426" s="79">
        <f>IF(I2426=0,0,H2426/I2426)</f>
        <v>0.5</v>
      </c>
    </row>
    <row r="2427">
      <c r="A2427" s="66" t="str">
        <v>2026-06</v>
      </c>
      <c r="B2427" s="66" t="str">
        <v>비교 반영</v>
      </c>
      <c r="C2427" s="66" t="str">
        <v>수동면 입석리</v>
      </c>
      <c r="D2427" s="66" t="str">
        <v>토지</v>
      </c>
      <c r="E2427" s="68">
        <v>2</v>
      </c>
      <c r="F2427" s="68">
        <v>2</v>
      </c>
      <c r="G2427" s="68">
        <v>0</v>
      </c>
      <c r="H2427" s="68">
        <v>0</v>
      </c>
      <c r="I2427" s="68">
        <f>G2427+H2427</f>
        <v>0</v>
      </c>
      <c r="J2427" s="68">
        <f>SUM(F2427:H2427)</f>
        <v>2</v>
      </c>
      <c r="K2427" s="68">
        <f>E2427-J2427</f>
        <v>0</v>
      </c>
      <c r="L2427" s="69">
        <v>19520000</v>
      </c>
      <c r="M2427" s="87">
        <v>101</v>
      </c>
      <c r="N2427" s="69">
        <v>9760000</v>
      </c>
      <c r="O2427" s="69">
        <v>638900</v>
      </c>
      <c r="P2427" s="79">
        <f>IF(I2427=0,0,H2427/I2427)</f>
        <v>0</v>
      </c>
    </row>
    <row r="2428">
      <c r="A2428" s="66" t="str">
        <v>2026-06</v>
      </c>
      <c r="B2428" s="66" t="str">
        <v>비교 반영</v>
      </c>
      <c r="C2428" s="66" t="str">
        <v>수동면 지둔리</v>
      </c>
      <c r="D2428" s="66" t="str">
        <v>토지</v>
      </c>
      <c r="E2428" s="68">
        <v>4</v>
      </c>
      <c r="F2428" s="68">
        <v>4</v>
      </c>
      <c r="G2428" s="68">
        <v>0</v>
      </c>
      <c r="H2428" s="68">
        <v>0</v>
      </c>
      <c r="I2428" s="68">
        <f>G2428+H2428</f>
        <v>0</v>
      </c>
      <c r="J2428" s="68">
        <f>SUM(F2428:H2428)</f>
        <v>4</v>
      </c>
      <c r="K2428" s="68">
        <f>E2428-J2428</f>
        <v>0</v>
      </c>
      <c r="L2428" s="69">
        <v>562000000</v>
      </c>
      <c r="M2428" s="87">
        <v>785</v>
      </c>
      <c r="N2428" s="69">
        <v>140500000</v>
      </c>
      <c r="O2428" s="69">
        <v>2366689</v>
      </c>
      <c r="P2428" s="79">
        <f>IF(I2428=0,0,H2428/I2428)</f>
        <v>0</v>
      </c>
    </row>
    <row r="2429">
      <c r="A2429" s="66" t="str">
        <v>2026-06</v>
      </c>
      <c r="B2429" s="66" t="str">
        <v>비교 반영</v>
      </c>
      <c r="C2429" s="66" t="str">
        <v>수석동</v>
      </c>
      <c r="D2429" s="66" t="str">
        <v>상가</v>
      </c>
      <c r="E2429" s="68">
        <v>1</v>
      </c>
      <c r="F2429" s="68">
        <v>1</v>
      </c>
      <c r="G2429" s="68">
        <v>0</v>
      </c>
      <c r="H2429" s="68">
        <v>0</v>
      </c>
      <c r="I2429" s="68">
        <f>G2429+H2429</f>
        <v>0</v>
      </c>
      <c r="J2429" s="68">
        <f>SUM(F2429:H2429)</f>
        <v>1</v>
      </c>
      <c r="K2429" s="68">
        <f>E2429-J2429</f>
        <v>0</v>
      </c>
      <c r="L2429" s="69">
        <v>1641000000</v>
      </c>
      <c r="M2429" s="87">
        <v>302.64</v>
      </c>
      <c r="N2429" s="69">
        <v>1641000000</v>
      </c>
      <c r="O2429" s="69">
        <v>17924905</v>
      </c>
      <c r="P2429" s="79">
        <f>IF(I2429=0,0,H2429/I2429)</f>
        <v>0</v>
      </c>
    </row>
    <row r="2430">
      <c r="A2430" s="66" t="str">
        <v>2026-06</v>
      </c>
      <c r="B2430" s="66" t="str">
        <v>비교 반영</v>
      </c>
      <c r="C2430" s="66" t="str">
        <v>수석동</v>
      </c>
      <c r="D2430" s="66" t="str">
        <v>토지</v>
      </c>
      <c r="E2430" s="68">
        <v>5</v>
      </c>
      <c r="F2430" s="68">
        <v>5</v>
      </c>
      <c r="G2430" s="68">
        <v>0</v>
      </c>
      <c r="H2430" s="68">
        <v>0</v>
      </c>
      <c r="I2430" s="68">
        <f>G2430+H2430</f>
        <v>0</v>
      </c>
      <c r="J2430" s="68">
        <f>SUM(F2430:H2430)</f>
        <v>5</v>
      </c>
      <c r="K2430" s="68">
        <f>E2430-J2430</f>
        <v>0</v>
      </c>
      <c r="L2430" s="69">
        <v>3149080000</v>
      </c>
      <c r="M2430" s="87">
        <v>2293</v>
      </c>
      <c r="N2430" s="69">
        <v>629816000</v>
      </c>
      <c r="O2430" s="69">
        <v>4539983</v>
      </c>
      <c r="P2430" s="79">
        <f>IF(I2430=0,0,H2430/I2430)</f>
        <v>0</v>
      </c>
    </row>
    <row r="2431">
      <c r="A2431" s="66" t="str">
        <v>2026-06</v>
      </c>
      <c r="B2431" s="66" t="str">
        <v>비교 반영</v>
      </c>
      <c r="C2431" s="66" t="str">
        <v>오남읍 양지리</v>
      </c>
      <c r="D2431" s="66" t="str">
        <v>다가구 전월세</v>
      </c>
      <c r="E2431" s="68">
        <v>9</v>
      </c>
      <c r="F2431" s="68">
        <v>0</v>
      </c>
      <c r="G2431" s="68">
        <v>0</v>
      </c>
      <c r="H2431" s="68">
        <v>9</v>
      </c>
      <c r="I2431" s="68">
        <f>G2431+H2431</f>
        <v>9</v>
      </c>
      <c r="J2431" s="68">
        <f>SUM(F2431:H2431)</f>
        <v>9</v>
      </c>
      <c r="K2431" s="68">
        <f>E2431-J2431</f>
        <v>0</v>
      </c>
      <c r="L2431" s="69">
        <v>64000000</v>
      </c>
      <c r="M2431" s="87">
        <v>253.14</v>
      </c>
      <c r="N2431" s="69">
        <v>7111111</v>
      </c>
      <c r="O2431" s="69">
        <v>835784</v>
      </c>
      <c r="P2431" s="79">
        <f>IF(I2431=0,0,H2431/I2431)</f>
        <v>1</v>
      </c>
    </row>
    <row r="2432">
      <c r="A2432" s="66" t="str">
        <v>2026-06</v>
      </c>
      <c r="B2432" s="66" t="str">
        <v>비교 반영</v>
      </c>
      <c r="C2432" s="66" t="str">
        <v>오남읍 양지리</v>
      </c>
      <c r="D2432" s="66" t="str">
        <v>다세대 매매</v>
      </c>
      <c r="E2432" s="68">
        <v>4</v>
      </c>
      <c r="F2432" s="68">
        <v>4</v>
      </c>
      <c r="G2432" s="68">
        <v>0</v>
      </c>
      <c r="H2432" s="68">
        <v>0</v>
      </c>
      <c r="I2432" s="68">
        <f>G2432+H2432</f>
        <v>0</v>
      </c>
      <c r="J2432" s="68">
        <f>SUM(F2432:H2432)</f>
        <v>4</v>
      </c>
      <c r="K2432" s="68">
        <f>E2432-J2432</f>
        <v>0</v>
      </c>
      <c r="L2432" s="69">
        <v>888020000</v>
      </c>
      <c r="M2432" s="87">
        <v>257.63</v>
      </c>
      <c r="N2432" s="69">
        <v>222005000</v>
      </c>
      <c r="O2432" s="69">
        <v>11394648</v>
      </c>
      <c r="P2432" s="79">
        <f>IF(I2432=0,0,H2432/I2432)</f>
        <v>0</v>
      </c>
    </row>
    <row r="2433">
      <c r="A2433" s="66" t="str">
        <v>2026-06</v>
      </c>
      <c r="B2433" s="66" t="str">
        <v>비교 반영</v>
      </c>
      <c r="C2433" s="66" t="str">
        <v>오남읍 양지리</v>
      </c>
      <c r="D2433" s="66" t="str">
        <v>다세대 전월세</v>
      </c>
      <c r="E2433" s="68">
        <v>10</v>
      </c>
      <c r="F2433" s="68">
        <v>0</v>
      </c>
      <c r="G2433" s="68">
        <v>7</v>
      </c>
      <c r="H2433" s="68">
        <v>3</v>
      </c>
      <c r="I2433" s="68">
        <f>G2433+H2433</f>
        <v>10</v>
      </c>
      <c r="J2433" s="68">
        <f>SUM(F2433:H2433)</f>
        <v>10</v>
      </c>
      <c r="K2433" s="68">
        <f>E2433-J2433</f>
        <v>0</v>
      </c>
      <c r="L2433" s="69">
        <v>1332800000</v>
      </c>
      <c r="M2433" s="87">
        <v>493.27</v>
      </c>
      <c r="N2433" s="69">
        <v>133280000</v>
      </c>
      <c r="O2433" s="69">
        <v>8932127</v>
      </c>
      <c r="P2433" s="79">
        <f>IF(I2433=0,0,H2433/I2433)</f>
        <v>0.3</v>
      </c>
    </row>
    <row r="2434">
      <c r="A2434" s="66" t="str">
        <v>2026-06</v>
      </c>
      <c r="B2434" s="66" t="str">
        <v>비교 반영</v>
      </c>
      <c r="C2434" s="66" t="str">
        <v>오남읍 양지리</v>
      </c>
      <c r="D2434" s="66" t="str">
        <v>아파트 매매</v>
      </c>
      <c r="E2434" s="68">
        <v>21</v>
      </c>
      <c r="F2434" s="68">
        <v>21</v>
      </c>
      <c r="G2434" s="68">
        <v>0</v>
      </c>
      <c r="H2434" s="68">
        <v>0</v>
      </c>
      <c r="I2434" s="68">
        <f>G2434+H2434</f>
        <v>0</v>
      </c>
      <c r="J2434" s="68">
        <f>SUM(F2434:H2434)</f>
        <v>21</v>
      </c>
      <c r="K2434" s="68">
        <f>E2434-J2434</f>
        <v>0</v>
      </c>
      <c r="L2434" s="69">
        <v>6808000000</v>
      </c>
      <c r="M2434" s="87">
        <v>1658.379</v>
      </c>
      <c r="N2434" s="69">
        <v>324190476</v>
      </c>
      <c r="O2434" s="69">
        <v>13570953</v>
      </c>
      <c r="P2434" s="79">
        <f>IF(I2434=0,0,H2434/I2434)</f>
        <v>0</v>
      </c>
    </row>
    <row r="2435">
      <c r="A2435" s="66" t="str">
        <v>2026-06</v>
      </c>
      <c r="B2435" s="66" t="str">
        <v>비교 반영</v>
      </c>
      <c r="C2435" s="66" t="str">
        <v>오남읍 양지리</v>
      </c>
      <c r="D2435" s="66" t="str">
        <v>아파트 전월세</v>
      </c>
      <c r="E2435" s="68">
        <v>35</v>
      </c>
      <c r="F2435" s="68">
        <v>0</v>
      </c>
      <c r="G2435" s="68">
        <v>20</v>
      </c>
      <c r="H2435" s="68">
        <v>15</v>
      </c>
      <c r="I2435" s="68">
        <f>G2435+H2435</f>
        <v>35</v>
      </c>
      <c r="J2435" s="68">
        <f>SUM(F2435:H2435)</f>
        <v>35</v>
      </c>
      <c r="K2435" s="68">
        <f>E2435-J2435</f>
        <v>0</v>
      </c>
      <c r="L2435" s="69">
        <v>5174500000</v>
      </c>
      <c r="M2435" s="87">
        <v>2712.905</v>
      </c>
      <c r="N2435" s="69">
        <v>147842857</v>
      </c>
      <c r="O2435" s="69">
        <v>6305339</v>
      </c>
      <c r="P2435" s="79">
        <f>IF(I2435=0,0,H2435/I2435)</f>
        <v>0.42857142857142855</v>
      </c>
    </row>
    <row r="2436">
      <c r="A2436" s="66" t="str">
        <v>2026-06</v>
      </c>
      <c r="B2436" s="66" t="str">
        <v>비교 반영</v>
      </c>
      <c r="C2436" s="66" t="str">
        <v>오남읍 양지리</v>
      </c>
      <c r="D2436" s="66" t="str">
        <v>오피스텔 전월세</v>
      </c>
      <c r="E2436" s="68">
        <v>1</v>
      </c>
      <c r="F2436" s="68">
        <v>0</v>
      </c>
      <c r="G2436" s="68">
        <v>0</v>
      </c>
      <c r="H2436" s="68">
        <v>1</v>
      </c>
      <c r="I2436" s="68">
        <f>G2436+H2436</f>
        <v>1</v>
      </c>
      <c r="J2436" s="68">
        <f>SUM(F2436:H2436)</f>
        <v>1</v>
      </c>
      <c r="K2436" s="68">
        <f>E2436-J2436</f>
        <v>0</v>
      </c>
      <c r="L2436" s="69">
        <v>30000000</v>
      </c>
      <c r="M2436" s="87">
        <v>76.66</v>
      </c>
      <c r="N2436" s="69">
        <v>30000000</v>
      </c>
      <c r="O2436" s="69">
        <v>1293681</v>
      </c>
      <c r="P2436" s="79">
        <f>IF(I2436=0,0,H2436/I2436)</f>
        <v>1</v>
      </c>
    </row>
    <row r="2437">
      <c r="A2437" s="66" t="str">
        <v>2026-06</v>
      </c>
      <c r="B2437" s="66" t="str">
        <v>비교 반영</v>
      </c>
      <c r="C2437" s="66" t="str">
        <v>오남읍 양지리</v>
      </c>
      <c r="D2437" s="66" t="str">
        <v>토지</v>
      </c>
      <c r="E2437" s="68">
        <v>11</v>
      </c>
      <c r="F2437" s="68">
        <v>11</v>
      </c>
      <c r="G2437" s="68">
        <v>0</v>
      </c>
      <c r="H2437" s="68">
        <v>0</v>
      </c>
      <c r="I2437" s="68">
        <f>G2437+H2437</f>
        <v>0</v>
      </c>
      <c r="J2437" s="68">
        <f>SUM(F2437:H2437)</f>
        <v>11</v>
      </c>
      <c r="K2437" s="68">
        <f>E2437-J2437</f>
        <v>0</v>
      </c>
      <c r="L2437" s="69">
        <v>11390970000</v>
      </c>
      <c r="M2437" s="87">
        <v>5598.67</v>
      </c>
      <c r="N2437" s="69">
        <v>1035542727</v>
      </c>
      <c r="O2437" s="69">
        <v>6725901</v>
      </c>
      <c r="P2437" s="79">
        <f>IF(I2437=0,0,H2437/I2437)</f>
        <v>0</v>
      </c>
    </row>
    <row r="2438">
      <c r="A2438" s="66" t="str">
        <v>2026-06</v>
      </c>
      <c r="B2438" s="66" t="str">
        <v>비교 반영</v>
      </c>
      <c r="C2438" s="66" t="str">
        <v>오남읍 오남리</v>
      </c>
      <c r="D2438" s="66" t="str">
        <v>다가구 전월세</v>
      </c>
      <c r="E2438" s="68">
        <v>9</v>
      </c>
      <c r="F2438" s="68">
        <v>0</v>
      </c>
      <c r="G2438" s="68">
        <v>0</v>
      </c>
      <c r="H2438" s="68">
        <v>9</v>
      </c>
      <c r="I2438" s="68">
        <f>G2438+H2438</f>
        <v>9</v>
      </c>
      <c r="J2438" s="68">
        <f>SUM(F2438:H2438)</f>
        <v>9</v>
      </c>
      <c r="K2438" s="68">
        <f>E2438-J2438</f>
        <v>0</v>
      </c>
      <c r="L2438" s="69">
        <v>105000000</v>
      </c>
      <c r="M2438" s="87">
        <v>339.8</v>
      </c>
      <c r="N2438" s="69">
        <v>11666667</v>
      </c>
      <c r="O2438" s="69">
        <v>1021505</v>
      </c>
      <c r="P2438" s="79">
        <f>IF(I2438=0,0,H2438/I2438)</f>
        <v>1</v>
      </c>
    </row>
    <row r="2439">
      <c r="A2439" s="66" t="str">
        <v>2026-06</v>
      </c>
      <c r="B2439" s="66" t="str">
        <v>비교 반영</v>
      </c>
      <c r="C2439" s="66" t="str">
        <v>오남읍 오남리</v>
      </c>
      <c r="D2439" s="66" t="str">
        <v>다세대 매매</v>
      </c>
      <c r="E2439" s="68">
        <v>2</v>
      </c>
      <c r="F2439" s="68">
        <v>2</v>
      </c>
      <c r="G2439" s="68">
        <v>0</v>
      </c>
      <c r="H2439" s="68">
        <v>0</v>
      </c>
      <c r="I2439" s="68">
        <f>G2439+H2439</f>
        <v>0</v>
      </c>
      <c r="J2439" s="68">
        <f>SUM(F2439:H2439)</f>
        <v>2</v>
      </c>
      <c r="K2439" s="68">
        <f>E2439-J2439</f>
        <v>0</v>
      </c>
      <c r="L2439" s="69">
        <v>323000000</v>
      </c>
      <c r="M2439" s="87">
        <v>140.03</v>
      </c>
      <c r="N2439" s="69">
        <v>161500000</v>
      </c>
      <c r="O2439" s="69">
        <v>7625284</v>
      </c>
      <c r="P2439" s="79">
        <f>IF(I2439=0,0,H2439/I2439)</f>
        <v>0</v>
      </c>
    </row>
    <row r="2440">
      <c r="A2440" s="66" t="str">
        <v>2026-06</v>
      </c>
      <c r="B2440" s="66" t="str">
        <v>비교 반영</v>
      </c>
      <c r="C2440" s="66" t="str">
        <v>오남읍 오남리</v>
      </c>
      <c r="D2440" s="66" t="str">
        <v>다세대 전월세</v>
      </c>
      <c r="E2440" s="68">
        <v>6</v>
      </c>
      <c r="F2440" s="68">
        <v>0</v>
      </c>
      <c r="G2440" s="68">
        <v>4</v>
      </c>
      <c r="H2440" s="68">
        <v>2</v>
      </c>
      <c r="I2440" s="68">
        <f>G2440+H2440</f>
        <v>6</v>
      </c>
      <c r="J2440" s="68">
        <f>SUM(F2440:H2440)</f>
        <v>6</v>
      </c>
      <c r="K2440" s="68">
        <f>E2440-J2440</f>
        <v>0</v>
      </c>
      <c r="L2440" s="69">
        <v>770000000</v>
      </c>
      <c r="M2440" s="87">
        <v>363.603</v>
      </c>
      <c r="N2440" s="69">
        <v>128333333</v>
      </c>
      <c r="O2440" s="69">
        <v>7000642</v>
      </c>
      <c r="P2440" s="79">
        <f>IF(I2440=0,0,H2440/I2440)</f>
        <v>0.3333333333333333</v>
      </c>
    </row>
    <row r="2441">
      <c r="A2441" s="66" t="str">
        <v>2026-06</v>
      </c>
      <c r="B2441" s="66" t="str">
        <v>비교 반영</v>
      </c>
      <c r="C2441" s="66" t="str">
        <v>오남읍 오남리</v>
      </c>
      <c r="D2441" s="66" t="str">
        <v>상가</v>
      </c>
      <c r="E2441" s="68">
        <v>2</v>
      </c>
      <c r="F2441" s="68">
        <v>2</v>
      </c>
      <c r="G2441" s="68">
        <v>0</v>
      </c>
      <c r="H2441" s="68">
        <v>0</v>
      </c>
      <c r="I2441" s="68">
        <f>G2441+H2441</f>
        <v>0</v>
      </c>
      <c r="J2441" s="68">
        <f>SUM(F2441:H2441)</f>
        <v>2</v>
      </c>
      <c r="K2441" s="68">
        <f>E2441-J2441</f>
        <v>0</v>
      </c>
      <c r="L2441" s="69">
        <v>2175000000</v>
      </c>
      <c r="M2441" s="87">
        <v>969.21</v>
      </c>
      <c r="N2441" s="69">
        <v>1087500000</v>
      </c>
      <c r="O2441" s="69">
        <v>7418498</v>
      </c>
      <c r="P2441" s="79">
        <f>IF(I2441=0,0,H2441/I2441)</f>
        <v>0</v>
      </c>
    </row>
    <row r="2442">
      <c r="A2442" s="66" t="str">
        <v>2026-06</v>
      </c>
      <c r="B2442" s="66" t="str">
        <v>비교 반영</v>
      </c>
      <c r="C2442" s="66" t="str">
        <v>오남읍 오남리</v>
      </c>
      <c r="D2442" s="66" t="str">
        <v>아파트 매매</v>
      </c>
      <c r="E2442" s="68">
        <v>43</v>
      </c>
      <c r="F2442" s="68">
        <v>43</v>
      </c>
      <c r="G2442" s="68">
        <v>0</v>
      </c>
      <c r="H2442" s="68">
        <v>0</v>
      </c>
      <c r="I2442" s="68">
        <f>G2442+H2442</f>
        <v>0</v>
      </c>
      <c r="J2442" s="68">
        <f>SUM(F2442:H2442)</f>
        <v>43</v>
      </c>
      <c r="K2442" s="68">
        <f>E2442-J2442</f>
        <v>0</v>
      </c>
      <c r="L2442" s="69">
        <v>10633500000</v>
      </c>
      <c r="M2442" s="87">
        <v>3145.942</v>
      </c>
      <c r="N2442" s="69">
        <v>247290698</v>
      </c>
      <c r="O2442" s="69">
        <v>11173782</v>
      </c>
      <c r="P2442" s="79">
        <f>IF(I2442=0,0,H2442/I2442)</f>
        <v>0</v>
      </c>
    </row>
    <row r="2443">
      <c r="A2443" s="66" t="str">
        <v>2026-06</v>
      </c>
      <c r="B2443" s="66" t="str">
        <v>비교 반영</v>
      </c>
      <c r="C2443" s="66" t="str">
        <v>오남읍 오남리</v>
      </c>
      <c r="D2443" s="66" t="str">
        <v>아파트 전월세</v>
      </c>
      <c r="E2443" s="68">
        <v>64</v>
      </c>
      <c r="F2443" s="68">
        <v>0</v>
      </c>
      <c r="G2443" s="68">
        <v>26</v>
      </c>
      <c r="H2443" s="68">
        <v>38</v>
      </c>
      <c r="I2443" s="68">
        <f>G2443+H2443</f>
        <v>64</v>
      </c>
      <c r="J2443" s="68">
        <f>SUM(F2443:H2443)</f>
        <v>64</v>
      </c>
      <c r="K2443" s="68">
        <f>E2443-J2443</f>
        <v>0</v>
      </c>
      <c r="L2443" s="69">
        <v>5650930000</v>
      </c>
      <c r="M2443" s="87">
        <v>3939.77</v>
      </c>
      <c r="N2443" s="69">
        <v>88295781</v>
      </c>
      <c r="O2443" s="69">
        <v>4741587</v>
      </c>
      <c r="P2443" s="79">
        <f>IF(I2443=0,0,H2443/I2443)</f>
        <v>0.59375</v>
      </c>
    </row>
    <row r="2444">
      <c r="A2444" s="66" t="str">
        <v>2026-06</v>
      </c>
      <c r="B2444" s="66" t="str">
        <v>비교 반영</v>
      </c>
      <c r="C2444" s="66" t="str">
        <v>오남읍 오남리</v>
      </c>
      <c r="D2444" s="66" t="str">
        <v>오피스텔 전월세</v>
      </c>
      <c r="E2444" s="68">
        <v>1</v>
      </c>
      <c r="F2444" s="68">
        <v>0</v>
      </c>
      <c r="G2444" s="68">
        <v>1</v>
      </c>
      <c r="H2444" s="68">
        <v>0</v>
      </c>
      <c r="I2444" s="68">
        <f>G2444+H2444</f>
        <v>1</v>
      </c>
      <c r="J2444" s="68">
        <f>SUM(F2444:H2444)</f>
        <v>1</v>
      </c>
      <c r="K2444" s="68">
        <f>E2444-J2444</f>
        <v>0</v>
      </c>
      <c r="L2444" s="69">
        <v>90000000</v>
      </c>
      <c r="M2444" s="87">
        <v>27.2</v>
      </c>
      <c r="N2444" s="69">
        <v>90000000</v>
      </c>
      <c r="O2444" s="69">
        <v>10938259</v>
      </c>
      <c r="P2444" s="79">
        <f>IF(I2444=0,0,H2444/I2444)</f>
        <v>0</v>
      </c>
    </row>
    <row r="2445">
      <c r="A2445" s="66" t="str">
        <v>2026-06</v>
      </c>
      <c r="B2445" s="66" t="str">
        <v>비교 반영</v>
      </c>
      <c r="C2445" s="66" t="str">
        <v>오남읍 오남리</v>
      </c>
      <c r="D2445" s="66" t="str">
        <v>토지</v>
      </c>
      <c r="E2445" s="68">
        <v>12</v>
      </c>
      <c r="F2445" s="68">
        <v>12</v>
      </c>
      <c r="G2445" s="68">
        <v>0</v>
      </c>
      <c r="H2445" s="68">
        <v>0</v>
      </c>
      <c r="I2445" s="68">
        <f>G2445+H2445</f>
        <v>0</v>
      </c>
      <c r="J2445" s="68">
        <f>SUM(F2445:H2445)</f>
        <v>12</v>
      </c>
      <c r="K2445" s="68">
        <f>E2445-J2445</f>
        <v>0</v>
      </c>
      <c r="L2445" s="69">
        <v>7017020000</v>
      </c>
      <c r="M2445" s="87">
        <v>5755.6</v>
      </c>
      <c r="N2445" s="69">
        <v>584751667</v>
      </c>
      <c r="O2445" s="69">
        <v>4030294</v>
      </c>
      <c r="P2445" s="79">
        <f>IF(I2445=0,0,H2445/I2445)</f>
        <v>0</v>
      </c>
    </row>
    <row r="2446">
      <c r="A2446" s="66" t="str">
        <v>2026-06</v>
      </c>
      <c r="B2446" s="66" t="str">
        <v>비교 반영</v>
      </c>
      <c r="C2446" s="66" t="str">
        <v>오남읍 팔현리</v>
      </c>
      <c r="D2446" s="66" t="str">
        <v>다가구 전월세</v>
      </c>
      <c r="E2446" s="68">
        <v>2</v>
      </c>
      <c r="F2446" s="68">
        <v>0</v>
      </c>
      <c r="G2446" s="68">
        <v>2</v>
      </c>
      <c r="H2446" s="68">
        <v>0</v>
      </c>
      <c r="I2446" s="68">
        <f>G2446+H2446</f>
        <v>2</v>
      </c>
      <c r="J2446" s="68">
        <f>SUM(F2446:H2446)</f>
        <v>2</v>
      </c>
      <c r="K2446" s="68">
        <f>E2446-J2446</f>
        <v>0</v>
      </c>
      <c r="L2446" s="69">
        <v>310000000</v>
      </c>
      <c r="M2446" s="87">
        <v>186</v>
      </c>
      <c r="N2446" s="69">
        <v>155000000</v>
      </c>
      <c r="O2446" s="69">
        <v>5509642</v>
      </c>
      <c r="P2446" s="79">
        <f>IF(I2446=0,0,H2446/I2446)</f>
        <v>0</v>
      </c>
    </row>
    <row r="2447">
      <c r="A2447" s="66" t="str">
        <v>2026-06</v>
      </c>
      <c r="B2447" s="66" t="str">
        <v>비교 반영</v>
      </c>
      <c r="C2447" s="66" t="str">
        <v>오남읍 팔현리</v>
      </c>
      <c r="D2447" s="66" t="str">
        <v>토지</v>
      </c>
      <c r="E2447" s="68">
        <v>1</v>
      </c>
      <c r="F2447" s="68">
        <v>1</v>
      </c>
      <c r="G2447" s="68">
        <v>0</v>
      </c>
      <c r="H2447" s="68">
        <v>0</v>
      </c>
      <c r="I2447" s="68">
        <f>G2447+H2447</f>
        <v>0</v>
      </c>
      <c r="J2447" s="68">
        <f>SUM(F2447:H2447)</f>
        <v>1</v>
      </c>
      <c r="K2447" s="68">
        <f>E2447-J2447</f>
        <v>0</v>
      </c>
      <c r="L2447" s="69">
        <v>70000000</v>
      </c>
      <c r="M2447" s="87">
        <v>165</v>
      </c>
      <c r="N2447" s="69">
        <v>70000000</v>
      </c>
      <c r="O2447" s="69">
        <v>1402454</v>
      </c>
      <c r="P2447" s="79">
        <f>IF(I2447=0,0,H2447/I2447)</f>
        <v>0</v>
      </c>
    </row>
    <row r="2448">
      <c r="A2448" s="66" t="str">
        <v>2026-06</v>
      </c>
      <c r="B2448" s="66" t="str">
        <v>비교 반영</v>
      </c>
      <c r="C2448" s="66" t="str">
        <v>와부읍 덕소리</v>
      </c>
      <c r="D2448" s="66" t="str">
        <v>다가구 전월세</v>
      </c>
      <c r="E2448" s="68">
        <v>4</v>
      </c>
      <c r="F2448" s="68">
        <v>0</v>
      </c>
      <c r="G2448" s="68">
        <v>0</v>
      </c>
      <c r="H2448" s="68">
        <v>4</v>
      </c>
      <c r="I2448" s="68">
        <f>G2448+H2448</f>
        <v>4</v>
      </c>
      <c r="J2448" s="68">
        <f>SUM(F2448:H2448)</f>
        <v>4</v>
      </c>
      <c r="K2448" s="68">
        <f>E2448-J2448</f>
        <v>0</v>
      </c>
      <c r="L2448" s="69">
        <v>40000000</v>
      </c>
      <c r="M2448" s="87">
        <v>162.5</v>
      </c>
      <c r="N2448" s="69">
        <v>10000000</v>
      </c>
      <c r="O2448" s="69">
        <v>813732</v>
      </c>
      <c r="P2448" s="79">
        <f>IF(I2448=0,0,H2448/I2448)</f>
        <v>1</v>
      </c>
    </row>
    <row r="2449">
      <c r="A2449" s="66" t="str">
        <v>2026-06</v>
      </c>
      <c r="B2449" s="66" t="str">
        <v>비교 반영</v>
      </c>
      <c r="C2449" s="66" t="str">
        <v>와부읍 덕소리</v>
      </c>
      <c r="D2449" s="66" t="str">
        <v>다세대 매매</v>
      </c>
      <c r="E2449" s="68">
        <v>3</v>
      </c>
      <c r="F2449" s="68">
        <v>3</v>
      </c>
      <c r="G2449" s="68">
        <v>0</v>
      </c>
      <c r="H2449" s="68">
        <v>0</v>
      </c>
      <c r="I2449" s="68">
        <f>G2449+H2449</f>
        <v>0</v>
      </c>
      <c r="J2449" s="68">
        <f>SUM(F2449:H2449)</f>
        <v>3</v>
      </c>
      <c r="K2449" s="68">
        <f>E2449-J2449</f>
        <v>0</v>
      </c>
      <c r="L2449" s="69">
        <v>840000000</v>
      </c>
      <c r="M2449" s="87">
        <v>145.07</v>
      </c>
      <c r="N2449" s="69">
        <v>280000000</v>
      </c>
      <c r="O2449" s="69">
        <v>19141514</v>
      </c>
      <c r="P2449" s="79">
        <f>IF(I2449=0,0,H2449/I2449)</f>
        <v>0</v>
      </c>
    </row>
    <row r="2450">
      <c r="A2450" s="66" t="str">
        <v>2026-06</v>
      </c>
      <c r="B2450" s="66" t="str">
        <v>비교 반영</v>
      </c>
      <c r="C2450" s="66" t="str">
        <v>와부읍 덕소리</v>
      </c>
      <c r="D2450" s="66" t="str">
        <v>다세대 전월세</v>
      </c>
      <c r="E2450" s="68">
        <v>4</v>
      </c>
      <c r="F2450" s="68">
        <v>0</v>
      </c>
      <c r="G2450" s="68">
        <v>3</v>
      </c>
      <c r="H2450" s="68">
        <v>1</v>
      </c>
      <c r="I2450" s="68">
        <f>G2450+H2450</f>
        <v>4</v>
      </c>
      <c r="J2450" s="68">
        <f>SUM(F2450:H2450)</f>
        <v>4</v>
      </c>
      <c r="K2450" s="68">
        <f>E2450-J2450</f>
        <v>0</v>
      </c>
      <c r="L2450" s="69">
        <v>400000000</v>
      </c>
      <c r="M2450" s="87">
        <v>192.67</v>
      </c>
      <c r="N2450" s="69">
        <v>100000000</v>
      </c>
      <c r="O2450" s="69">
        <v>6863103</v>
      </c>
      <c r="P2450" s="79">
        <f>IF(I2450=0,0,H2450/I2450)</f>
        <v>0.25</v>
      </c>
    </row>
    <row r="2451">
      <c r="A2451" s="66" t="str">
        <v>2026-06</v>
      </c>
      <c r="B2451" s="66" t="str">
        <v>비교 반영</v>
      </c>
      <c r="C2451" s="66" t="str">
        <v>와부읍 덕소리</v>
      </c>
      <c r="D2451" s="66" t="str">
        <v>분양권</v>
      </c>
      <c r="E2451" s="68">
        <v>3</v>
      </c>
      <c r="F2451" s="68">
        <v>3</v>
      </c>
      <c r="G2451" s="68">
        <v>0</v>
      </c>
      <c r="H2451" s="68">
        <v>0</v>
      </c>
      <c r="I2451" s="68">
        <f>G2451+H2451</f>
        <v>0</v>
      </c>
      <c r="J2451" s="68">
        <f>SUM(F2451:H2451)</f>
        <v>3</v>
      </c>
      <c r="K2451" s="68">
        <f>E2451-J2451</f>
        <v>0</v>
      </c>
      <c r="L2451" s="69">
        <v>1621050000</v>
      </c>
      <c r="M2451" s="87">
        <v>179.766</v>
      </c>
      <c r="N2451" s="69">
        <v>540350000</v>
      </c>
      <c r="O2451" s="69">
        <v>29810102</v>
      </c>
      <c r="P2451" s="79">
        <f>IF(I2451=0,0,H2451/I2451)</f>
        <v>0</v>
      </c>
    </row>
    <row r="2452">
      <c r="A2452" s="66" t="str">
        <v>2026-06</v>
      </c>
      <c r="B2452" s="66" t="str">
        <v>비교 반영</v>
      </c>
      <c r="C2452" s="66" t="str">
        <v>와부읍 덕소리</v>
      </c>
      <c r="D2452" s="66" t="str">
        <v>아파트 매매</v>
      </c>
      <c r="E2452" s="68">
        <v>54</v>
      </c>
      <c r="F2452" s="68">
        <v>54</v>
      </c>
      <c r="G2452" s="68">
        <v>0</v>
      </c>
      <c r="H2452" s="68">
        <v>0</v>
      </c>
      <c r="I2452" s="68">
        <f>G2452+H2452</f>
        <v>0</v>
      </c>
      <c r="J2452" s="68">
        <f>SUM(F2452:H2452)</f>
        <v>54</v>
      </c>
      <c r="K2452" s="68">
        <f>E2452-J2452</f>
        <v>0</v>
      </c>
      <c r="L2452" s="69">
        <v>27633000000</v>
      </c>
      <c r="M2452" s="87">
        <v>4217.505</v>
      </c>
      <c r="N2452" s="69">
        <v>511722222</v>
      </c>
      <c r="O2452" s="69">
        <v>21659430</v>
      </c>
      <c r="P2452" s="79">
        <f>IF(I2452=0,0,H2452/I2452)</f>
        <v>0</v>
      </c>
    </row>
    <row r="2453">
      <c r="A2453" s="66" t="str">
        <v>2026-06</v>
      </c>
      <c r="B2453" s="66" t="str">
        <v>비교 반영</v>
      </c>
      <c r="C2453" s="66" t="str">
        <v>와부읍 덕소리</v>
      </c>
      <c r="D2453" s="66" t="str">
        <v>아파트 전월세</v>
      </c>
      <c r="E2453" s="68">
        <v>68</v>
      </c>
      <c r="F2453" s="68">
        <v>0</v>
      </c>
      <c r="G2453" s="68">
        <v>39</v>
      </c>
      <c r="H2453" s="68">
        <v>29</v>
      </c>
      <c r="I2453" s="68">
        <f>G2453+H2453</f>
        <v>68</v>
      </c>
      <c r="J2453" s="68">
        <f>SUM(F2453:H2453)</f>
        <v>68</v>
      </c>
      <c r="K2453" s="68">
        <f>E2453-J2453</f>
        <v>0</v>
      </c>
      <c r="L2453" s="69">
        <v>18016750000</v>
      </c>
      <c r="M2453" s="87">
        <v>5061.603</v>
      </c>
      <c r="N2453" s="69">
        <v>264952206</v>
      </c>
      <c r="O2453" s="69">
        <v>11766925</v>
      </c>
      <c r="P2453" s="79">
        <f>IF(I2453=0,0,H2453/I2453)</f>
        <v>0.4264705882352941</v>
      </c>
    </row>
    <row r="2454">
      <c r="A2454" s="66" t="str">
        <v>2026-06</v>
      </c>
      <c r="B2454" s="66" t="str">
        <v>비교 반영</v>
      </c>
      <c r="C2454" s="66" t="str">
        <v>와부읍 덕소리</v>
      </c>
      <c r="D2454" s="66" t="str">
        <v>오피스텔 전월세</v>
      </c>
      <c r="E2454" s="68">
        <v>1</v>
      </c>
      <c r="F2454" s="68">
        <v>0</v>
      </c>
      <c r="G2454" s="68">
        <v>1</v>
      </c>
      <c r="H2454" s="68">
        <v>0</v>
      </c>
      <c r="I2454" s="68">
        <f>G2454+H2454</f>
        <v>1</v>
      </c>
      <c r="J2454" s="68">
        <f>SUM(F2454:H2454)</f>
        <v>1</v>
      </c>
      <c r="K2454" s="68">
        <f>E2454-J2454</f>
        <v>0</v>
      </c>
      <c r="L2454" s="69">
        <v>140000000</v>
      </c>
      <c r="M2454" s="87">
        <v>26.01</v>
      </c>
      <c r="N2454" s="69">
        <v>140000000</v>
      </c>
      <c r="O2454" s="69">
        <v>17793537</v>
      </c>
      <c r="P2454" s="79">
        <f>IF(I2454=0,0,H2454/I2454)</f>
        <v>0</v>
      </c>
    </row>
    <row r="2455">
      <c r="A2455" s="66" t="str">
        <v>2026-06</v>
      </c>
      <c r="B2455" s="66" t="str">
        <v>비교 반영</v>
      </c>
      <c r="C2455" s="66" t="str">
        <v>와부읍 덕소리</v>
      </c>
      <c r="D2455" s="66" t="str">
        <v>토지</v>
      </c>
      <c r="E2455" s="68">
        <v>2</v>
      </c>
      <c r="F2455" s="68">
        <v>2</v>
      </c>
      <c r="G2455" s="68">
        <v>0</v>
      </c>
      <c r="H2455" s="68">
        <v>0</v>
      </c>
      <c r="I2455" s="68">
        <f>G2455+H2455</f>
        <v>0</v>
      </c>
      <c r="J2455" s="68">
        <f>SUM(F2455:H2455)</f>
        <v>2</v>
      </c>
      <c r="K2455" s="68">
        <f>E2455-J2455</f>
        <v>0</v>
      </c>
      <c r="L2455" s="69">
        <v>17070000</v>
      </c>
      <c r="M2455" s="87">
        <v>28.9</v>
      </c>
      <c r="N2455" s="69">
        <v>8535000</v>
      </c>
      <c r="O2455" s="69">
        <v>1952587</v>
      </c>
      <c r="P2455" s="79">
        <f>IF(I2455=0,0,H2455/I2455)</f>
        <v>0</v>
      </c>
    </row>
    <row r="2456">
      <c r="A2456" s="66" t="str">
        <v>2026-06</v>
      </c>
      <c r="B2456" s="66" t="str">
        <v>비교 반영</v>
      </c>
      <c r="C2456" s="66" t="str">
        <v>와부읍 도곡리</v>
      </c>
      <c r="D2456" s="66" t="str">
        <v>다가구 전월세</v>
      </c>
      <c r="E2456" s="68">
        <v>2</v>
      </c>
      <c r="F2456" s="68">
        <v>0</v>
      </c>
      <c r="G2456" s="68">
        <v>1</v>
      </c>
      <c r="H2456" s="68">
        <v>1</v>
      </c>
      <c r="I2456" s="68">
        <f>G2456+H2456</f>
        <v>2</v>
      </c>
      <c r="J2456" s="68">
        <f>SUM(F2456:H2456)</f>
        <v>2</v>
      </c>
      <c r="K2456" s="68">
        <f>E2456-J2456</f>
        <v>0</v>
      </c>
      <c r="L2456" s="69">
        <v>210000000</v>
      </c>
      <c r="M2456" s="87">
        <v>81.75</v>
      </c>
      <c r="N2456" s="69">
        <v>105000000</v>
      </c>
      <c r="O2456" s="69">
        <v>8491925</v>
      </c>
      <c r="P2456" s="79">
        <f>IF(I2456=0,0,H2456/I2456)</f>
        <v>0.5</v>
      </c>
    </row>
    <row r="2457">
      <c r="A2457" s="66" t="str">
        <v>2026-06</v>
      </c>
      <c r="B2457" s="66" t="str">
        <v>비교 반영</v>
      </c>
      <c r="C2457" s="66" t="str">
        <v>와부읍 도곡리</v>
      </c>
      <c r="D2457" s="66" t="str">
        <v>다세대 매매</v>
      </c>
      <c r="E2457" s="68">
        <v>3</v>
      </c>
      <c r="F2457" s="68">
        <v>3</v>
      </c>
      <c r="G2457" s="68">
        <v>0</v>
      </c>
      <c r="H2457" s="68">
        <v>0</v>
      </c>
      <c r="I2457" s="68">
        <f>G2457+H2457</f>
        <v>0</v>
      </c>
      <c r="J2457" s="68">
        <f>SUM(F2457:H2457)</f>
        <v>3</v>
      </c>
      <c r="K2457" s="68">
        <f>E2457-J2457</f>
        <v>0</v>
      </c>
      <c r="L2457" s="69">
        <v>711000000</v>
      </c>
      <c r="M2457" s="87">
        <v>139.98</v>
      </c>
      <c r="N2457" s="69">
        <v>237000000</v>
      </c>
      <c r="O2457" s="69">
        <v>16791064</v>
      </c>
      <c r="P2457" s="79">
        <f>IF(I2457=0,0,H2457/I2457)</f>
        <v>0</v>
      </c>
    </row>
    <row r="2458">
      <c r="A2458" s="66" t="str">
        <v>2026-06</v>
      </c>
      <c r="B2458" s="66" t="str">
        <v>비교 반영</v>
      </c>
      <c r="C2458" s="66" t="str">
        <v>와부읍 도곡리</v>
      </c>
      <c r="D2458" s="66" t="str">
        <v>다세대 전월세</v>
      </c>
      <c r="E2458" s="68">
        <v>4</v>
      </c>
      <c r="F2458" s="68">
        <v>0</v>
      </c>
      <c r="G2458" s="68">
        <v>1</v>
      </c>
      <c r="H2458" s="68">
        <v>3</v>
      </c>
      <c r="I2458" s="68">
        <f>G2458+H2458</f>
        <v>4</v>
      </c>
      <c r="J2458" s="68">
        <f>SUM(F2458:H2458)</f>
        <v>4</v>
      </c>
      <c r="K2458" s="68">
        <f>E2458-J2458</f>
        <v>0</v>
      </c>
      <c r="L2458" s="69">
        <v>180000000</v>
      </c>
      <c r="M2458" s="87">
        <v>208.17</v>
      </c>
      <c r="N2458" s="69">
        <v>45000000</v>
      </c>
      <c r="O2458" s="69">
        <v>2858439</v>
      </c>
      <c r="P2458" s="79">
        <f>IF(I2458=0,0,H2458/I2458)</f>
        <v>0.75</v>
      </c>
    </row>
    <row r="2459">
      <c r="A2459" s="66" t="str">
        <v>2026-06</v>
      </c>
      <c r="B2459" s="66" t="str">
        <v>비교 반영</v>
      </c>
      <c r="C2459" s="66" t="str">
        <v>와부읍 도곡리</v>
      </c>
      <c r="D2459" s="66" t="str">
        <v>상가</v>
      </c>
      <c r="E2459" s="68">
        <v>1</v>
      </c>
      <c r="F2459" s="68">
        <v>1</v>
      </c>
      <c r="G2459" s="68">
        <v>0</v>
      </c>
      <c r="H2459" s="68">
        <v>0</v>
      </c>
      <c r="I2459" s="68">
        <f>G2459+H2459</f>
        <v>0</v>
      </c>
      <c r="J2459" s="68">
        <f>SUM(F2459:H2459)</f>
        <v>1</v>
      </c>
      <c r="K2459" s="68">
        <f>E2459-J2459</f>
        <v>0</v>
      </c>
      <c r="L2459" s="69">
        <v>200000000</v>
      </c>
      <c r="M2459" s="87">
        <v>20.4</v>
      </c>
      <c r="N2459" s="69">
        <v>200000000</v>
      </c>
      <c r="O2459" s="69">
        <v>32409657</v>
      </c>
      <c r="P2459" s="79">
        <f>IF(I2459=0,0,H2459/I2459)</f>
        <v>0</v>
      </c>
    </row>
    <row r="2460">
      <c r="A2460" s="66" t="str">
        <v>2026-06</v>
      </c>
      <c r="B2460" s="66" t="str">
        <v>비교 반영</v>
      </c>
      <c r="C2460" s="66" t="str">
        <v>와부읍 도곡리</v>
      </c>
      <c r="D2460" s="66" t="str">
        <v>아파트 매매</v>
      </c>
      <c r="E2460" s="68">
        <v>50</v>
      </c>
      <c r="F2460" s="68">
        <v>50</v>
      </c>
      <c r="G2460" s="68">
        <v>0</v>
      </c>
      <c r="H2460" s="68">
        <v>0</v>
      </c>
      <c r="I2460" s="68">
        <f>G2460+H2460</f>
        <v>0</v>
      </c>
      <c r="J2460" s="68">
        <f>SUM(F2460:H2460)</f>
        <v>50</v>
      </c>
      <c r="K2460" s="68">
        <f>E2460-J2460</f>
        <v>0</v>
      </c>
      <c r="L2460" s="69">
        <v>28186000000</v>
      </c>
      <c r="M2460" s="87">
        <v>4576.163</v>
      </c>
      <c r="N2460" s="69">
        <v>563720000</v>
      </c>
      <c r="O2460" s="69">
        <v>20361350</v>
      </c>
      <c r="P2460" s="79">
        <f>IF(I2460=0,0,H2460/I2460)</f>
        <v>0</v>
      </c>
    </row>
    <row r="2461">
      <c r="A2461" s="66" t="str">
        <v>2026-06</v>
      </c>
      <c r="B2461" s="66" t="str">
        <v>비교 반영</v>
      </c>
      <c r="C2461" s="66" t="str">
        <v>와부읍 도곡리</v>
      </c>
      <c r="D2461" s="66" t="str">
        <v>아파트 전월세</v>
      </c>
      <c r="E2461" s="68">
        <v>44</v>
      </c>
      <c r="F2461" s="68">
        <v>0</v>
      </c>
      <c r="G2461" s="68">
        <v>30</v>
      </c>
      <c r="H2461" s="68">
        <v>14</v>
      </c>
      <c r="I2461" s="68">
        <f>G2461+H2461</f>
        <v>44</v>
      </c>
      <c r="J2461" s="68">
        <f>SUM(F2461:H2461)</f>
        <v>44</v>
      </c>
      <c r="K2461" s="68">
        <f>E2461-J2461</f>
        <v>0</v>
      </c>
      <c r="L2461" s="69">
        <v>12662400000</v>
      </c>
      <c r="M2461" s="87">
        <v>3674.048</v>
      </c>
      <c r="N2461" s="69">
        <v>287781818</v>
      </c>
      <c r="O2461" s="69">
        <v>11393202</v>
      </c>
      <c r="P2461" s="79">
        <f>IF(I2461=0,0,H2461/I2461)</f>
        <v>0.3181818181818182</v>
      </c>
    </row>
    <row r="2462">
      <c r="A2462" s="66" t="str">
        <v>2026-06</v>
      </c>
      <c r="B2462" s="66" t="str">
        <v>비교 반영</v>
      </c>
      <c r="C2462" s="66" t="str">
        <v>와부읍 도곡리</v>
      </c>
      <c r="D2462" s="66" t="str">
        <v>오피스텔 전월세</v>
      </c>
      <c r="E2462" s="68">
        <v>1</v>
      </c>
      <c r="F2462" s="68">
        <v>0</v>
      </c>
      <c r="G2462" s="68">
        <v>0</v>
      </c>
      <c r="H2462" s="68">
        <v>1</v>
      </c>
      <c r="I2462" s="68">
        <f>G2462+H2462</f>
        <v>1</v>
      </c>
      <c r="J2462" s="68">
        <f>SUM(F2462:H2462)</f>
        <v>1</v>
      </c>
      <c r="K2462" s="68">
        <f>E2462-J2462</f>
        <v>0</v>
      </c>
      <c r="L2462" s="69">
        <v>10000000</v>
      </c>
      <c r="M2462" s="87">
        <v>39.67</v>
      </c>
      <c r="N2462" s="69">
        <v>10000000</v>
      </c>
      <c r="O2462" s="69">
        <v>833321</v>
      </c>
      <c r="P2462" s="79">
        <f>IF(I2462=0,0,H2462/I2462)</f>
        <v>1</v>
      </c>
    </row>
    <row r="2463">
      <c r="A2463" s="66" t="str">
        <v>2026-06</v>
      </c>
      <c r="B2463" s="66" t="str">
        <v>비교 반영</v>
      </c>
      <c r="C2463" s="66" t="str">
        <v>와부읍 도곡리</v>
      </c>
      <c r="D2463" s="66" t="str">
        <v>토지</v>
      </c>
      <c r="E2463" s="68">
        <v>2</v>
      </c>
      <c r="F2463" s="68">
        <v>2</v>
      </c>
      <c r="G2463" s="68">
        <v>0</v>
      </c>
      <c r="H2463" s="68">
        <v>0</v>
      </c>
      <c r="I2463" s="68">
        <f>G2463+H2463</f>
        <v>0</v>
      </c>
      <c r="J2463" s="68">
        <f>SUM(F2463:H2463)</f>
        <v>2</v>
      </c>
      <c r="K2463" s="68">
        <f>E2463-J2463</f>
        <v>0</v>
      </c>
      <c r="L2463" s="69">
        <v>624400000</v>
      </c>
      <c r="M2463" s="87">
        <v>3170</v>
      </c>
      <c r="N2463" s="69">
        <v>312200000</v>
      </c>
      <c r="O2463" s="69">
        <v>651146</v>
      </c>
      <c r="P2463" s="79">
        <f>IF(I2463=0,0,H2463/I2463)</f>
        <v>0</v>
      </c>
    </row>
    <row r="2464">
      <c r="A2464" s="66" t="str">
        <v>2026-06</v>
      </c>
      <c r="B2464" s="66" t="str">
        <v>비교 반영</v>
      </c>
      <c r="C2464" s="66" t="str">
        <v>와부읍 월문리</v>
      </c>
      <c r="D2464" s="66" t="str">
        <v>다가구 전월세</v>
      </c>
      <c r="E2464" s="68">
        <v>1</v>
      </c>
      <c r="F2464" s="68">
        <v>0</v>
      </c>
      <c r="G2464" s="68">
        <v>0</v>
      </c>
      <c r="H2464" s="68">
        <v>1</v>
      </c>
      <c r="I2464" s="68">
        <f>G2464+H2464</f>
        <v>1</v>
      </c>
      <c r="J2464" s="68">
        <f>SUM(F2464:H2464)</f>
        <v>1</v>
      </c>
      <c r="K2464" s="68">
        <f>E2464-J2464</f>
        <v>0</v>
      </c>
      <c r="L2464" s="69">
        <v>5000000</v>
      </c>
      <c r="M2464" s="87">
        <v>60</v>
      </c>
      <c r="N2464" s="69">
        <v>5000000</v>
      </c>
      <c r="O2464" s="69">
        <v>275482</v>
      </c>
      <c r="P2464" s="79">
        <f>IF(I2464=0,0,H2464/I2464)</f>
        <v>1</v>
      </c>
    </row>
    <row r="2465">
      <c r="A2465" s="66" t="str">
        <v>2026-06</v>
      </c>
      <c r="B2465" s="66" t="str">
        <v>비교 반영</v>
      </c>
      <c r="C2465" s="66" t="str">
        <v>와부읍 월문리</v>
      </c>
      <c r="D2465" s="66" t="str">
        <v>토지</v>
      </c>
      <c r="E2465" s="68">
        <v>1</v>
      </c>
      <c r="F2465" s="68">
        <v>1</v>
      </c>
      <c r="G2465" s="68">
        <v>0</v>
      </c>
      <c r="H2465" s="68">
        <v>0</v>
      </c>
      <c r="I2465" s="68">
        <f>G2465+H2465</f>
        <v>0</v>
      </c>
      <c r="J2465" s="68">
        <f>SUM(F2465:H2465)</f>
        <v>1</v>
      </c>
      <c r="K2465" s="68">
        <f>E2465-J2465</f>
        <v>0</v>
      </c>
      <c r="L2465" s="69">
        <v>10000000</v>
      </c>
      <c r="M2465" s="87">
        <v>42</v>
      </c>
      <c r="N2465" s="69">
        <v>10000000</v>
      </c>
      <c r="O2465" s="69">
        <v>787092</v>
      </c>
      <c r="P2465" s="79">
        <f>IF(I2465=0,0,H2465/I2465)</f>
        <v>0</v>
      </c>
    </row>
    <row r="2466">
      <c r="A2466" s="66" t="str">
        <v>2026-06</v>
      </c>
      <c r="B2466" s="66" t="str">
        <v>비교 반영</v>
      </c>
      <c r="C2466" s="66" t="str">
        <v>와부읍 율석리</v>
      </c>
      <c r="D2466" s="66" t="str">
        <v>공장창고</v>
      </c>
      <c r="E2466" s="68">
        <v>1</v>
      </c>
      <c r="F2466" s="68">
        <v>1</v>
      </c>
      <c r="G2466" s="68">
        <v>0</v>
      </c>
      <c r="H2466" s="68">
        <v>0</v>
      </c>
      <c r="I2466" s="68">
        <f>G2466+H2466</f>
        <v>0</v>
      </c>
      <c r="J2466" s="68">
        <f>SUM(F2466:H2466)</f>
        <v>1</v>
      </c>
      <c r="K2466" s="68">
        <f>E2466-J2466</f>
        <v>0</v>
      </c>
      <c r="L2466" s="69">
        <v>197900000</v>
      </c>
      <c r="M2466" s="87">
        <v>85.05</v>
      </c>
      <c r="N2466" s="69">
        <v>197900000</v>
      </c>
      <c r="O2466" s="69">
        <v>7692121</v>
      </c>
      <c r="P2466" s="79">
        <f>IF(I2466=0,0,H2466/I2466)</f>
        <v>0</v>
      </c>
    </row>
    <row r="2467">
      <c r="A2467" s="66" t="str">
        <v>2026-06</v>
      </c>
      <c r="B2467" s="66" t="str">
        <v>비교 반영</v>
      </c>
      <c r="C2467" s="66" t="str">
        <v>와부읍 율석리</v>
      </c>
      <c r="D2467" s="66" t="str">
        <v>토지</v>
      </c>
      <c r="E2467" s="68">
        <v>49</v>
      </c>
      <c r="F2467" s="68">
        <v>49</v>
      </c>
      <c r="G2467" s="68">
        <v>0</v>
      </c>
      <c r="H2467" s="68">
        <v>0</v>
      </c>
      <c r="I2467" s="68">
        <f>G2467+H2467</f>
        <v>0</v>
      </c>
      <c r="J2467" s="68">
        <f>SUM(F2467:H2467)</f>
        <v>49</v>
      </c>
      <c r="K2467" s="68">
        <f>E2467-J2467</f>
        <v>0</v>
      </c>
      <c r="L2467" s="69">
        <v>1311490000</v>
      </c>
      <c r="M2467" s="87">
        <v>3510</v>
      </c>
      <c r="N2467" s="69">
        <v>26765102</v>
      </c>
      <c r="O2467" s="69">
        <v>1235186</v>
      </c>
      <c r="P2467" s="79">
        <f>IF(I2467=0,0,H2467/I2467)</f>
        <v>0</v>
      </c>
    </row>
    <row r="2468">
      <c r="A2468" s="66" t="str">
        <v>2026-06</v>
      </c>
      <c r="B2468" s="66" t="str">
        <v>비교 반영</v>
      </c>
      <c r="C2468" s="66" t="str">
        <v>와부읍 팔당리</v>
      </c>
      <c r="D2468" s="66" t="str">
        <v>다가구 전월세</v>
      </c>
      <c r="E2468" s="68">
        <v>1</v>
      </c>
      <c r="F2468" s="68">
        <v>0</v>
      </c>
      <c r="G2468" s="68">
        <v>1</v>
      </c>
      <c r="H2468" s="68">
        <v>0</v>
      </c>
      <c r="I2468" s="68">
        <f>G2468+H2468</f>
        <v>1</v>
      </c>
      <c r="J2468" s="68">
        <f>SUM(F2468:H2468)</f>
        <v>1</v>
      </c>
      <c r="K2468" s="68">
        <f>E2468-J2468</f>
        <v>0</v>
      </c>
      <c r="L2468" s="69">
        <v>130000000</v>
      </c>
      <c r="M2468" s="87">
        <v>55.08</v>
      </c>
      <c r="N2468" s="69">
        <v>130000000</v>
      </c>
      <c r="O2468" s="69">
        <v>7802325</v>
      </c>
      <c r="P2468" s="79">
        <f>IF(I2468=0,0,H2468/I2468)</f>
        <v>0</v>
      </c>
    </row>
    <row r="2469">
      <c r="A2469" s="66" t="str">
        <v>2026-06</v>
      </c>
      <c r="B2469" s="66" t="str">
        <v>비교 반영</v>
      </c>
      <c r="C2469" s="66" t="str">
        <v>와부읍 팔당리</v>
      </c>
      <c r="D2469" s="66" t="str">
        <v>다세대 전월세</v>
      </c>
      <c r="E2469" s="68">
        <v>1</v>
      </c>
      <c r="F2469" s="68">
        <v>0</v>
      </c>
      <c r="G2469" s="68">
        <v>0</v>
      </c>
      <c r="H2469" s="68">
        <v>1</v>
      </c>
      <c r="I2469" s="68">
        <f>G2469+H2469</f>
        <v>1</v>
      </c>
      <c r="J2469" s="68">
        <f>SUM(F2469:H2469)</f>
        <v>1</v>
      </c>
      <c r="K2469" s="68">
        <f>E2469-J2469</f>
        <v>0</v>
      </c>
      <c r="L2469" s="69">
        <v>30000000</v>
      </c>
      <c r="M2469" s="87">
        <v>45.75</v>
      </c>
      <c r="N2469" s="69">
        <v>30000000</v>
      </c>
      <c r="O2469" s="69">
        <v>2167728</v>
      </c>
      <c r="P2469" s="79">
        <f>IF(I2469=0,0,H2469/I2469)</f>
        <v>1</v>
      </c>
    </row>
    <row r="2470">
      <c r="A2470" s="66" t="str">
        <v>2026-06</v>
      </c>
      <c r="B2470" s="66" t="str">
        <v>비교 반영</v>
      </c>
      <c r="C2470" s="66" t="str">
        <v>이패동</v>
      </c>
      <c r="D2470" s="66" t="str">
        <v>공장창고</v>
      </c>
      <c r="E2470" s="68">
        <v>1</v>
      </c>
      <c r="F2470" s="68">
        <v>1</v>
      </c>
      <c r="G2470" s="68">
        <v>0</v>
      </c>
      <c r="H2470" s="68">
        <v>0</v>
      </c>
      <c r="I2470" s="68">
        <f>G2470+H2470</f>
        <v>0</v>
      </c>
      <c r="J2470" s="68">
        <f>SUM(F2470:H2470)</f>
        <v>1</v>
      </c>
      <c r="K2470" s="68">
        <f>E2470-J2470</f>
        <v>0</v>
      </c>
      <c r="L2470" s="69">
        <v>85000000</v>
      </c>
      <c r="M2470" s="87">
        <v>24.7</v>
      </c>
      <c r="N2470" s="69">
        <v>85000000</v>
      </c>
      <c r="O2470" s="69">
        <v>11376183</v>
      </c>
      <c r="P2470" s="79">
        <f>IF(I2470=0,0,H2470/I2470)</f>
        <v>0</v>
      </c>
    </row>
    <row r="2471">
      <c r="A2471" s="66" t="str">
        <v>2026-06</v>
      </c>
      <c r="B2471" s="66" t="str">
        <v>비교 반영</v>
      </c>
      <c r="C2471" s="66" t="str">
        <v>이패동</v>
      </c>
      <c r="D2471" s="66" t="str">
        <v>다가구 전월세</v>
      </c>
      <c r="E2471" s="68">
        <v>1</v>
      </c>
      <c r="F2471" s="68">
        <v>0</v>
      </c>
      <c r="G2471" s="68">
        <v>1</v>
      </c>
      <c r="H2471" s="68">
        <v>0</v>
      </c>
      <c r="I2471" s="68">
        <f>G2471+H2471</f>
        <v>1</v>
      </c>
      <c r="J2471" s="68">
        <f>SUM(F2471:H2471)</f>
        <v>1</v>
      </c>
      <c r="K2471" s="68">
        <f>E2471-J2471</f>
        <v>0</v>
      </c>
      <c r="L2471" s="69">
        <v>180000000</v>
      </c>
      <c r="M2471" s="87">
        <v>101.67</v>
      </c>
      <c r="N2471" s="69">
        <v>180000000</v>
      </c>
      <c r="O2471" s="69">
        <v>5852673</v>
      </c>
      <c r="P2471" s="79">
        <f>IF(I2471=0,0,H2471/I2471)</f>
        <v>0</v>
      </c>
    </row>
    <row r="2472">
      <c r="A2472" s="66" t="str">
        <v>2026-06</v>
      </c>
      <c r="B2472" s="66" t="str">
        <v>비교 반영</v>
      </c>
      <c r="C2472" s="66" t="str">
        <v>이패동</v>
      </c>
      <c r="D2472" s="66" t="str">
        <v>토지</v>
      </c>
      <c r="E2472" s="68">
        <v>4</v>
      </c>
      <c r="F2472" s="68">
        <v>4</v>
      </c>
      <c r="G2472" s="68">
        <v>0</v>
      </c>
      <c r="H2472" s="68">
        <v>0</v>
      </c>
      <c r="I2472" s="68">
        <f>G2472+H2472</f>
        <v>0</v>
      </c>
      <c r="J2472" s="68">
        <f>SUM(F2472:H2472)</f>
        <v>4</v>
      </c>
      <c r="K2472" s="68">
        <f>E2472-J2472</f>
        <v>0</v>
      </c>
      <c r="L2472" s="69">
        <v>845840000</v>
      </c>
      <c r="M2472" s="87">
        <v>1376.66</v>
      </c>
      <c r="N2472" s="69">
        <v>211460000</v>
      </c>
      <c r="O2472" s="69">
        <v>2031123</v>
      </c>
      <c r="P2472" s="79">
        <f>IF(I2472=0,0,H2472/I2472)</f>
        <v>0</v>
      </c>
    </row>
    <row r="2473">
      <c r="A2473" s="66" t="str">
        <v>2026-06</v>
      </c>
      <c r="B2473" s="66" t="str">
        <v>비교 반영</v>
      </c>
      <c r="C2473" s="66" t="str">
        <v>일패동</v>
      </c>
      <c r="D2473" s="66" t="str">
        <v>다가구 전월세</v>
      </c>
      <c r="E2473" s="68">
        <v>3</v>
      </c>
      <c r="F2473" s="68">
        <v>0</v>
      </c>
      <c r="G2473" s="68">
        <v>0</v>
      </c>
      <c r="H2473" s="68">
        <v>3</v>
      </c>
      <c r="I2473" s="68">
        <f>G2473+H2473</f>
        <v>3</v>
      </c>
      <c r="J2473" s="68">
        <f>SUM(F2473:H2473)</f>
        <v>3</v>
      </c>
      <c r="K2473" s="68">
        <f>E2473-J2473</f>
        <v>0</v>
      </c>
      <c r="L2473" s="69">
        <v>45000000</v>
      </c>
      <c r="M2473" s="87">
        <v>206.1</v>
      </c>
      <c r="N2473" s="69">
        <v>15000000</v>
      </c>
      <c r="O2473" s="69">
        <v>721787</v>
      </c>
      <c r="P2473" s="79">
        <f>IF(I2473=0,0,H2473/I2473)</f>
        <v>1</v>
      </c>
    </row>
    <row r="2474">
      <c r="A2474" s="66" t="str">
        <v>2026-06</v>
      </c>
      <c r="B2474" s="66" t="str">
        <v>비교 반영</v>
      </c>
      <c r="C2474" s="66" t="str">
        <v>일패동</v>
      </c>
      <c r="D2474" s="66" t="str">
        <v>토지</v>
      </c>
      <c r="E2474" s="68">
        <v>5</v>
      </c>
      <c r="F2474" s="68">
        <v>5</v>
      </c>
      <c r="G2474" s="68">
        <v>0</v>
      </c>
      <c r="H2474" s="68">
        <v>0</v>
      </c>
      <c r="I2474" s="68">
        <f>G2474+H2474</f>
        <v>0</v>
      </c>
      <c r="J2474" s="68">
        <f>SUM(F2474:H2474)</f>
        <v>5</v>
      </c>
      <c r="K2474" s="68">
        <f>E2474-J2474</f>
        <v>0</v>
      </c>
      <c r="L2474" s="69">
        <v>95100000</v>
      </c>
      <c r="M2474" s="87">
        <v>925</v>
      </c>
      <c r="N2474" s="69">
        <v>19020000</v>
      </c>
      <c r="O2474" s="69">
        <v>339870</v>
      </c>
      <c r="P2474" s="79">
        <f>IF(I2474=0,0,H2474/I2474)</f>
        <v>0</v>
      </c>
    </row>
    <row r="2475">
      <c r="A2475" s="66" t="str">
        <v>2026-06</v>
      </c>
      <c r="B2475" s="66" t="str">
        <v>비교 반영</v>
      </c>
      <c r="C2475" s="66" t="str">
        <v>조안면 능내리</v>
      </c>
      <c r="D2475" s="66" t="str">
        <v>다가구 전월세</v>
      </c>
      <c r="E2475" s="68">
        <v>2</v>
      </c>
      <c r="F2475" s="68">
        <v>0</v>
      </c>
      <c r="G2475" s="68">
        <v>0</v>
      </c>
      <c r="H2475" s="68">
        <v>2</v>
      </c>
      <c r="I2475" s="68">
        <f>G2475+H2475</f>
        <v>2</v>
      </c>
      <c r="J2475" s="68">
        <f>SUM(F2475:H2475)</f>
        <v>2</v>
      </c>
      <c r="K2475" s="68">
        <f>E2475-J2475</f>
        <v>0</v>
      </c>
      <c r="L2475" s="69">
        <v>80000000</v>
      </c>
      <c r="M2475" s="87">
        <v>228.65</v>
      </c>
      <c r="N2475" s="69">
        <v>40000000</v>
      </c>
      <c r="O2475" s="69">
        <v>1156627</v>
      </c>
      <c r="P2475" s="79">
        <f>IF(I2475=0,0,H2475/I2475)</f>
        <v>1</v>
      </c>
    </row>
    <row r="2476">
      <c r="A2476" s="66" t="str">
        <v>2026-06</v>
      </c>
      <c r="B2476" s="66" t="str">
        <v>비교 반영</v>
      </c>
      <c r="C2476" s="66" t="str">
        <v>조안면 능내리</v>
      </c>
      <c r="D2476" s="66" t="str">
        <v>토지</v>
      </c>
      <c r="E2476" s="68">
        <v>4</v>
      </c>
      <c r="F2476" s="68">
        <v>4</v>
      </c>
      <c r="G2476" s="68">
        <v>0</v>
      </c>
      <c r="H2476" s="68">
        <v>0</v>
      </c>
      <c r="I2476" s="68">
        <f>G2476+H2476</f>
        <v>0</v>
      </c>
      <c r="J2476" s="68">
        <f>SUM(F2476:H2476)</f>
        <v>4</v>
      </c>
      <c r="K2476" s="68">
        <f>E2476-J2476</f>
        <v>0</v>
      </c>
      <c r="L2476" s="69">
        <v>258000000</v>
      </c>
      <c r="M2476" s="87">
        <v>1071</v>
      </c>
      <c r="N2476" s="69">
        <v>64500000</v>
      </c>
      <c r="O2476" s="69">
        <v>796352</v>
      </c>
      <c r="P2476" s="79">
        <f>IF(I2476=0,0,H2476/I2476)</f>
        <v>0</v>
      </c>
    </row>
    <row r="2477">
      <c r="A2477" s="66" t="str">
        <v>2026-06</v>
      </c>
      <c r="B2477" s="66" t="str">
        <v>비교 반영</v>
      </c>
      <c r="C2477" s="66" t="str">
        <v>조안면 삼봉리</v>
      </c>
      <c r="D2477" s="66" t="str">
        <v>다가구 전월세</v>
      </c>
      <c r="E2477" s="68">
        <v>1</v>
      </c>
      <c r="F2477" s="68">
        <v>0</v>
      </c>
      <c r="G2477" s="68">
        <v>1</v>
      </c>
      <c r="H2477" s="68">
        <v>0</v>
      </c>
      <c r="I2477" s="68">
        <f>G2477+H2477</f>
        <v>1</v>
      </c>
      <c r="J2477" s="68">
        <f>SUM(F2477:H2477)</f>
        <v>1</v>
      </c>
      <c r="K2477" s="68">
        <f>E2477-J2477</f>
        <v>0</v>
      </c>
      <c r="L2477" s="69">
        <v>300000000</v>
      </c>
      <c r="M2477" s="87">
        <v>142.04</v>
      </c>
      <c r="N2477" s="69">
        <v>300000000</v>
      </c>
      <c r="O2477" s="69">
        <v>6982086</v>
      </c>
      <c r="P2477" s="79">
        <f>IF(I2477=0,0,H2477/I2477)</f>
        <v>0</v>
      </c>
    </row>
    <row r="2478">
      <c r="A2478" s="66" t="str">
        <v>2026-06</v>
      </c>
      <c r="B2478" s="66" t="str">
        <v>비교 반영</v>
      </c>
      <c r="C2478" s="66" t="str">
        <v>조안면 삼봉리</v>
      </c>
      <c r="D2478" s="66" t="str">
        <v>토지</v>
      </c>
      <c r="E2478" s="68">
        <v>14</v>
      </c>
      <c r="F2478" s="68">
        <v>14</v>
      </c>
      <c r="G2478" s="68">
        <v>0</v>
      </c>
      <c r="H2478" s="68">
        <v>0</v>
      </c>
      <c r="I2478" s="68">
        <f>G2478+H2478</f>
        <v>0</v>
      </c>
      <c r="J2478" s="68">
        <f>SUM(F2478:H2478)</f>
        <v>14</v>
      </c>
      <c r="K2478" s="68">
        <f>E2478-J2478</f>
        <v>0</v>
      </c>
      <c r="L2478" s="69">
        <v>231000000</v>
      </c>
      <c r="M2478" s="87">
        <v>28777</v>
      </c>
      <c r="N2478" s="69">
        <v>16500000</v>
      </c>
      <c r="O2478" s="69">
        <v>26536</v>
      </c>
      <c r="P2478" s="79">
        <f>IF(I2478=0,0,H2478/I2478)</f>
        <v>0</v>
      </c>
    </row>
    <row r="2479">
      <c r="A2479" s="66" t="str">
        <v>2026-06</v>
      </c>
      <c r="B2479" s="66" t="str">
        <v>비교 반영</v>
      </c>
      <c r="C2479" s="66" t="str">
        <v>조안면 진중리</v>
      </c>
      <c r="D2479" s="66" t="str">
        <v>다가구 전월세</v>
      </c>
      <c r="E2479" s="68">
        <v>1</v>
      </c>
      <c r="F2479" s="68">
        <v>0</v>
      </c>
      <c r="G2479" s="68">
        <v>0</v>
      </c>
      <c r="H2479" s="68">
        <v>1</v>
      </c>
      <c r="I2479" s="68">
        <f>G2479+H2479</f>
        <v>1</v>
      </c>
      <c r="J2479" s="68">
        <f>SUM(F2479:H2479)</f>
        <v>1</v>
      </c>
      <c r="K2479" s="68">
        <f>E2479-J2479</f>
        <v>0</v>
      </c>
      <c r="L2479" s="69">
        <v>30000000</v>
      </c>
      <c r="M2479" s="87">
        <v>99.03</v>
      </c>
      <c r="N2479" s="69">
        <v>30000000</v>
      </c>
      <c r="O2479" s="69">
        <v>1001450</v>
      </c>
      <c r="P2479" s="79">
        <f>IF(I2479=0,0,H2479/I2479)</f>
        <v>1</v>
      </c>
    </row>
    <row r="2480">
      <c r="A2480" s="66" t="str">
        <v>2026-06</v>
      </c>
      <c r="B2480" s="66" t="str">
        <v>비교 반영</v>
      </c>
      <c r="C2480" s="66" t="str">
        <v>진건읍 배양리</v>
      </c>
      <c r="D2480" s="66" t="str">
        <v>토지</v>
      </c>
      <c r="E2480" s="68">
        <v>1</v>
      </c>
      <c r="F2480" s="68">
        <v>1</v>
      </c>
      <c r="G2480" s="68">
        <v>0</v>
      </c>
      <c r="H2480" s="68">
        <v>0</v>
      </c>
      <c r="I2480" s="68">
        <f>G2480+H2480</f>
        <v>0</v>
      </c>
      <c r="J2480" s="68">
        <f>SUM(F2480:H2480)</f>
        <v>1</v>
      </c>
      <c r="K2480" s="68">
        <f>E2480-J2480</f>
        <v>0</v>
      </c>
      <c r="L2480" s="69">
        <v>258000000</v>
      </c>
      <c r="M2480" s="87">
        <v>1221</v>
      </c>
      <c r="N2480" s="69">
        <v>258000000</v>
      </c>
      <c r="O2480" s="69">
        <v>698520</v>
      </c>
      <c r="P2480" s="79">
        <f>IF(I2480=0,0,H2480/I2480)</f>
        <v>0</v>
      </c>
    </row>
    <row r="2481">
      <c r="A2481" s="66" t="str">
        <v>2026-06</v>
      </c>
      <c r="B2481" s="66" t="str">
        <v>비교 반영</v>
      </c>
      <c r="C2481" s="66" t="str">
        <v>진건읍 사능리</v>
      </c>
      <c r="D2481" s="66" t="str">
        <v>다가구 전월세</v>
      </c>
      <c r="E2481" s="68">
        <v>3</v>
      </c>
      <c r="F2481" s="68">
        <v>0</v>
      </c>
      <c r="G2481" s="68">
        <v>0</v>
      </c>
      <c r="H2481" s="68">
        <v>3</v>
      </c>
      <c r="I2481" s="68">
        <f>G2481+H2481</f>
        <v>3</v>
      </c>
      <c r="J2481" s="68">
        <f>SUM(F2481:H2481)</f>
        <v>3</v>
      </c>
      <c r="K2481" s="68">
        <f>E2481-J2481</f>
        <v>0</v>
      </c>
      <c r="L2481" s="69">
        <v>17000000</v>
      </c>
      <c r="M2481" s="87">
        <v>78.36</v>
      </c>
      <c r="N2481" s="69">
        <v>5666667</v>
      </c>
      <c r="O2481" s="69">
        <v>717182</v>
      </c>
      <c r="P2481" s="79">
        <f>IF(I2481=0,0,H2481/I2481)</f>
        <v>1</v>
      </c>
    </row>
    <row r="2482">
      <c r="A2482" s="66" t="str">
        <v>2026-06</v>
      </c>
      <c r="B2482" s="66" t="str">
        <v>비교 반영</v>
      </c>
      <c r="C2482" s="66" t="str">
        <v>진건읍 사능리</v>
      </c>
      <c r="D2482" s="66" t="str">
        <v>다세대 매매</v>
      </c>
      <c r="E2482" s="68">
        <v>2</v>
      </c>
      <c r="F2482" s="68">
        <v>2</v>
      </c>
      <c r="G2482" s="68">
        <v>0</v>
      </c>
      <c r="H2482" s="68">
        <v>0</v>
      </c>
      <c r="I2482" s="68">
        <f>G2482+H2482</f>
        <v>0</v>
      </c>
      <c r="J2482" s="68">
        <f>SUM(F2482:H2482)</f>
        <v>2</v>
      </c>
      <c r="K2482" s="68">
        <f>E2482-J2482</f>
        <v>0</v>
      </c>
      <c r="L2482" s="69">
        <v>180000000</v>
      </c>
      <c r="M2482" s="87">
        <v>96.62</v>
      </c>
      <c r="N2482" s="69">
        <v>90000000</v>
      </c>
      <c r="O2482" s="69">
        <v>6158573</v>
      </c>
      <c r="P2482" s="79">
        <f>IF(I2482=0,0,H2482/I2482)</f>
        <v>0</v>
      </c>
    </row>
    <row r="2483">
      <c r="A2483" s="66" t="str">
        <v>2026-06</v>
      </c>
      <c r="B2483" s="66" t="str">
        <v>비교 반영</v>
      </c>
      <c r="C2483" s="66" t="str">
        <v>진건읍 사능리</v>
      </c>
      <c r="D2483" s="66" t="str">
        <v>다세대 전월세</v>
      </c>
      <c r="E2483" s="68">
        <v>1</v>
      </c>
      <c r="F2483" s="68">
        <v>0</v>
      </c>
      <c r="G2483" s="68">
        <v>0</v>
      </c>
      <c r="H2483" s="68">
        <v>1</v>
      </c>
      <c r="I2483" s="68">
        <f>G2483+H2483</f>
        <v>1</v>
      </c>
      <c r="J2483" s="68">
        <f>SUM(F2483:H2483)</f>
        <v>1</v>
      </c>
      <c r="K2483" s="68">
        <f>E2483-J2483</f>
        <v>0</v>
      </c>
      <c r="L2483" s="69">
        <v>50000000</v>
      </c>
      <c r="M2483" s="87">
        <v>33.81</v>
      </c>
      <c r="N2483" s="69">
        <v>50000000</v>
      </c>
      <c r="O2483" s="69">
        <v>4888768</v>
      </c>
      <c r="P2483" s="79">
        <f>IF(I2483=0,0,H2483/I2483)</f>
        <v>1</v>
      </c>
    </row>
    <row r="2484">
      <c r="A2484" s="66" t="str">
        <v>2026-06</v>
      </c>
      <c r="B2484" s="66" t="str">
        <v>비교 반영</v>
      </c>
      <c r="C2484" s="66" t="str">
        <v>진건읍 사능리</v>
      </c>
      <c r="D2484" s="66" t="str">
        <v>아파트 전월세</v>
      </c>
      <c r="E2484" s="68">
        <v>1</v>
      </c>
      <c r="F2484" s="68">
        <v>0</v>
      </c>
      <c r="G2484" s="68">
        <v>1</v>
      </c>
      <c r="H2484" s="68">
        <v>0</v>
      </c>
      <c r="I2484" s="68">
        <f>G2484+H2484</f>
        <v>1</v>
      </c>
      <c r="J2484" s="68">
        <f>SUM(F2484:H2484)</f>
        <v>1</v>
      </c>
      <c r="K2484" s="68">
        <f>E2484-J2484</f>
        <v>0</v>
      </c>
      <c r="L2484" s="69">
        <v>80000000</v>
      </c>
      <c r="M2484" s="87">
        <v>51.15</v>
      </c>
      <c r="N2484" s="69">
        <v>80000000</v>
      </c>
      <c r="O2484" s="69">
        <v>5170338</v>
      </c>
      <c r="P2484" s="79">
        <f>IF(I2484=0,0,H2484/I2484)</f>
        <v>0</v>
      </c>
    </row>
    <row r="2485">
      <c r="A2485" s="66" t="str">
        <v>2026-06</v>
      </c>
      <c r="B2485" s="66" t="str">
        <v>비교 반영</v>
      </c>
      <c r="C2485" s="66" t="str">
        <v>진건읍 송능리</v>
      </c>
      <c r="D2485" s="66" t="str">
        <v>다가구 전월세</v>
      </c>
      <c r="E2485" s="68">
        <v>1</v>
      </c>
      <c r="F2485" s="68">
        <v>0</v>
      </c>
      <c r="G2485" s="68">
        <v>0</v>
      </c>
      <c r="H2485" s="68">
        <v>1</v>
      </c>
      <c r="I2485" s="68">
        <f>G2485+H2485</f>
        <v>1</v>
      </c>
      <c r="J2485" s="68">
        <f>SUM(F2485:H2485)</f>
        <v>1</v>
      </c>
      <c r="K2485" s="68">
        <f>E2485-J2485</f>
        <v>0</v>
      </c>
      <c r="L2485" s="69">
        <v>5000000</v>
      </c>
      <c r="M2485" s="87">
        <v>23.1</v>
      </c>
      <c r="N2485" s="69">
        <v>5000000</v>
      </c>
      <c r="O2485" s="69">
        <v>715538</v>
      </c>
      <c r="P2485" s="79">
        <f>IF(I2485=0,0,H2485/I2485)</f>
        <v>1</v>
      </c>
    </row>
    <row r="2486">
      <c r="A2486" s="66" t="str">
        <v>2026-06</v>
      </c>
      <c r="B2486" s="66" t="str">
        <v>비교 반영</v>
      </c>
      <c r="C2486" s="66" t="str">
        <v>진건읍 송능리</v>
      </c>
      <c r="D2486" s="66" t="str">
        <v>다세대 전월세</v>
      </c>
      <c r="E2486" s="68">
        <v>2</v>
      </c>
      <c r="F2486" s="68">
        <v>0</v>
      </c>
      <c r="G2486" s="68">
        <v>1</v>
      </c>
      <c r="H2486" s="68">
        <v>1</v>
      </c>
      <c r="I2486" s="68">
        <f>G2486+H2486</f>
        <v>2</v>
      </c>
      <c r="J2486" s="68">
        <f>SUM(F2486:H2486)</f>
        <v>2</v>
      </c>
      <c r="K2486" s="68">
        <f>E2486-J2486</f>
        <v>0</v>
      </c>
      <c r="L2486" s="69">
        <v>70000000</v>
      </c>
      <c r="M2486" s="87">
        <v>82.58</v>
      </c>
      <c r="N2486" s="69">
        <v>35000000</v>
      </c>
      <c r="O2486" s="69">
        <v>2802191</v>
      </c>
      <c r="P2486" s="79">
        <f>IF(I2486=0,0,H2486/I2486)</f>
        <v>0.5</v>
      </c>
    </row>
    <row r="2487">
      <c r="A2487" s="66" t="str">
        <v>2026-06</v>
      </c>
      <c r="B2487" s="66" t="str">
        <v>비교 반영</v>
      </c>
      <c r="C2487" s="66" t="str">
        <v>진건읍 송능리</v>
      </c>
      <c r="D2487" s="66" t="str">
        <v>토지</v>
      </c>
      <c r="E2487" s="68">
        <v>1</v>
      </c>
      <c r="F2487" s="68">
        <v>1</v>
      </c>
      <c r="G2487" s="68">
        <v>0</v>
      </c>
      <c r="H2487" s="68">
        <v>0</v>
      </c>
      <c r="I2487" s="68">
        <f>G2487+H2487</f>
        <v>0</v>
      </c>
      <c r="J2487" s="68">
        <f>SUM(F2487:H2487)</f>
        <v>1</v>
      </c>
      <c r="K2487" s="68">
        <f>E2487-J2487</f>
        <v>0</v>
      </c>
      <c r="L2487" s="69">
        <v>16000000</v>
      </c>
      <c r="M2487" s="87">
        <v>106</v>
      </c>
      <c r="N2487" s="69">
        <v>16000000</v>
      </c>
      <c r="O2487" s="69">
        <v>498986</v>
      </c>
      <c r="P2487" s="79">
        <f>IF(I2487=0,0,H2487/I2487)</f>
        <v>0</v>
      </c>
    </row>
    <row r="2488">
      <c r="A2488" s="66" t="str">
        <v>2026-06</v>
      </c>
      <c r="B2488" s="66" t="str">
        <v>비교 반영</v>
      </c>
      <c r="C2488" s="66" t="str">
        <v>진건읍 신월리</v>
      </c>
      <c r="D2488" s="66" t="str">
        <v>아파트 매매</v>
      </c>
      <c r="E2488" s="68">
        <v>1</v>
      </c>
      <c r="F2488" s="68">
        <v>1</v>
      </c>
      <c r="G2488" s="68">
        <v>0</v>
      </c>
      <c r="H2488" s="68">
        <v>0</v>
      </c>
      <c r="I2488" s="68">
        <f>G2488+H2488</f>
        <v>0</v>
      </c>
      <c r="J2488" s="68">
        <f>SUM(F2488:H2488)</f>
        <v>1</v>
      </c>
      <c r="K2488" s="68">
        <f>E2488-J2488</f>
        <v>0</v>
      </c>
      <c r="L2488" s="69">
        <v>268000000</v>
      </c>
      <c r="M2488" s="87">
        <v>59.4</v>
      </c>
      <c r="N2488" s="69">
        <v>268000000</v>
      </c>
      <c r="O2488" s="69">
        <v>14914990</v>
      </c>
      <c r="P2488" s="79">
        <f>IF(I2488=0,0,H2488/I2488)</f>
        <v>0</v>
      </c>
    </row>
    <row r="2489">
      <c r="A2489" s="66" t="str">
        <v>2026-06</v>
      </c>
      <c r="B2489" s="66" t="str">
        <v>비교 반영</v>
      </c>
      <c r="C2489" s="66" t="str">
        <v>진건읍 용정리</v>
      </c>
      <c r="D2489" s="66" t="str">
        <v>다가구 매매</v>
      </c>
      <c r="E2489" s="68">
        <v>1</v>
      </c>
      <c r="F2489" s="68">
        <v>1</v>
      </c>
      <c r="G2489" s="68">
        <v>0</v>
      </c>
      <c r="H2489" s="68">
        <v>0</v>
      </c>
      <c r="I2489" s="68">
        <f>G2489+H2489</f>
        <v>0</v>
      </c>
      <c r="J2489" s="68">
        <f>SUM(F2489:H2489)</f>
        <v>1</v>
      </c>
      <c r="K2489" s="68">
        <f>E2489-J2489</f>
        <v>0</v>
      </c>
      <c r="L2489" s="69">
        <v>940000000</v>
      </c>
      <c r="M2489" s="87">
        <v>109.74</v>
      </c>
      <c r="N2489" s="69">
        <v>940000000</v>
      </c>
      <c r="O2489" s="69">
        <v>28316365</v>
      </c>
      <c r="P2489" s="79">
        <f>IF(I2489=0,0,H2489/I2489)</f>
        <v>0</v>
      </c>
    </row>
    <row r="2490">
      <c r="A2490" s="66" t="str">
        <v>2026-06</v>
      </c>
      <c r="B2490" s="66" t="str">
        <v>비교 반영</v>
      </c>
      <c r="C2490" s="66" t="str">
        <v>진건읍 용정리</v>
      </c>
      <c r="D2490" s="66" t="str">
        <v>다가구 전월세</v>
      </c>
      <c r="E2490" s="68">
        <v>4</v>
      </c>
      <c r="F2490" s="68">
        <v>0</v>
      </c>
      <c r="G2490" s="68">
        <v>2</v>
      </c>
      <c r="H2490" s="68">
        <v>2</v>
      </c>
      <c r="I2490" s="68">
        <f>G2490+H2490</f>
        <v>4</v>
      </c>
      <c r="J2490" s="68">
        <f>SUM(F2490:H2490)</f>
        <v>4</v>
      </c>
      <c r="K2490" s="68">
        <f>E2490-J2490</f>
        <v>0</v>
      </c>
      <c r="L2490" s="69">
        <v>168000000</v>
      </c>
      <c r="M2490" s="87">
        <v>158.1</v>
      </c>
      <c r="N2490" s="69">
        <v>42000000</v>
      </c>
      <c r="O2490" s="69">
        <v>3512789</v>
      </c>
      <c r="P2490" s="79">
        <f>IF(I2490=0,0,H2490/I2490)</f>
        <v>0.5</v>
      </c>
    </row>
    <row r="2491">
      <c r="A2491" s="66" t="str">
        <v>2026-06</v>
      </c>
      <c r="B2491" s="66" t="str">
        <v>비교 반영</v>
      </c>
      <c r="C2491" s="66" t="str">
        <v>진건읍 용정리</v>
      </c>
      <c r="D2491" s="66" t="str">
        <v>다세대 매매</v>
      </c>
      <c r="E2491" s="68">
        <v>1</v>
      </c>
      <c r="F2491" s="68">
        <v>1</v>
      </c>
      <c r="G2491" s="68">
        <v>0</v>
      </c>
      <c r="H2491" s="68">
        <v>0</v>
      </c>
      <c r="I2491" s="68">
        <f>G2491+H2491</f>
        <v>0</v>
      </c>
      <c r="J2491" s="68">
        <f>SUM(F2491:H2491)</f>
        <v>1</v>
      </c>
      <c r="K2491" s="68">
        <f>E2491-J2491</f>
        <v>0</v>
      </c>
      <c r="L2491" s="69">
        <v>85000000</v>
      </c>
      <c r="M2491" s="87">
        <v>37.8</v>
      </c>
      <c r="N2491" s="69">
        <v>85000000</v>
      </c>
      <c r="O2491" s="69">
        <v>7433644</v>
      </c>
      <c r="P2491" s="79">
        <f>IF(I2491=0,0,H2491/I2491)</f>
        <v>0</v>
      </c>
    </row>
    <row r="2492">
      <c r="A2492" s="66" t="str">
        <v>2026-06</v>
      </c>
      <c r="B2492" s="66" t="str">
        <v>비교 반영</v>
      </c>
      <c r="C2492" s="66" t="str">
        <v>진건읍 용정리</v>
      </c>
      <c r="D2492" s="66" t="str">
        <v>다세대 전월세</v>
      </c>
      <c r="E2492" s="68">
        <v>4</v>
      </c>
      <c r="F2492" s="68">
        <v>0</v>
      </c>
      <c r="G2492" s="68">
        <v>2</v>
      </c>
      <c r="H2492" s="68">
        <v>2</v>
      </c>
      <c r="I2492" s="68">
        <f>G2492+H2492</f>
        <v>4</v>
      </c>
      <c r="J2492" s="68">
        <f>SUM(F2492:H2492)</f>
        <v>4</v>
      </c>
      <c r="K2492" s="68">
        <f>E2492-J2492</f>
        <v>0</v>
      </c>
      <c r="L2492" s="69">
        <v>152500000</v>
      </c>
      <c r="M2492" s="87">
        <v>213.28</v>
      </c>
      <c r="N2492" s="69">
        <v>38125000</v>
      </c>
      <c r="O2492" s="69">
        <v>2363711</v>
      </c>
      <c r="P2492" s="79">
        <f>IF(I2492=0,0,H2492/I2492)</f>
        <v>0.5</v>
      </c>
    </row>
    <row r="2493">
      <c r="A2493" s="66" t="str">
        <v>2026-06</v>
      </c>
      <c r="B2493" s="66" t="str">
        <v>비교 반영</v>
      </c>
      <c r="C2493" s="66" t="str">
        <v>진건읍 용정리</v>
      </c>
      <c r="D2493" s="66" t="str">
        <v>아파트 매매</v>
      </c>
      <c r="E2493" s="68">
        <v>22</v>
      </c>
      <c r="F2493" s="68">
        <v>22</v>
      </c>
      <c r="G2493" s="68">
        <v>0</v>
      </c>
      <c r="H2493" s="68">
        <v>0</v>
      </c>
      <c r="I2493" s="68">
        <f>G2493+H2493</f>
        <v>0</v>
      </c>
      <c r="J2493" s="68">
        <f>SUM(F2493:H2493)</f>
        <v>22</v>
      </c>
      <c r="K2493" s="68">
        <f>E2493-J2493</f>
        <v>0</v>
      </c>
      <c r="L2493" s="69">
        <v>4798000000</v>
      </c>
      <c r="M2493" s="87">
        <v>1486.245</v>
      </c>
      <c r="N2493" s="69">
        <v>218090909</v>
      </c>
      <c r="O2493" s="69">
        <v>10671966</v>
      </c>
      <c r="P2493" s="79">
        <f>IF(I2493=0,0,H2493/I2493)</f>
        <v>0</v>
      </c>
    </row>
    <row r="2494">
      <c r="A2494" s="66" t="str">
        <v>2026-06</v>
      </c>
      <c r="B2494" s="66" t="str">
        <v>비교 반영</v>
      </c>
      <c r="C2494" s="66" t="str">
        <v>진건읍 용정리</v>
      </c>
      <c r="D2494" s="66" t="str">
        <v>아파트 전월세</v>
      </c>
      <c r="E2494" s="68">
        <v>7</v>
      </c>
      <c r="F2494" s="68">
        <v>0</v>
      </c>
      <c r="G2494" s="68">
        <v>1</v>
      </c>
      <c r="H2494" s="68">
        <v>6</v>
      </c>
      <c r="I2494" s="68">
        <f>G2494+H2494</f>
        <v>7</v>
      </c>
      <c r="J2494" s="68">
        <f>SUM(F2494:H2494)</f>
        <v>7</v>
      </c>
      <c r="K2494" s="68">
        <f>E2494-J2494</f>
        <v>0</v>
      </c>
      <c r="L2494" s="69">
        <v>480000000</v>
      </c>
      <c r="M2494" s="87">
        <v>446.45</v>
      </c>
      <c r="N2494" s="69">
        <v>68571429</v>
      </c>
      <c r="O2494" s="69">
        <v>3554209</v>
      </c>
      <c r="P2494" s="79">
        <f>IF(I2494=0,0,H2494/I2494)</f>
        <v>0.8571428571428571</v>
      </c>
    </row>
    <row r="2495">
      <c r="A2495" s="66" t="str">
        <v>2026-06</v>
      </c>
      <c r="B2495" s="66" t="str">
        <v>비교 반영</v>
      </c>
      <c r="C2495" s="66" t="str">
        <v>진건읍 용정리</v>
      </c>
      <c r="D2495" s="66" t="str">
        <v>토지</v>
      </c>
      <c r="E2495" s="68">
        <v>14</v>
      </c>
      <c r="F2495" s="68">
        <v>14</v>
      </c>
      <c r="G2495" s="68">
        <v>0</v>
      </c>
      <c r="H2495" s="68">
        <v>0</v>
      </c>
      <c r="I2495" s="68">
        <f>G2495+H2495</f>
        <v>0</v>
      </c>
      <c r="J2495" s="68">
        <f>SUM(F2495:H2495)</f>
        <v>14</v>
      </c>
      <c r="K2495" s="68">
        <f>E2495-J2495</f>
        <v>0</v>
      </c>
      <c r="L2495" s="69">
        <v>324060000</v>
      </c>
      <c r="M2495" s="87">
        <v>2910</v>
      </c>
      <c r="N2495" s="69">
        <v>23147143</v>
      </c>
      <c r="O2495" s="69">
        <v>368135</v>
      </c>
      <c r="P2495" s="79">
        <f>IF(I2495=0,0,H2495/I2495)</f>
        <v>0</v>
      </c>
    </row>
    <row r="2496">
      <c r="A2496" s="66" t="str">
        <v>2026-06</v>
      </c>
      <c r="B2496" s="66" t="str">
        <v>비교 반영</v>
      </c>
      <c r="C2496" s="66" t="str">
        <v>진건읍 진관리</v>
      </c>
      <c r="D2496" s="66" t="str">
        <v>다세대 매매</v>
      </c>
      <c r="E2496" s="68">
        <v>2</v>
      </c>
      <c r="F2496" s="68">
        <v>2</v>
      </c>
      <c r="G2496" s="68">
        <v>0</v>
      </c>
      <c r="H2496" s="68">
        <v>0</v>
      </c>
      <c r="I2496" s="68">
        <f>G2496+H2496</f>
        <v>0</v>
      </c>
      <c r="J2496" s="68">
        <f>SUM(F2496:H2496)</f>
        <v>2</v>
      </c>
      <c r="K2496" s="68">
        <f>E2496-J2496</f>
        <v>0</v>
      </c>
      <c r="L2496" s="69">
        <v>177000000</v>
      </c>
      <c r="M2496" s="87">
        <v>73.47</v>
      </c>
      <c r="N2496" s="69">
        <v>88500000</v>
      </c>
      <c r="O2496" s="69">
        <v>7964121</v>
      </c>
      <c r="P2496" s="79">
        <f>IF(I2496=0,0,H2496/I2496)</f>
        <v>0</v>
      </c>
    </row>
    <row r="2497">
      <c r="A2497" s="66" t="str">
        <v>2026-06</v>
      </c>
      <c r="B2497" s="66" t="str">
        <v>비교 반영</v>
      </c>
      <c r="C2497" s="66" t="str">
        <v>진건읍 진관리</v>
      </c>
      <c r="D2497" s="66" t="str">
        <v>아파트 매매</v>
      </c>
      <c r="E2497" s="68">
        <v>1</v>
      </c>
      <c r="F2497" s="68">
        <v>1</v>
      </c>
      <c r="G2497" s="68">
        <v>0</v>
      </c>
      <c r="H2497" s="68">
        <v>0</v>
      </c>
      <c r="I2497" s="68">
        <f>G2497+H2497</f>
        <v>0</v>
      </c>
      <c r="J2497" s="68">
        <f>SUM(F2497:H2497)</f>
        <v>1</v>
      </c>
      <c r="K2497" s="68">
        <f>E2497-J2497</f>
        <v>0</v>
      </c>
      <c r="L2497" s="69">
        <v>270000000</v>
      </c>
      <c r="M2497" s="87">
        <v>60</v>
      </c>
      <c r="N2497" s="69">
        <v>270000000</v>
      </c>
      <c r="O2497" s="69">
        <v>14876033</v>
      </c>
      <c r="P2497" s="79">
        <f>IF(I2497=0,0,H2497/I2497)</f>
        <v>0</v>
      </c>
    </row>
    <row r="2498">
      <c r="A2498" s="66" t="str">
        <v>2026-06</v>
      </c>
      <c r="B2498" s="66" t="str">
        <v>비교 반영</v>
      </c>
      <c r="C2498" s="66" t="str">
        <v>진건읍 진관리</v>
      </c>
      <c r="D2498" s="66" t="str">
        <v>아파트 전월세</v>
      </c>
      <c r="E2498" s="68">
        <v>4</v>
      </c>
      <c r="F2498" s="68">
        <v>0</v>
      </c>
      <c r="G2498" s="68">
        <v>3</v>
      </c>
      <c r="H2498" s="68">
        <v>1</v>
      </c>
      <c r="I2498" s="68">
        <f>G2498+H2498</f>
        <v>4</v>
      </c>
      <c r="J2498" s="68">
        <f>SUM(F2498:H2498)</f>
        <v>4</v>
      </c>
      <c r="K2498" s="68">
        <f>E2498-J2498</f>
        <v>0</v>
      </c>
      <c r="L2498" s="69">
        <v>875000000</v>
      </c>
      <c r="M2498" s="87">
        <v>289.552</v>
      </c>
      <c r="N2498" s="69">
        <v>218750000</v>
      </c>
      <c r="O2498" s="69">
        <v>9989784</v>
      </c>
      <c r="P2498" s="79">
        <f>IF(I2498=0,0,H2498/I2498)</f>
        <v>0.25</v>
      </c>
    </row>
    <row r="2499">
      <c r="A2499" s="66" t="str">
        <v>2026-06</v>
      </c>
      <c r="B2499" s="66" t="str">
        <v>비교 반영</v>
      </c>
      <c r="C2499" s="66" t="str">
        <v>진접읍 금곡리</v>
      </c>
      <c r="D2499" s="66" t="str">
        <v>다가구 전월세</v>
      </c>
      <c r="E2499" s="68">
        <v>31</v>
      </c>
      <c r="F2499" s="68">
        <v>0</v>
      </c>
      <c r="G2499" s="68">
        <v>6</v>
      </c>
      <c r="H2499" s="68">
        <v>25</v>
      </c>
      <c r="I2499" s="68">
        <f>G2499+H2499</f>
        <v>31</v>
      </c>
      <c r="J2499" s="68">
        <f>SUM(F2499:H2499)</f>
        <v>31</v>
      </c>
      <c r="K2499" s="68">
        <f>E2499-J2499</f>
        <v>0</v>
      </c>
      <c r="L2499" s="69">
        <v>1164250000</v>
      </c>
      <c r="M2499" s="87">
        <v>1361.61</v>
      </c>
      <c r="N2499" s="69">
        <v>37556452</v>
      </c>
      <c r="O2499" s="69">
        <v>2826625</v>
      </c>
      <c r="P2499" s="79">
        <f>IF(I2499=0,0,H2499/I2499)</f>
        <v>0.8064516129032258</v>
      </c>
    </row>
    <row r="2500">
      <c r="A2500" s="66" t="str">
        <v>2026-06</v>
      </c>
      <c r="B2500" s="66" t="str">
        <v>비교 반영</v>
      </c>
      <c r="C2500" s="66" t="str">
        <v>진접읍 금곡리</v>
      </c>
      <c r="D2500" s="66" t="str">
        <v>다세대 매매</v>
      </c>
      <c r="E2500" s="68">
        <v>3</v>
      </c>
      <c r="F2500" s="68">
        <v>3</v>
      </c>
      <c r="G2500" s="68">
        <v>0</v>
      </c>
      <c r="H2500" s="68">
        <v>0</v>
      </c>
      <c r="I2500" s="68">
        <f>G2500+H2500</f>
        <v>0</v>
      </c>
      <c r="J2500" s="68">
        <f>SUM(F2500:H2500)</f>
        <v>3</v>
      </c>
      <c r="K2500" s="68">
        <f>E2500-J2500</f>
        <v>0</v>
      </c>
      <c r="L2500" s="69">
        <v>1205000000</v>
      </c>
      <c r="M2500" s="87">
        <v>253.91</v>
      </c>
      <c r="N2500" s="69">
        <v>401666667</v>
      </c>
      <c r="O2500" s="69">
        <v>15688515</v>
      </c>
      <c r="P2500" s="79">
        <f>IF(I2500=0,0,H2500/I2500)</f>
        <v>0</v>
      </c>
    </row>
    <row r="2501">
      <c r="A2501" s="66" t="str">
        <v>2026-06</v>
      </c>
      <c r="B2501" s="66" t="str">
        <v>비교 반영</v>
      </c>
      <c r="C2501" s="66" t="str">
        <v>진접읍 금곡리</v>
      </c>
      <c r="D2501" s="66" t="str">
        <v>아파트 매매</v>
      </c>
      <c r="E2501" s="68">
        <v>40</v>
      </c>
      <c r="F2501" s="68">
        <v>40</v>
      </c>
      <c r="G2501" s="68">
        <v>0</v>
      </c>
      <c r="H2501" s="68">
        <v>0</v>
      </c>
      <c r="I2501" s="68">
        <f>G2501+H2501</f>
        <v>0</v>
      </c>
      <c r="J2501" s="68">
        <f>SUM(F2501:H2501)</f>
        <v>40</v>
      </c>
      <c r="K2501" s="68">
        <f>E2501-J2501</f>
        <v>0</v>
      </c>
      <c r="L2501" s="69">
        <v>19038000000</v>
      </c>
      <c r="M2501" s="87">
        <v>3583.436</v>
      </c>
      <c r="N2501" s="69">
        <v>475950000</v>
      </c>
      <c r="O2501" s="69">
        <v>17562904</v>
      </c>
      <c r="P2501" s="79">
        <f>IF(I2501=0,0,H2501/I2501)</f>
        <v>0</v>
      </c>
    </row>
    <row r="2502">
      <c r="A2502" s="66" t="str">
        <v>2026-06</v>
      </c>
      <c r="B2502" s="66" t="str">
        <v>비교 반영</v>
      </c>
      <c r="C2502" s="66" t="str">
        <v>진접읍 금곡리</v>
      </c>
      <c r="D2502" s="66" t="str">
        <v>아파트 전월세</v>
      </c>
      <c r="E2502" s="68">
        <v>98</v>
      </c>
      <c r="F2502" s="68">
        <v>0</v>
      </c>
      <c r="G2502" s="68">
        <v>32</v>
      </c>
      <c r="H2502" s="68">
        <v>66</v>
      </c>
      <c r="I2502" s="68">
        <f>G2502+H2502</f>
        <v>98</v>
      </c>
      <c r="J2502" s="68">
        <f>SUM(F2502:H2502)</f>
        <v>98</v>
      </c>
      <c r="K2502" s="68">
        <f>E2502-J2502</f>
        <v>0</v>
      </c>
      <c r="L2502" s="69">
        <v>14669970000</v>
      </c>
      <c r="M2502" s="87">
        <v>6878.649</v>
      </c>
      <c r="N2502" s="69">
        <v>149693571</v>
      </c>
      <c r="O2502" s="69">
        <v>7050187</v>
      </c>
      <c r="P2502" s="79">
        <f>IF(I2502=0,0,H2502/I2502)</f>
        <v>0.673469387755102</v>
      </c>
    </row>
    <row r="2503">
      <c r="A2503" s="66" t="str">
        <v>2026-06</v>
      </c>
      <c r="B2503" s="66" t="str">
        <v>비교 반영</v>
      </c>
      <c r="C2503" s="66" t="str">
        <v>진접읍 금곡리</v>
      </c>
      <c r="D2503" s="66" t="str">
        <v>오피스텔 전월세</v>
      </c>
      <c r="E2503" s="68">
        <v>1</v>
      </c>
      <c r="F2503" s="68">
        <v>0</v>
      </c>
      <c r="G2503" s="68">
        <v>0</v>
      </c>
      <c r="H2503" s="68">
        <v>1</v>
      </c>
      <c r="I2503" s="68">
        <f>G2503+H2503</f>
        <v>1</v>
      </c>
      <c r="J2503" s="68">
        <f>SUM(F2503:H2503)</f>
        <v>1</v>
      </c>
      <c r="K2503" s="68">
        <f>E2503-J2503</f>
        <v>0</v>
      </c>
      <c r="L2503" s="69">
        <v>10000000</v>
      </c>
      <c r="M2503" s="87">
        <v>33.03</v>
      </c>
      <c r="N2503" s="69">
        <v>10000000</v>
      </c>
      <c r="O2503" s="69">
        <v>1000843</v>
      </c>
      <c r="P2503" s="79">
        <f>IF(I2503=0,0,H2503/I2503)</f>
        <v>1</v>
      </c>
    </row>
    <row r="2504">
      <c r="A2504" s="66" t="str">
        <v>2026-06</v>
      </c>
      <c r="B2504" s="66" t="str">
        <v>비교 반영</v>
      </c>
      <c r="C2504" s="66" t="str">
        <v>진접읍 금곡리</v>
      </c>
      <c r="D2504" s="66" t="str">
        <v>토지</v>
      </c>
      <c r="E2504" s="68">
        <v>6</v>
      </c>
      <c r="F2504" s="68">
        <v>6</v>
      </c>
      <c r="G2504" s="68">
        <v>0</v>
      </c>
      <c r="H2504" s="68">
        <v>0</v>
      </c>
      <c r="I2504" s="68">
        <f>G2504+H2504</f>
        <v>0</v>
      </c>
      <c r="J2504" s="68">
        <f>SUM(F2504:H2504)</f>
        <v>6</v>
      </c>
      <c r="K2504" s="68">
        <f>E2504-J2504</f>
        <v>0</v>
      </c>
      <c r="L2504" s="69">
        <v>875510000</v>
      </c>
      <c r="M2504" s="87">
        <v>803.76</v>
      </c>
      <c r="N2504" s="69">
        <v>145918333</v>
      </c>
      <c r="O2504" s="69">
        <v>3600886</v>
      </c>
      <c r="P2504" s="79">
        <f>IF(I2504=0,0,H2504/I2504)</f>
        <v>0</v>
      </c>
    </row>
    <row r="2505">
      <c r="A2505" s="66" t="str">
        <v>2026-06</v>
      </c>
      <c r="B2505" s="66" t="str">
        <v>비교 반영</v>
      </c>
      <c r="C2505" s="66" t="str">
        <v>진접읍 내각리</v>
      </c>
      <c r="D2505" s="66" t="str">
        <v>다가구 매매</v>
      </c>
      <c r="E2505" s="68">
        <v>1</v>
      </c>
      <c r="F2505" s="68">
        <v>1</v>
      </c>
      <c r="G2505" s="68">
        <v>0</v>
      </c>
      <c r="H2505" s="68">
        <v>0</v>
      </c>
      <c r="I2505" s="68">
        <f>G2505+H2505</f>
        <v>0</v>
      </c>
      <c r="J2505" s="68">
        <f>SUM(F2505:H2505)</f>
        <v>1</v>
      </c>
      <c r="K2505" s="68">
        <f>E2505-J2505</f>
        <v>0</v>
      </c>
      <c r="L2505" s="69">
        <v>265000000</v>
      </c>
      <c r="M2505" s="87">
        <v>173.76</v>
      </c>
      <c r="N2505" s="69">
        <v>265000000</v>
      </c>
      <c r="O2505" s="69">
        <v>5041627</v>
      </c>
      <c r="P2505" s="79">
        <f>IF(I2505=0,0,H2505/I2505)</f>
        <v>0</v>
      </c>
    </row>
    <row r="2506">
      <c r="A2506" s="66" t="str">
        <v>2026-06</v>
      </c>
      <c r="B2506" s="66" t="str">
        <v>비교 반영</v>
      </c>
      <c r="C2506" s="66" t="str">
        <v>진접읍 내각리</v>
      </c>
      <c r="D2506" s="66" t="str">
        <v>다가구 전월세</v>
      </c>
      <c r="E2506" s="68">
        <v>6</v>
      </c>
      <c r="F2506" s="68">
        <v>0</v>
      </c>
      <c r="G2506" s="68">
        <v>0</v>
      </c>
      <c r="H2506" s="68">
        <v>6</v>
      </c>
      <c r="I2506" s="68">
        <f>G2506+H2506</f>
        <v>6</v>
      </c>
      <c r="J2506" s="68">
        <f>SUM(F2506:H2506)</f>
        <v>6</v>
      </c>
      <c r="K2506" s="68">
        <f>E2506-J2506</f>
        <v>0</v>
      </c>
      <c r="L2506" s="69">
        <v>31000000</v>
      </c>
      <c r="M2506" s="87">
        <v>192.83</v>
      </c>
      <c r="N2506" s="69">
        <v>5166667</v>
      </c>
      <c r="O2506" s="69">
        <v>531449</v>
      </c>
      <c r="P2506" s="79">
        <f>IF(I2506=0,0,H2506/I2506)</f>
        <v>1</v>
      </c>
    </row>
    <row r="2507">
      <c r="A2507" s="66" t="str">
        <v>2026-06</v>
      </c>
      <c r="B2507" s="66" t="str">
        <v>비교 반영</v>
      </c>
      <c r="C2507" s="66" t="str">
        <v>진접읍 내각리</v>
      </c>
      <c r="D2507" s="66" t="str">
        <v>다세대 매매</v>
      </c>
      <c r="E2507" s="68">
        <v>5</v>
      </c>
      <c r="F2507" s="68">
        <v>5</v>
      </c>
      <c r="G2507" s="68">
        <v>0</v>
      </c>
      <c r="H2507" s="68">
        <v>0</v>
      </c>
      <c r="I2507" s="68">
        <f>G2507+H2507</f>
        <v>0</v>
      </c>
      <c r="J2507" s="68">
        <f>SUM(F2507:H2507)</f>
        <v>5</v>
      </c>
      <c r="K2507" s="68">
        <f>E2507-J2507</f>
        <v>0</v>
      </c>
      <c r="L2507" s="69">
        <v>478000000</v>
      </c>
      <c r="M2507" s="87">
        <v>229.36</v>
      </c>
      <c r="N2507" s="69">
        <v>95600000</v>
      </c>
      <c r="O2507" s="69">
        <v>6889454</v>
      </c>
      <c r="P2507" s="79">
        <f>IF(I2507=0,0,H2507/I2507)</f>
        <v>0</v>
      </c>
    </row>
    <row r="2508">
      <c r="A2508" s="66" t="str">
        <v>2026-06</v>
      </c>
      <c r="B2508" s="66" t="str">
        <v>비교 반영</v>
      </c>
      <c r="C2508" s="66" t="str">
        <v>진접읍 내각리</v>
      </c>
      <c r="D2508" s="66" t="str">
        <v>다세대 전월세</v>
      </c>
      <c r="E2508" s="68">
        <v>9</v>
      </c>
      <c r="F2508" s="68">
        <v>0</v>
      </c>
      <c r="G2508" s="68">
        <v>4</v>
      </c>
      <c r="H2508" s="68">
        <v>5</v>
      </c>
      <c r="I2508" s="68">
        <f>G2508+H2508</f>
        <v>9</v>
      </c>
      <c r="J2508" s="68">
        <f>SUM(F2508:H2508)</f>
        <v>9</v>
      </c>
      <c r="K2508" s="68">
        <f>E2508-J2508</f>
        <v>0</v>
      </c>
      <c r="L2508" s="69">
        <v>367000000</v>
      </c>
      <c r="M2508" s="87">
        <v>436.57</v>
      </c>
      <c r="N2508" s="69">
        <v>40777778</v>
      </c>
      <c r="O2508" s="69">
        <v>2778989</v>
      </c>
      <c r="P2508" s="79">
        <f>IF(I2508=0,0,H2508/I2508)</f>
        <v>0.5555555555555556</v>
      </c>
    </row>
    <row r="2509">
      <c r="A2509" s="66" t="str">
        <v>2026-06</v>
      </c>
      <c r="B2509" s="66" t="str">
        <v>비교 반영</v>
      </c>
      <c r="C2509" s="66" t="str">
        <v>진접읍 내각리</v>
      </c>
      <c r="D2509" s="66" t="str">
        <v>아파트 매매</v>
      </c>
      <c r="E2509" s="68">
        <v>2</v>
      </c>
      <c r="F2509" s="68">
        <v>2</v>
      </c>
      <c r="G2509" s="68">
        <v>0</v>
      </c>
      <c r="H2509" s="68">
        <v>0</v>
      </c>
      <c r="I2509" s="68">
        <f>G2509+H2509</f>
        <v>0</v>
      </c>
      <c r="J2509" s="68">
        <f>SUM(F2509:H2509)</f>
        <v>2</v>
      </c>
      <c r="K2509" s="68">
        <f>E2509-J2509</f>
        <v>0</v>
      </c>
      <c r="L2509" s="69">
        <v>430000000</v>
      </c>
      <c r="M2509" s="87">
        <v>144.79</v>
      </c>
      <c r="N2509" s="69">
        <v>215000000</v>
      </c>
      <c r="O2509" s="69">
        <v>9817581</v>
      </c>
      <c r="P2509" s="79">
        <f>IF(I2509=0,0,H2509/I2509)</f>
        <v>0</v>
      </c>
    </row>
    <row r="2510">
      <c r="A2510" s="66" t="str">
        <v>2026-06</v>
      </c>
      <c r="B2510" s="66" t="str">
        <v>비교 반영</v>
      </c>
      <c r="C2510" s="66" t="str">
        <v>진접읍 내각리</v>
      </c>
      <c r="D2510" s="66" t="str">
        <v>아파트 전월세</v>
      </c>
      <c r="E2510" s="68">
        <v>4</v>
      </c>
      <c r="F2510" s="68">
        <v>0</v>
      </c>
      <c r="G2510" s="68">
        <v>2</v>
      </c>
      <c r="H2510" s="68">
        <v>2</v>
      </c>
      <c r="I2510" s="68">
        <f>G2510+H2510</f>
        <v>4</v>
      </c>
      <c r="J2510" s="68">
        <f>SUM(F2510:H2510)</f>
        <v>4</v>
      </c>
      <c r="K2510" s="68">
        <f>E2510-J2510</f>
        <v>0</v>
      </c>
      <c r="L2510" s="69">
        <v>385000000</v>
      </c>
      <c r="M2510" s="87">
        <v>275.359</v>
      </c>
      <c r="N2510" s="69">
        <v>96250000</v>
      </c>
      <c r="O2510" s="69">
        <v>4622065</v>
      </c>
      <c r="P2510" s="79">
        <f>IF(I2510=0,0,H2510/I2510)</f>
        <v>0.5</v>
      </c>
    </row>
    <row r="2511">
      <c r="A2511" s="66" t="str">
        <v>2026-06</v>
      </c>
      <c r="B2511" s="66" t="str">
        <v>비교 반영</v>
      </c>
      <c r="C2511" s="66" t="str">
        <v>진접읍 내각리</v>
      </c>
      <c r="D2511" s="66" t="str">
        <v>토지</v>
      </c>
      <c r="E2511" s="68">
        <v>8</v>
      </c>
      <c r="F2511" s="68">
        <v>8</v>
      </c>
      <c r="G2511" s="68">
        <v>0</v>
      </c>
      <c r="H2511" s="68">
        <v>0</v>
      </c>
      <c r="I2511" s="68">
        <f>G2511+H2511</f>
        <v>0</v>
      </c>
      <c r="J2511" s="68">
        <f>SUM(F2511:H2511)</f>
        <v>8</v>
      </c>
      <c r="K2511" s="68">
        <f>E2511-J2511</f>
        <v>0</v>
      </c>
      <c r="L2511" s="69">
        <v>5720500000</v>
      </c>
      <c r="M2511" s="87">
        <v>20737</v>
      </c>
      <c r="N2511" s="69">
        <v>715062500</v>
      </c>
      <c r="O2511" s="69">
        <v>911932</v>
      </c>
      <c r="P2511" s="79">
        <f>IF(I2511=0,0,H2511/I2511)</f>
        <v>0</v>
      </c>
    </row>
    <row r="2512">
      <c r="A2512" s="66" t="str">
        <v>2026-06</v>
      </c>
      <c r="B2512" s="66" t="str">
        <v>비교 반영</v>
      </c>
      <c r="C2512" s="66" t="str">
        <v>진접읍 내곡리</v>
      </c>
      <c r="D2512" s="66" t="str">
        <v>토지</v>
      </c>
      <c r="E2512" s="68">
        <v>3</v>
      </c>
      <c r="F2512" s="68">
        <v>3</v>
      </c>
      <c r="G2512" s="68">
        <v>0</v>
      </c>
      <c r="H2512" s="68">
        <v>0</v>
      </c>
      <c r="I2512" s="68">
        <f>G2512+H2512</f>
        <v>0</v>
      </c>
      <c r="J2512" s="68">
        <f>SUM(F2512:H2512)</f>
        <v>3</v>
      </c>
      <c r="K2512" s="68">
        <f>E2512-J2512</f>
        <v>0</v>
      </c>
      <c r="L2512" s="69">
        <v>45500000</v>
      </c>
      <c r="M2512" s="87">
        <v>508</v>
      </c>
      <c r="N2512" s="69">
        <v>15166667</v>
      </c>
      <c r="O2512" s="69">
        <v>296089</v>
      </c>
      <c r="P2512" s="79">
        <f>IF(I2512=0,0,H2512/I2512)</f>
        <v>0</v>
      </c>
    </row>
    <row r="2513">
      <c r="A2513" s="66" t="str">
        <v>2026-06</v>
      </c>
      <c r="B2513" s="66" t="str">
        <v>비교 반영</v>
      </c>
      <c r="C2513" s="66" t="str">
        <v>진접읍 부평리</v>
      </c>
      <c r="D2513" s="66" t="str">
        <v>다가구 전월세</v>
      </c>
      <c r="E2513" s="68">
        <v>3</v>
      </c>
      <c r="F2513" s="68">
        <v>0</v>
      </c>
      <c r="G2513" s="68">
        <v>0</v>
      </c>
      <c r="H2513" s="68">
        <v>3</v>
      </c>
      <c r="I2513" s="68">
        <f>G2513+H2513</f>
        <v>3</v>
      </c>
      <c r="J2513" s="68">
        <f>SUM(F2513:H2513)</f>
        <v>3</v>
      </c>
      <c r="K2513" s="68">
        <f>E2513-J2513</f>
        <v>0</v>
      </c>
      <c r="L2513" s="69">
        <v>30000000</v>
      </c>
      <c r="M2513" s="87">
        <v>101</v>
      </c>
      <c r="N2513" s="69">
        <v>10000000</v>
      </c>
      <c r="O2513" s="69">
        <v>981916</v>
      </c>
      <c r="P2513" s="79">
        <f>IF(I2513=0,0,H2513/I2513)</f>
        <v>1</v>
      </c>
    </row>
    <row r="2514">
      <c r="A2514" s="66" t="str">
        <v>2026-06</v>
      </c>
      <c r="B2514" s="66" t="str">
        <v>비교 반영</v>
      </c>
      <c r="C2514" s="66" t="str">
        <v>진접읍 부평리</v>
      </c>
      <c r="D2514" s="66" t="str">
        <v>다세대 매매</v>
      </c>
      <c r="E2514" s="68">
        <v>3</v>
      </c>
      <c r="F2514" s="68">
        <v>3</v>
      </c>
      <c r="G2514" s="68">
        <v>0</v>
      </c>
      <c r="H2514" s="68">
        <v>0</v>
      </c>
      <c r="I2514" s="68">
        <f>G2514+H2514</f>
        <v>0</v>
      </c>
      <c r="J2514" s="68">
        <f>SUM(F2514:H2514)</f>
        <v>3</v>
      </c>
      <c r="K2514" s="68">
        <f>E2514-J2514</f>
        <v>0</v>
      </c>
      <c r="L2514" s="69">
        <v>318000000</v>
      </c>
      <c r="M2514" s="87">
        <v>165.21</v>
      </c>
      <c r="N2514" s="69">
        <v>106000000</v>
      </c>
      <c r="O2514" s="69">
        <v>6363051</v>
      </c>
      <c r="P2514" s="79">
        <f>IF(I2514=0,0,H2514/I2514)</f>
        <v>0</v>
      </c>
    </row>
    <row r="2515">
      <c r="A2515" s="66" t="str">
        <v>2026-06</v>
      </c>
      <c r="B2515" s="66" t="str">
        <v>비교 반영</v>
      </c>
      <c r="C2515" s="66" t="str">
        <v>진접읍 부평리</v>
      </c>
      <c r="D2515" s="66" t="str">
        <v>다세대 전월세</v>
      </c>
      <c r="E2515" s="68">
        <v>6</v>
      </c>
      <c r="F2515" s="68">
        <v>0</v>
      </c>
      <c r="G2515" s="68">
        <v>1</v>
      </c>
      <c r="H2515" s="68">
        <v>5</v>
      </c>
      <c r="I2515" s="68">
        <f>G2515+H2515</f>
        <v>6</v>
      </c>
      <c r="J2515" s="68">
        <f>SUM(F2515:H2515)</f>
        <v>6</v>
      </c>
      <c r="K2515" s="68">
        <f>E2515-J2515</f>
        <v>0</v>
      </c>
      <c r="L2515" s="69">
        <v>110000000</v>
      </c>
      <c r="M2515" s="87">
        <v>268.18</v>
      </c>
      <c r="N2515" s="69">
        <v>18333333</v>
      </c>
      <c r="O2515" s="69">
        <v>1355941</v>
      </c>
      <c r="P2515" s="79">
        <f>IF(I2515=0,0,H2515/I2515)</f>
        <v>0.8333333333333334</v>
      </c>
    </row>
    <row r="2516">
      <c r="A2516" s="66" t="str">
        <v>2026-06</v>
      </c>
      <c r="B2516" s="66" t="str">
        <v>비교 반영</v>
      </c>
      <c r="C2516" s="66" t="str">
        <v>진접읍 부평리</v>
      </c>
      <c r="D2516" s="66" t="str">
        <v>아파트 매매</v>
      </c>
      <c r="E2516" s="68">
        <v>23</v>
      </c>
      <c r="F2516" s="68">
        <v>23</v>
      </c>
      <c r="G2516" s="68">
        <v>0</v>
      </c>
      <c r="H2516" s="68">
        <v>0</v>
      </c>
      <c r="I2516" s="68">
        <f>G2516+H2516</f>
        <v>0</v>
      </c>
      <c r="J2516" s="68">
        <f>SUM(F2516:H2516)</f>
        <v>23</v>
      </c>
      <c r="K2516" s="68">
        <f>E2516-J2516</f>
        <v>0</v>
      </c>
      <c r="L2516" s="69">
        <v>8449000000</v>
      </c>
      <c r="M2516" s="87">
        <v>1846.379</v>
      </c>
      <c r="N2516" s="69">
        <v>367347826</v>
      </c>
      <c r="O2516" s="69">
        <v>15127221</v>
      </c>
      <c r="P2516" s="79">
        <f>IF(I2516=0,0,H2516/I2516)</f>
        <v>0</v>
      </c>
    </row>
    <row r="2517">
      <c r="A2517" s="66" t="str">
        <v>2026-06</v>
      </c>
      <c r="B2517" s="66" t="str">
        <v>비교 반영</v>
      </c>
      <c r="C2517" s="66" t="str">
        <v>진접읍 부평리</v>
      </c>
      <c r="D2517" s="66" t="str">
        <v>아파트 전월세</v>
      </c>
      <c r="E2517" s="68">
        <v>22</v>
      </c>
      <c r="F2517" s="68">
        <v>0</v>
      </c>
      <c r="G2517" s="68">
        <v>14</v>
      </c>
      <c r="H2517" s="68">
        <v>8</v>
      </c>
      <c r="I2517" s="68">
        <f>G2517+H2517</f>
        <v>22</v>
      </c>
      <c r="J2517" s="68">
        <f>SUM(F2517:H2517)</f>
        <v>22</v>
      </c>
      <c r="K2517" s="68">
        <f>E2517-J2517</f>
        <v>0</v>
      </c>
      <c r="L2517" s="69">
        <v>4544500000</v>
      </c>
      <c r="M2517" s="87">
        <v>1952.875</v>
      </c>
      <c r="N2517" s="69">
        <v>206568182</v>
      </c>
      <c r="O2517" s="69">
        <v>7692834</v>
      </c>
      <c r="P2517" s="79">
        <f>IF(I2517=0,0,H2517/I2517)</f>
        <v>0.36363636363636365</v>
      </c>
    </row>
    <row r="2518">
      <c r="A2518" s="66" t="str">
        <v>2026-06</v>
      </c>
      <c r="B2518" s="66" t="str">
        <v>비교 반영</v>
      </c>
      <c r="C2518" s="66" t="str">
        <v>진접읍 부평리</v>
      </c>
      <c r="D2518" s="66" t="str">
        <v>토지</v>
      </c>
      <c r="E2518" s="68">
        <v>10</v>
      </c>
      <c r="F2518" s="68">
        <v>10</v>
      </c>
      <c r="G2518" s="68">
        <v>0</v>
      </c>
      <c r="H2518" s="68">
        <v>0</v>
      </c>
      <c r="I2518" s="68">
        <f>G2518+H2518</f>
        <v>0</v>
      </c>
      <c r="J2518" s="68">
        <f>SUM(F2518:H2518)</f>
        <v>10</v>
      </c>
      <c r="K2518" s="68">
        <f>E2518-J2518</f>
        <v>0</v>
      </c>
      <c r="L2518" s="69">
        <v>292460000</v>
      </c>
      <c r="M2518" s="87">
        <v>6010.34</v>
      </c>
      <c r="N2518" s="69">
        <v>29246000</v>
      </c>
      <c r="O2518" s="69">
        <v>160858</v>
      </c>
      <c r="P2518" s="79">
        <f>IF(I2518=0,0,H2518/I2518)</f>
        <v>0</v>
      </c>
    </row>
    <row r="2519">
      <c r="A2519" s="66" t="str">
        <v>2026-06</v>
      </c>
      <c r="B2519" s="66" t="str">
        <v>비교 반영</v>
      </c>
      <c r="C2519" s="66" t="str">
        <v>진접읍 연평리</v>
      </c>
      <c r="D2519" s="66" t="str">
        <v>다가구 전월세</v>
      </c>
      <c r="E2519" s="68">
        <v>4</v>
      </c>
      <c r="F2519" s="68">
        <v>0</v>
      </c>
      <c r="G2519" s="68">
        <v>0</v>
      </c>
      <c r="H2519" s="68">
        <v>4</v>
      </c>
      <c r="I2519" s="68">
        <f>G2519+H2519</f>
        <v>4</v>
      </c>
      <c r="J2519" s="68">
        <f>SUM(F2519:H2519)</f>
        <v>4</v>
      </c>
      <c r="K2519" s="68">
        <f>E2519-J2519</f>
        <v>0</v>
      </c>
      <c r="L2519" s="69">
        <v>82000000</v>
      </c>
      <c r="M2519" s="87">
        <v>138.36</v>
      </c>
      <c r="N2519" s="69">
        <v>20500000</v>
      </c>
      <c r="O2519" s="69">
        <v>1959196</v>
      </c>
      <c r="P2519" s="79">
        <f>IF(I2519=0,0,H2519/I2519)</f>
        <v>1</v>
      </c>
    </row>
    <row r="2520">
      <c r="A2520" s="66" t="str">
        <v>2026-06</v>
      </c>
      <c r="B2520" s="66" t="str">
        <v>비교 반영</v>
      </c>
      <c r="C2520" s="66" t="str">
        <v>진접읍 연평리</v>
      </c>
      <c r="D2520" s="66" t="str">
        <v>다세대 매매</v>
      </c>
      <c r="E2520" s="68">
        <v>2</v>
      </c>
      <c r="F2520" s="68">
        <v>2</v>
      </c>
      <c r="G2520" s="68">
        <v>0</v>
      </c>
      <c r="H2520" s="68">
        <v>0</v>
      </c>
      <c r="I2520" s="68">
        <f>G2520+H2520</f>
        <v>0</v>
      </c>
      <c r="J2520" s="68">
        <f>SUM(F2520:H2520)</f>
        <v>2</v>
      </c>
      <c r="K2520" s="68">
        <f>E2520-J2520</f>
        <v>0</v>
      </c>
      <c r="L2520" s="69">
        <v>505000000</v>
      </c>
      <c r="M2520" s="87">
        <v>147.795</v>
      </c>
      <c r="N2520" s="69">
        <v>252500000</v>
      </c>
      <c r="O2520" s="69">
        <v>11295520</v>
      </c>
      <c r="P2520" s="79">
        <f>IF(I2520=0,0,H2520/I2520)</f>
        <v>0</v>
      </c>
    </row>
    <row r="2521">
      <c r="A2521" s="66" t="str">
        <v>2026-06</v>
      </c>
      <c r="B2521" s="66" t="str">
        <v>비교 반영</v>
      </c>
      <c r="C2521" s="66" t="str">
        <v>진접읍 연평리</v>
      </c>
      <c r="D2521" s="66" t="str">
        <v>다세대 전월세</v>
      </c>
      <c r="E2521" s="68">
        <v>5</v>
      </c>
      <c r="F2521" s="68">
        <v>0</v>
      </c>
      <c r="G2521" s="68">
        <v>1</v>
      </c>
      <c r="H2521" s="68">
        <v>4</v>
      </c>
      <c r="I2521" s="68">
        <f>G2521+H2521</f>
        <v>5</v>
      </c>
      <c r="J2521" s="68">
        <f>SUM(F2521:H2521)</f>
        <v>5</v>
      </c>
      <c r="K2521" s="68">
        <f>E2521-J2521</f>
        <v>0</v>
      </c>
      <c r="L2521" s="69">
        <v>534980000</v>
      </c>
      <c r="M2521" s="87">
        <v>275.59</v>
      </c>
      <c r="N2521" s="69">
        <v>106996000</v>
      </c>
      <c r="O2521" s="69">
        <v>6417246</v>
      </c>
      <c r="P2521" s="79">
        <f>IF(I2521=0,0,H2521/I2521)</f>
        <v>0.8</v>
      </c>
    </row>
    <row r="2522">
      <c r="A2522" s="66" t="str">
        <v>2026-06</v>
      </c>
      <c r="B2522" s="66" t="str">
        <v>비교 반영</v>
      </c>
      <c r="C2522" s="66" t="str">
        <v>진접읍 연평리</v>
      </c>
      <c r="D2522" s="66" t="str">
        <v>상가</v>
      </c>
      <c r="E2522" s="68">
        <v>1</v>
      </c>
      <c r="F2522" s="68">
        <v>1</v>
      </c>
      <c r="G2522" s="68">
        <v>0</v>
      </c>
      <c r="H2522" s="68">
        <v>0</v>
      </c>
      <c r="I2522" s="68">
        <f>G2522+H2522</f>
        <v>0</v>
      </c>
      <c r="J2522" s="68">
        <f>SUM(F2522:H2522)</f>
        <v>1</v>
      </c>
      <c r="K2522" s="68">
        <f>E2522-J2522</f>
        <v>0</v>
      </c>
      <c r="L2522" s="69">
        <v>3698000000</v>
      </c>
      <c r="M2522" s="87">
        <v>996.3</v>
      </c>
      <c r="N2522" s="69">
        <v>3698000000</v>
      </c>
      <c r="O2522" s="69">
        <v>12270193</v>
      </c>
      <c r="P2522" s="79">
        <f>IF(I2522=0,0,H2522/I2522)</f>
        <v>0</v>
      </c>
    </row>
    <row r="2523">
      <c r="A2523" s="66" t="str">
        <v>2026-06</v>
      </c>
      <c r="B2523" s="66" t="str">
        <v>비교 반영</v>
      </c>
      <c r="C2523" s="66" t="str">
        <v>진접읍 연평리</v>
      </c>
      <c r="D2523" s="66" t="str">
        <v>아파트 매매</v>
      </c>
      <c r="E2523" s="68">
        <v>1</v>
      </c>
      <c r="F2523" s="68">
        <v>1</v>
      </c>
      <c r="G2523" s="68">
        <v>0</v>
      </c>
      <c r="H2523" s="68">
        <v>0</v>
      </c>
      <c r="I2523" s="68">
        <f>G2523+H2523</f>
        <v>0</v>
      </c>
      <c r="J2523" s="68">
        <f>SUM(F2523:H2523)</f>
        <v>1</v>
      </c>
      <c r="K2523" s="68">
        <f>E2523-J2523</f>
        <v>0</v>
      </c>
      <c r="L2523" s="69">
        <v>438000000</v>
      </c>
      <c r="M2523" s="87">
        <v>101.767</v>
      </c>
      <c r="N2523" s="69">
        <v>438000000</v>
      </c>
      <c r="O2523" s="69">
        <v>14227931</v>
      </c>
      <c r="P2523" s="79">
        <f>IF(I2523=0,0,H2523/I2523)</f>
        <v>0</v>
      </c>
    </row>
    <row r="2524">
      <c r="A2524" s="66" t="str">
        <v>2026-06</v>
      </c>
      <c r="B2524" s="66" t="str">
        <v>비교 반영</v>
      </c>
      <c r="C2524" s="66" t="str">
        <v>진접읍 연평리</v>
      </c>
      <c r="D2524" s="66" t="str">
        <v>아파트 전월세</v>
      </c>
      <c r="E2524" s="68">
        <v>1</v>
      </c>
      <c r="F2524" s="68">
        <v>0</v>
      </c>
      <c r="G2524" s="68">
        <v>1</v>
      </c>
      <c r="H2524" s="68">
        <v>0</v>
      </c>
      <c r="I2524" s="68">
        <f>G2524+H2524</f>
        <v>1</v>
      </c>
      <c r="J2524" s="68">
        <f>SUM(F2524:H2524)</f>
        <v>1</v>
      </c>
      <c r="K2524" s="68">
        <f>E2524-J2524</f>
        <v>0</v>
      </c>
      <c r="L2524" s="69">
        <v>300000000</v>
      </c>
      <c r="M2524" s="87">
        <v>88.921</v>
      </c>
      <c r="N2524" s="69">
        <v>300000000</v>
      </c>
      <c r="O2524" s="69">
        <v>11152995</v>
      </c>
      <c r="P2524" s="79">
        <f>IF(I2524=0,0,H2524/I2524)</f>
        <v>0</v>
      </c>
    </row>
    <row r="2525">
      <c r="A2525" s="66" t="str">
        <v>2026-06</v>
      </c>
      <c r="B2525" s="66" t="str">
        <v>비교 반영</v>
      </c>
      <c r="C2525" s="66" t="str">
        <v>진접읍 연평리</v>
      </c>
      <c r="D2525" s="66" t="str">
        <v>토지</v>
      </c>
      <c r="E2525" s="68">
        <v>49</v>
      </c>
      <c r="F2525" s="68">
        <v>49</v>
      </c>
      <c r="G2525" s="68">
        <v>0</v>
      </c>
      <c r="H2525" s="68">
        <v>0</v>
      </c>
      <c r="I2525" s="68">
        <f>G2525+H2525</f>
        <v>0</v>
      </c>
      <c r="J2525" s="68">
        <f>SUM(F2525:H2525)</f>
        <v>49</v>
      </c>
      <c r="K2525" s="68">
        <f>E2525-J2525</f>
        <v>0</v>
      </c>
      <c r="L2525" s="69">
        <v>52926180000</v>
      </c>
      <c r="M2525" s="87">
        <v>31803</v>
      </c>
      <c r="N2525" s="69">
        <v>1080126122</v>
      </c>
      <c r="O2525" s="69">
        <v>5501449</v>
      </c>
      <c r="P2525" s="79">
        <f>IF(I2525=0,0,H2525/I2525)</f>
        <v>0</v>
      </c>
    </row>
    <row r="2526">
      <c r="A2526" s="66" t="str">
        <v>2026-06</v>
      </c>
      <c r="B2526" s="66" t="str">
        <v>비교 반영</v>
      </c>
      <c r="C2526" s="66" t="str">
        <v>진접읍 장현리</v>
      </c>
      <c r="D2526" s="66" t="str">
        <v>다가구 전월세</v>
      </c>
      <c r="E2526" s="68">
        <v>7</v>
      </c>
      <c r="F2526" s="68">
        <v>0</v>
      </c>
      <c r="G2526" s="68">
        <v>2</v>
      </c>
      <c r="H2526" s="68">
        <v>5</v>
      </c>
      <c r="I2526" s="68">
        <f>G2526+H2526</f>
        <v>7</v>
      </c>
      <c r="J2526" s="68">
        <f>SUM(F2526:H2526)</f>
        <v>7</v>
      </c>
      <c r="K2526" s="68">
        <f>E2526-J2526</f>
        <v>0</v>
      </c>
      <c r="L2526" s="69">
        <v>260000000</v>
      </c>
      <c r="M2526" s="87">
        <v>270.82</v>
      </c>
      <c r="N2526" s="69">
        <v>37142857</v>
      </c>
      <c r="O2526" s="69">
        <v>3173710</v>
      </c>
      <c r="P2526" s="79">
        <f>IF(I2526=0,0,H2526/I2526)</f>
        <v>0.7142857142857143</v>
      </c>
    </row>
    <row r="2527">
      <c r="A2527" s="66" t="str">
        <v>2026-06</v>
      </c>
      <c r="B2527" s="66" t="str">
        <v>비교 반영</v>
      </c>
      <c r="C2527" s="66" t="str">
        <v>진접읍 장현리</v>
      </c>
      <c r="D2527" s="66" t="str">
        <v>다세대 매매</v>
      </c>
      <c r="E2527" s="68">
        <v>7</v>
      </c>
      <c r="F2527" s="68">
        <v>7</v>
      </c>
      <c r="G2527" s="68">
        <v>0</v>
      </c>
      <c r="H2527" s="68">
        <v>0</v>
      </c>
      <c r="I2527" s="68">
        <f>G2527+H2527</f>
        <v>0</v>
      </c>
      <c r="J2527" s="68">
        <f>SUM(F2527:H2527)</f>
        <v>7</v>
      </c>
      <c r="K2527" s="68">
        <f>E2527-J2527</f>
        <v>0</v>
      </c>
      <c r="L2527" s="69">
        <v>897300000</v>
      </c>
      <c r="M2527" s="87">
        <v>408.265</v>
      </c>
      <c r="N2527" s="69">
        <v>128185714</v>
      </c>
      <c r="O2527" s="69">
        <v>7265577</v>
      </c>
      <c r="P2527" s="79">
        <f>IF(I2527=0,0,H2527/I2527)</f>
        <v>0</v>
      </c>
    </row>
    <row r="2528">
      <c r="A2528" s="66" t="str">
        <v>2026-06</v>
      </c>
      <c r="B2528" s="66" t="str">
        <v>비교 반영</v>
      </c>
      <c r="C2528" s="66" t="str">
        <v>진접읍 장현리</v>
      </c>
      <c r="D2528" s="66" t="str">
        <v>다세대 전월세</v>
      </c>
      <c r="E2528" s="68">
        <v>24</v>
      </c>
      <c r="F2528" s="68">
        <v>0</v>
      </c>
      <c r="G2528" s="68">
        <v>10</v>
      </c>
      <c r="H2528" s="68">
        <v>14</v>
      </c>
      <c r="I2528" s="68">
        <f>G2528+H2528</f>
        <v>24</v>
      </c>
      <c r="J2528" s="68">
        <f>SUM(F2528:H2528)</f>
        <v>24</v>
      </c>
      <c r="K2528" s="68">
        <f>E2528-J2528</f>
        <v>0</v>
      </c>
      <c r="L2528" s="69">
        <v>1959000000</v>
      </c>
      <c r="M2528" s="87">
        <v>1324.745</v>
      </c>
      <c r="N2528" s="69">
        <v>81625000</v>
      </c>
      <c r="O2528" s="69">
        <v>4888513</v>
      </c>
      <c r="P2528" s="79">
        <f>IF(I2528=0,0,H2528/I2528)</f>
        <v>0.5833333333333334</v>
      </c>
    </row>
    <row r="2529">
      <c r="A2529" s="66" t="str">
        <v>2026-06</v>
      </c>
      <c r="B2529" s="66" t="str">
        <v>비교 반영</v>
      </c>
      <c r="C2529" s="66" t="str">
        <v>진접읍 장현리</v>
      </c>
      <c r="D2529" s="66" t="str">
        <v>아파트 매매</v>
      </c>
      <c r="E2529" s="68">
        <v>24</v>
      </c>
      <c r="F2529" s="68">
        <v>24</v>
      </c>
      <c r="G2529" s="68">
        <v>0</v>
      </c>
      <c r="H2529" s="68">
        <v>0</v>
      </c>
      <c r="I2529" s="68">
        <f>G2529+H2529</f>
        <v>0</v>
      </c>
      <c r="J2529" s="68">
        <f>SUM(F2529:H2529)</f>
        <v>24</v>
      </c>
      <c r="K2529" s="68">
        <f>E2529-J2529</f>
        <v>0</v>
      </c>
      <c r="L2529" s="69">
        <v>6487000000</v>
      </c>
      <c r="M2529" s="87">
        <v>1852.726</v>
      </c>
      <c r="N2529" s="69">
        <v>270291667</v>
      </c>
      <c r="O2529" s="69">
        <v>11574635</v>
      </c>
      <c r="P2529" s="79">
        <f>IF(I2529=0,0,H2529/I2529)</f>
        <v>0</v>
      </c>
    </row>
    <row r="2530">
      <c r="A2530" s="66" t="str">
        <v>2026-06</v>
      </c>
      <c r="B2530" s="66" t="str">
        <v>비교 반영</v>
      </c>
      <c r="C2530" s="66" t="str">
        <v>진접읍 장현리</v>
      </c>
      <c r="D2530" s="66" t="str">
        <v>아파트 전월세</v>
      </c>
      <c r="E2530" s="68">
        <v>42</v>
      </c>
      <c r="F2530" s="68">
        <v>0</v>
      </c>
      <c r="G2530" s="68">
        <v>19</v>
      </c>
      <c r="H2530" s="68">
        <v>23</v>
      </c>
      <c r="I2530" s="68">
        <f>G2530+H2530</f>
        <v>42</v>
      </c>
      <c r="J2530" s="68">
        <f>SUM(F2530:H2530)</f>
        <v>42</v>
      </c>
      <c r="K2530" s="68">
        <f>E2530-J2530</f>
        <v>0</v>
      </c>
      <c r="L2530" s="69">
        <v>4544930000</v>
      </c>
      <c r="M2530" s="87">
        <v>2458.759</v>
      </c>
      <c r="N2530" s="69">
        <v>108212619</v>
      </c>
      <c r="O2530" s="69">
        <v>6110628</v>
      </c>
      <c r="P2530" s="79">
        <f>IF(I2530=0,0,H2530/I2530)</f>
        <v>0.5476190476190477</v>
      </c>
    </row>
    <row r="2531">
      <c r="A2531" s="66" t="str">
        <v>2026-06</v>
      </c>
      <c r="B2531" s="66" t="str">
        <v>비교 반영</v>
      </c>
      <c r="C2531" s="66" t="str">
        <v>진접읍 장현리</v>
      </c>
      <c r="D2531" s="66" t="str">
        <v>토지</v>
      </c>
      <c r="E2531" s="68">
        <v>3</v>
      </c>
      <c r="F2531" s="68">
        <v>3</v>
      </c>
      <c r="G2531" s="68">
        <v>0</v>
      </c>
      <c r="H2531" s="68">
        <v>0</v>
      </c>
      <c r="I2531" s="68">
        <f>G2531+H2531</f>
        <v>0</v>
      </c>
      <c r="J2531" s="68">
        <f>SUM(F2531:H2531)</f>
        <v>3</v>
      </c>
      <c r="K2531" s="68">
        <f>E2531-J2531</f>
        <v>0</v>
      </c>
      <c r="L2531" s="69">
        <v>380500000</v>
      </c>
      <c r="M2531" s="87">
        <v>503.85</v>
      </c>
      <c r="N2531" s="69">
        <v>126833333</v>
      </c>
      <c r="O2531" s="69">
        <v>2496479</v>
      </c>
      <c r="P2531" s="79">
        <f>IF(I2531=0,0,H2531/I2531)</f>
        <v>0</v>
      </c>
    </row>
    <row r="2532">
      <c r="A2532" s="66" t="str">
        <v>2026-06</v>
      </c>
      <c r="B2532" s="66" t="str">
        <v>비교 반영</v>
      </c>
      <c r="C2532" s="66" t="str">
        <v>진접읍 진벌리</v>
      </c>
      <c r="D2532" s="66" t="str">
        <v>다가구 매매</v>
      </c>
      <c r="E2532" s="68">
        <v>1</v>
      </c>
      <c r="F2532" s="68">
        <v>1</v>
      </c>
      <c r="G2532" s="68">
        <v>0</v>
      </c>
      <c r="H2532" s="68">
        <v>0</v>
      </c>
      <c r="I2532" s="68">
        <f>G2532+H2532</f>
        <v>0</v>
      </c>
      <c r="J2532" s="68">
        <f>SUM(F2532:H2532)</f>
        <v>1</v>
      </c>
      <c r="K2532" s="68">
        <f>E2532-J2532</f>
        <v>0</v>
      </c>
      <c r="L2532" s="69">
        <v>220000000</v>
      </c>
      <c r="M2532" s="87">
        <v>98.96</v>
      </c>
      <c r="N2532" s="69">
        <v>220000000</v>
      </c>
      <c r="O2532" s="69">
        <v>7349158</v>
      </c>
      <c r="P2532" s="79">
        <f>IF(I2532=0,0,H2532/I2532)</f>
        <v>0</v>
      </c>
    </row>
    <row r="2533">
      <c r="A2533" s="66" t="str">
        <v>2026-06</v>
      </c>
      <c r="B2533" s="66" t="str">
        <v>비교 반영</v>
      </c>
      <c r="C2533" s="66" t="str">
        <v>진접읍 진벌리</v>
      </c>
      <c r="D2533" s="66" t="str">
        <v>다가구 전월세</v>
      </c>
      <c r="E2533" s="68">
        <v>3</v>
      </c>
      <c r="F2533" s="68">
        <v>0</v>
      </c>
      <c r="G2533" s="68">
        <v>0</v>
      </c>
      <c r="H2533" s="68">
        <v>3</v>
      </c>
      <c r="I2533" s="68">
        <f>G2533+H2533</f>
        <v>3</v>
      </c>
      <c r="J2533" s="68">
        <f>SUM(F2533:H2533)</f>
        <v>3</v>
      </c>
      <c r="K2533" s="68">
        <f>E2533-J2533</f>
        <v>0</v>
      </c>
      <c r="L2533" s="69">
        <v>11000000</v>
      </c>
      <c r="M2533" s="87">
        <v>85.54</v>
      </c>
      <c r="N2533" s="69">
        <v>3666667</v>
      </c>
      <c r="O2533" s="69">
        <v>425107</v>
      </c>
      <c r="P2533" s="79">
        <f>IF(I2533=0,0,H2533/I2533)</f>
        <v>1</v>
      </c>
    </row>
    <row r="2534">
      <c r="A2534" s="66" t="str">
        <v>2026-06</v>
      </c>
      <c r="B2534" s="66" t="str">
        <v>비교 반영</v>
      </c>
      <c r="C2534" s="66" t="str">
        <v>진접읍 진벌리</v>
      </c>
      <c r="D2534" s="66" t="str">
        <v>아파트 매매</v>
      </c>
      <c r="E2534" s="68">
        <v>4</v>
      </c>
      <c r="F2534" s="68">
        <v>4</v>
      </c>
      <c r="G2534" s="68">
        <v>0</v>
      </c>
      <c r="H2534" s="68">
        <v>0</v>
      </c>
      <c r="I2534" s="68">
        <f>G2534+H2534</f>
        <v>0</v>
      </c>
      <c r="J2534" s="68">
        <f>SUM(F2534:H2534)</f>
        <v>4</v>
      </c>
      <c r="K2534" s="68">
        <f>E2534-J2534</f>
        <v>0</v>
      </c>
      <c r="L2534" s="69">
        <v>991000000</v>
      </c>
      <c r="M2534" s="87">
        <v>339.944</v>
      </c>
      <c r="N2534" s="69">
        <v>247750000</v>
      </c>
      <c r="O2534" s="69">
        <v>9636978</v>
      </c>
      <c r="P2534" s="79">
        <f>IF(I2534=0,0,H2534/I2534)</f>
        <v>0</v>
      </c>
    </row>
    <row r="2535">
      <c r="A2535" s="66" t="str">
        <v>2026-06</v>
      </c>
      <c r="B2535" s="66" t="str">
        <v>비교 반영</v>
      </c>
      <c r="C2535" s="66" t="str">
        <v>진접읍 진벌리</v>
      </c>
      <c r="D2535" s="66" t="str">
        <v>아파트 전월세</v>
      </c>
      <c r="E2535" s="68">
        <v>2</v>
      </c>
      <c r="F2535" s="68">
        <v>0</v>
      </c>
      <c r="G2535" s="68">
        <v>2</v>
      </c>
      <c r="H2535" s="68">
        <v>0</v>
      </c>
      <c r="I2535" s="68">
        <f>G2535+H2535</f>
        <v>2</v>
      </c>
      <c r="J2535" s="68">
        <f>SUM(F2535:H2535)</f>
        <v>2</v>
      </c>
      <c r="K2535" s="68">
        <f>E2535-J2535</f>
        <v>0</v>
      </c>
      <c r="L2535" s="69">
        <v>425000000</v>
      </c>
      <c r="M2535" s="87">
        <v>169.966</v>
      </c>
      <c r="N2535" s="69">
        <v>212500000</v>
      </c>
      <c r="O2535" s="69">
        <v>8266116</v>
      </c>
      <c r="P2535" s="79">
        <f>IF(I2535=0,0,H2535/I2535)</f>
        <v>0</v>
      </c>
    </row>
    <row r="2536">
      <c r="A2536" s="66" t="str">
        <v>2026-06</v>
      </c>
      <c r="B2536" s="66" t="str">
        <v>비교 반영</v>
      </c>
      <c r="C2536" s="66" t="str">
        <v>진접읍 진벌리</v>
      </c>
      <c r="D2536" s="66" t="str">
        <v>토지</v>
      </c>
      <c r="E2536" s="68">
        <v>10</v>
      </c>
      <c r="F2536" s="68">
        <v>10</v>
      </c>
      <c r="G2536" s="68">
        <v>0</v>
      </c>
      <c r="H2536" s="68">
        <v>0</v>
      </c>
      <c r="I2536" s="68">
        <f>G2536+H2536</f>
        <v>0</v>
      </c>
      <c r="J2536" s="68">
        <f>SUM(F2536:H2536)</f>
        <v>10</v>
      </c>
      <c r="K2536" s="68">
        <f>E2536-J2536</f>
        <v>0</v>
      </c>
      <c r="L2536" s="69">
        <v>644500000</v>
      </c>
      <c r="M2536" s="87">
        <v>1789</v>
      </c>
      <c r="N2536" s="69">
        <v>64450000</v>
      </c>
      <c r="O2536" s="69">
        <v>1190933</v>
      </c>
      <c r="P2536" s="79">
        <f>IF(I2536=0,0,H2536/I2536)</f>
        <v>0</v>
      </c>
    </row>
    <row r="2537">
      <c r="A2537" s="66" t="str">
        <v>2026-06</v>
      </c>
      <c r="B2537" s="66" t="str">
        <v>비교 반영</v>
      </c>
      <c r="C2537" s="66" t="str">
        <v>진접읍 팔야리</v>
      </c>
      <c r="D2537" s="66" t="str">
        <v>다가구 전월세</v>
      </c>
      <c r="E2537" s="68">
        <v>3</v>
      </c>
      <c r="F2537" s="68">
        <v>0</v>
      </c>
      <c r="G2537" s="68">
        <v>0</v>
      </c>
      <c r="H2537" s="68">
        <v>3</v>
      </c>
      <c r="I2537" s="68">
        <f>G2537+H2537</f>
        <v>3</v>
      </c>
      <c r="J2537" s="68">
        <f>SUM(F2537:H2537)</f>
        <v>3</v>
      </c>
      <c r="K2537" s="68">
        <f>E2537-J2537</f>
        <v>0</v>
      </c>
      <c r="L2537" s="69">
        <v>12000000</v>
      </c>
      <c r="M2537" s="87">
        <v>78</v>
      </c>
      <c r="N2537" s="69">
        <v>4000000</v>
      </c>
      <c r="O2537" s="69">
        <v>508582</v>
      </c>
      <c r="P2537" s="79">
        <f>IF(I2537=0,0,H2537/I2537)</f>
        <v>1</v>
      </c>
    </row>
    <row r="2538">
      <c r="A2538" s="66" t="str">
        <v>2026-06</v>
      </c>
      <c r="B2538" s="66" t="str">
        <v>비교 반영</v>
      </c>
      <c r="C2538" s="66" t="str">
        <v>진접읍 팔야리</v>
      </c>
      <c r="D2538" s="66" t="str">
        <v>다세대 전월세</v>
      </c>
      <c r="E2538" s="68">
        <v>4</v>
      </c>
      <c r="F2538" s="68">
        <v>0</v>
      </c>
      <c r="G2538" s="68">
        <v>2</v>
      </c>
      <c r="H2538" s="68">
        <v>2</v>
      </c>
      <c r="I2538" s="68">
        <f>G2538+H2538</f>
        <v>4</v>
      </c>
      <c r="J2538" s="68">
        <f>SUM(F2538:H2538)</f>
        <v>4</v>
      </c>
      <c r="K2538" s="68">
        <f>E2538-J2538</f>
        <v>0</v>
      </c>
      <c r="L2538" s="69">
        <v>150000000</v>
      </c>
      <c r="M2538" s="87">
        <v>170.61</v>
      </c>
      <c r="N2538" s="69">
        <v>37500000</v>
      </c>
      <c r="O2538" s="69">
        <v>2906440</v>
      </c>
      <c r="P2538" s="79">
        <f>IF(I2538=0,0,H2538/I2538)</f>
        <v>0.5</v>
      </c>
    </row>
    <row r="2539">
      <c r="A2539" s="66" t="str">
        <v>2026-06</v>
      </c>
      <c r="B2539" s="66" t="str">
        <v>비교 반영</v>
      </c>
      <c r="C2539" s="66" t="str">
        <v>진접읍 팔야리</v>
      </c>
      <c r="D2539" s="66" t="str">
        <v>아파트 매매</v>
      </c>
      <c r="E2539" s="68">
        <v>2</v>
      </c>
      <c r="F2539" s="68">
        <v>2</v>
      </c>
      <c r="G2539" s="68">
        <v>0</v>
      </c>
      <c r="H2539" s="68">
        <v>0</v>
      </c>
      <c r="I2539" s="68">
        <f>G2539+H2539</f>
        <v>0</v>
      </c>
      <c r="J2539" s="68">
        <f>SUM(F2539:H2539)</f>
        <v>2</v>
      </c>
      <c r="K2539" s="68">
        <f>E2539-J2539</f>
        <v>0</v>
      </c>
      <c r="L2539" s="69">
        <v>172000000</v>
      </c>
      <c r="M2539" s="87">
        <v>110.34</v>
      </c>
      <c r="N2539" s="69">
        <v>86000000</v>
      </c>
      <c r="O2539" s="69">
        <v>5153118</v>
      </c>
      <c r="P2539" s="79">
        <f>IF(I2539=0,0,H2539/I2539)</f>
        <v>0</v>
      </c>
    </row>
    <row r="2540">
      <c r="A2540" s="66" t="str">
        <v>2026-06</v>
      </c>
      <c r="B2540" s="66" t="str">
        <v>비교 반영</v>
      </c>
      <c r="C2540" s="66" t="str">
        <v>진접읍 팔야리</v>
      </c>
      <c r="D2540" s="66" t="str">
        <v>토지</v>
      </c>
      <c r="E2540" s="68">
        <v>9</v>
      </c>
      <c r="F2540" s="68">
        <v>9</v>
      </c>
      <c r="G2540" s="68">
        <v>0</v>
      </c>
      <c r="H2540" s="68">
        <v>0</v>
      </c>
      <c r="I2540" s="68">
        <f>G2540+H2540</f>
        <v>0</v>
      </c>
      <c r="J2540" s="68">
        <f>SUM(F2540:H2540)</f>
        <v>9</v>
      </c>
      <c r="K2540" s="68">
        <f>E2540-J2540</f>
        <v>0</v>
      </c>
      <c r="L2540" s="69">
        <v>2442300000</v>
      </c>
      <c r="M2540" s="87">
        <v>5968.15</v>
      </c>
      <c r="N2540" s="69">
        <v>271366667</v>
      </c>
      <c r="O2540" s="69">
        <v>1352801</v>
      </c>
      <c r="P2540" s="79">
        <f>IF(I2540=0,0,H2540/I2540)</f>
        <v>0</v>
      </c>
    </row>
    <row r="2541">
      <c r="A2541" s="66" t="str">
        <v>2026-06</v>
      </c>
      <c r="B2541" s="66" t="str">
        <v>비교 반영</v>
      </c>
      <c r="C2541" s="66" t="str">
        <v>퇴계원읍 퇴계원리</v>
      </c>
      <c r="D2541" s="66" t="str">
        <v>다가구 전월세</v>
      </c>
      <c r="E2541" s="68">
        <v>3</v>
      </c>
      <c r="F2541" s="68">
        <v>0</v>
      </c>
      <c r="G2541" s="68">
        <v>0</v>
      </c>
      <c r="H2541" s="68">
        <v>3</v>
      </c>
      <c r="I2541" s="68">
        <f>G2541+H2541</f>
        <v>3</v>
      </c>
      <c r="J2541" s="68">
        <f>SUM(F2541:H2541)</f>
        <v>3</v>
      </c>
      <c r="K2541" s="68">
        <f>E2541-J2541</f>
        <v>0</v>
      </c>
      <c r="L2541" s="69">
        <v>28000000</v>
      </c>
      <c r="M2541" s="87">
        <v>224.49</v>
      </c>
      <c r="N2541" s="69">
        <v>9333333</v>
      </c>
      <c r="O2541" s="69">
        <v>412321</v>
      </c>
      <c r="P2541" s="79">
        <f>IF(I2541=0,0,H2541/I2541)</f>
        <v>1</v>
      </c>
    </row>
    <row r="2542">
      <c r="A2542" s="66" t="str">
        <v>2026-06</v>
      </c>
      <c r="B2542" s="66" t="str">
        <v>비교 반영</v>
      </c>
      <c r="C2542" s="66" t="str">
        <v>퇴계원읍 퇴계원리</v>
      </c>
      <c r="D2542" s="66" t="str">
        <v>다세대 매매</v>
      </c>
      <c r="E2542" s="68">
        <v>4</v>
      </c>
      <c r="F2542" s="68">
        <v>4</v>
      </c>
      <c r="G2542" s="68">
        <v>0</v>
      </c>
      <c r="H2542" s="68">
        <v>0</v>
      </c>
      <c r="I2542" s="68">
        <f>G2542+H2542</f>
        <v>0</v>
      </c>
      <c r="J2542" s="68">
        <f>SUM(F2542:H2542)</f>
        <v>4</v>
      </c>
      <c r="K2542" s="68">
        <f>E2542-J2542</f>
        <v>0</v>
      </c>
      <c r="L2542" s="69">
        <v>719000000</v>
      </c>
      <c r="M2542" s="87">
        <v>209.33</v>
      </c>
      <c r="N2542" s="69">
        <v>179750000</v>
      </c>
      <c r="O2542" s="69">
        <v>11354605</v>
      </c>
      <c r="P2542" s="79">
        <f>IF(I2542=0,0,H2542/I2542)</f>
        <v>0</v>
      </c>
    </row>
    <row r="2543">
      <c r="A2543" s="66" t="str">
        <v>2026-06</v>
      </c>
      <c r="B2543" s="66" t="str">
        <v>비교 반영</v>
      </c>
      <c r="C2543" s="66" t="str">
        <v>퇴계원읍 퇴계원리</v>
      </c>
      <c r="D2543" s="66" t="str">
        <v>다세대 전월세</v>
      </c>
      <c r="E2543" s="68">
        <v>20</v>
      </c>
      <c r="F2543" s="68">
        <v>0</v>
      </c>
      <c r="G2543" s="68">
        <v>12</v>
      </c>
      <c r="H2543" s="68">
        <v>8</v>
      </c>
      <c r="I2543" s="68">
        <f>G2543+H2543</f>
        <v>20</v>
      </c>
      <c r="J2543" s="68">
        <f>SUM(F2543:H2543)</f>
        <v>20</v>
      </c>
      <c r="K2543" s="68">
        <f>E2543-J2543</f>
        <v>0</v>
      </c>
      <c r="L2543" s="69">
        <v>1777000000</v>
      </c>
      <c r="M2543" s="87">
        <v>1047.3</v>
      </c>
      <c r="N2543" s="69">
        <v>88850000</v>
      </c>
      <c r="O2543" s="69">
        <v>5609071</v>
      </c>
      <c r="P2543" s="79">
        <f>IF(I2543=0,0,H2543/I2543)</f>
        <v>0.4</v>
      </c>
    </row>
    <row r="2544">
      <c r="A2544" s="66" t="str">
        <v>2026-06</v>
      </c>
      <c r="B2544" s="66" t="str">
        <v>비교 반영</v>
      </c>
      <c r="C2544" s="66" t="str">
        <v>퇴계원읍 퇴계원리</v>
      </c>
      <c r="D2544" s="66" t="str">
        <v>아파트 매매</v>
      </c>
      <c r="E2544" s="68">
        <v>32</v>
      </c>
      <c r="F2544" s="68">
        <v>32</v>
      </c>
      <c r="G2544" s="68">
        <v>0</v>
      </c>
      <c r="H2544" s="68">
        <v>0</v>
      </c>
      <c r="I2544" s="68">
        <f>G2544+H2544</f>
        <v>0</v>
      </c>
      <c r="J2544" s="68">
        <f>SUM(F2544:H2544)</f>
        <v>32</v>
      </c>
      <c r="K2544" s="68">
        <f>E2544-J2544</f>
        <v>0</v>
      </c>
      <c r="L2544" s="69">
        <v>15815000000</v>
      </c>
      <c r="M2544" s="87">
        <v>2576.979</v>
      </c>
      <c r="N2544" s="69">
        <v>494218750</v>
      </c>
      <c r="O2544" s="69">
        <v>20287707</v>
      </c>
      <c r="P2544" s="79">
        <f>IF(I2544=0,0,H2544/I2544)</f>
        <v>0</v>
      </c>
    </row>
    <row r="2545">
      <c r="A2545" s="66" t="str">
        <v>2026-06</v>
      </c>
      <c r="B2545" s="66" t="str">
        <v>비교 반영</v>
      </c>
      <c r="C2545" s="66" t="str">
        <v>퇴계원읍 퇴계원리</v>
      </c>
      <c r="D2545" s="66" t="str">
        <v>아파트 전월세</v>
      </c>
      <c r="E2545" s="68">
        <v>24</v>
      </c>
      <c r="F2545" s="68">
        <v>0</v>
      </c>
      <c r="G2545" s="68">
        <v>16</v>
      </c>
      <c r="H2545" s="68">
        <v>8</v>
      </c>
      <c r="I2545" s="68">
        <f>G2545+H2545</f>
        <v>24</v>
      </c>
      <c r="J2545" s="68">
        <f>SUM(F2545:H2545)</f>
        <v>24</v>
      </c>
      <c r="K2545" s="68">
        <f>E2545-J2545</f>
        <v>0</v>
      </c>
      <c r="L2545" s="69">
        <v>5811600000</v>
      </c>
      <c r="M2545" s="87">
        <v>1666.726</v>
      </c>
      <c r="N2545" s="69">
        <v>242150000</v>
      </c>
      <c r="O2545" s="69">
        <v>11526733</v>
      </c>
      <c r="P2545" s="79">
        <f>IF(I2545=0,0,H2545/I2545)</f>
        <v>0.3333333333333333</v>
      </c>
    </row>
    <row r="2546">
      <c r="A2546" s="66" t="str">
        <v>2026-06</v>
      </c>
      <c r="B2546" s="66" t="str">
        <v>비교 반영</v>
      </c>
      <c r="C2546" s="66" t="str">
        <v>퇴계원읍 퇴계원리</v>
      </c>
      <c r="D2546" s="66" t="str">
        <v>오피스텔 전월세</v>
      </c>
      <c r="E2546" s="68">
        <v>1</v>
      </c>
      <c r="F2546" s="68">
        <v>0</v>
      </c>
      <c r="G2546" s="68">
        <v>0</v>
      </c>
      <c r="H2546" s="68">
        <v>1</v>
      </c>
      <c r="I2546" s="68">
        <f>G2546+H2546</f>
        <v>1</v>
      </c>
      <c r="J2546" s="68">
        <f>SUM(F2546:H2546)</f>
        <v>1</v>
      </c>
      <c r="K2546" s="68">
        <f>E2546-J2546</f>
        <v>0</v>
      </c>
      <c r="L2546" s="69">
        <v>5000000</v>
      </c>
      <c r="M2546" s="87">
        <v>42.9</v>
      </c>
      <c r="N2546" s="69">
        <v>5000000</v>
      </c>
      <c r="O2546" s="69">
        <v>385290</v>
      </c>
      <c r="P2546" s="79">
        <f>IF(I2546=0,0,H2546/I2546)</f>
        <v>1</v>
      </c>
    </row>
    <row r="2547">
      <c r="A2547" s="66" t="str">
        <v>2026-06</v>
      </c>
      <c r="B2547" s="66" t="str">
        <v>비교 반영</v>
      </c>
      <c r="C2547" s="66" t="str">
        <v>퇴계원읍 퇴계원리</v>
      </c>
      <c r="D2547" s="66" t="str">
        <v>토지</v>
      </c>
      <c r="E2547" s="68">
        <v>1</v>
      </c>
      <c r="F2547" s="68">
        <v>1</v>
      </c>
      <c r="G2547" s="68">
        <v>0</v>
      </c>
      <c r="H2547" s="68">
        <v>0</v>
      </c>
      <c r="I2547" s="68">
        <f>G2547+H2547</f>
        <v>0</v>
      </c>
      <c r="J2547" s="68">
        <f>SUM(F2547:H2547)</f>
        <v>1</v>
      </c>
      <c r="K2547" s="68">
        <f>E2547-J2547</f>
        <v>0</v>
      </c>
      <c r="L2547" s="69">
        <v>450000000</v>
      </c>
      <c r="M2547" s="87">
        <v>106</v>
      </c>
      <c r="N2547" s="69">
        <v>450000000</v>
      </c>
      <c r="O2547" s="69">
        <v>14033993</v>
      </c>
      <c r="P2547" s="79">
        <f>IF(I2547=0,0,H2547/I2547)</f>
        <v>0</v>
      </c>
    </row>
    <row r="2548">
      <c r="A2548" s="66" t="str">
        <v>2026-06</v>
      </c>
      <c r="B2548" s="66" t="str">
        <v>비교 반영</v>
      </c>
      <c r="C2548" s="66" t="str">
        <v>평내동</v>
      </c>
      <c r="D2548" s="66" t="str">
        <v>다가구 전월세</v>
      </c>
      <c r="E2548" s="68">
        <v>19</v>
      </c>
      <c r="F2548" s="68">
        <v>0</v>
      </c>
      <c r="G2548" s="68">
        <v>7</v>
      </c>
      <c r="H2548" s="68">
        <v>12</v>
      </c>
      <c r="I2548" s="68">
        <f>G2548+H2548</f>
        <v>19</v>
      </c>
      <c r="J2548" s="68">
        <f>SUM(F2548:H2548)</f>
        <v>19</v>
      </c>
      <c r="K2548" s="68">
        <f>E2548-J2548</f>
        <v>0</v>
      </c>
      <c r="L2548" s="69">
        <v>835000000</v>
      </c>
      <c r="M2548" s="87">
        <v>790.14</v>
      </c>
      <c r="N2548" s="69">
        <v>43947368</v>
      </c>
      <c r="O2548" s="69">
        <v>3493470</v>
      </c>
      <c r="P2548" s="79">
        <f>IF(I2548=0,0,H2548/I2548)</f>
        <v>0.631578947368421</v>
      </c>
    </row>
    <row r="2549">
      <c r="A2549" s="66" t="str">
        <v>2026-06</v>
      </c>
      <c r="B2549" s="66" t="str">
        <v>비교 반영</v>
      </c>
      <c r="C2549" s="66" t="str">
        <v>평내동</v>
      </c>
      <c r="D2549" s="66" t="str">
        <v>다세대 전월세</v>
      </c>
      <c r="E2549" s="68">
        <v>1</v>
      </c>
      <c r="F2549" s="68">
        <v>0</v>
      </c>
      <c r="G2549" s="68">
        <v>0</v>
      </c>
      <c r="H2549" s="68">
        <v>1</v>
      </c>
      <c r="I2549" s="68">
        <f>G2549+H2549</f>
        <v>1</v>
      </c>
      <c r="J2549" s="68">
        <f>SUM(F2549:H2549)</f>
        <v>1</v>
      </c>
      <c r="K2549" s="68">
        <f>E2549-J2549</f>
        <v>0</v>
      </c>
      <c r="L2549" s="69">
        <v>10000000</v>
      </c>
      <c r="M2549" s="87">
        <v>36.48</v>
      </c>
      <c r="N2549" s="69">
        <v>10000000</v>
      </c>
      <c r="O2549" s="69">
        <v>906191</v>
      </c>
      <c r="P2549" s="79">
        <f>IF(I2549=0,0,H2549/I2549)</f>
        <v>1</v>
      </c>
    </row>
    <row r="2550">
      <c r="A2550" s="66" t="str">
        <v>2026-06</v>
      </c>
      <c r="B2550" s="66" t="str">
        <v>비교 반영</v>
      </c>
      <c r="C2550" s="66" t="str">
        <v>평내동</v>
      </c>
      <c r="D2550" s="66" t="str">
        <v>분양권</v>
      </c>
      <c r="E2550" s="68">
        <v>4</v>
      </c>
      <c r="F2550" s="68">
        <v>4</v>
      </c>
      <c r="G2550" s="68">
        <v>0</v>
      </c>
      <c r="H2550" s="68">
        <v>0</v>
      </c>
      <c r="I2550" s="68">
        <f>G2550+H2550</f>
        <v>0</v>
      </c>
      <c r="J2550" s="68">
        <f>SUM(F2550:H2550)</f>
        <v>4</v>
      </c>
      <c r="K2550" s="68">
        <f>E2550-J2550</f>
        <v>0</v>
      </c>
      <c r="L2550" s="69">
        <v>2970160000</v>
      </c>
      <c r="M2550" s="87">
        <v>329.769</v>
      </c>
      <c r="N2550" s="69">
        <v>742540000</v>
      </c>
      <c r="O2550" s="69">
        <v>29774510</v>
      </c>
      <c r="P2550" s="79">
        <f>IF(I2550=0,0,H2550/I2550)</f>
        <v>0</v>
      </c>
    </row>
    <row r="2551">
      <c r="A2551" s="66" t="str">
        <v>2026-06</v>
      </c>
      <c r="B2551" s="66" t="str">
        <v>비교 반영</v>
      </c>
      <c r="C2551" s="66" t="str">
        <v>평내동</v>
      </c>
      <c r="D2551" s="66" t="str">
        <v>아파트 매매</v>
      </c>
      <c r="E2551" s="68">
        <v>72</v>
      </c>
      <c r="F2551" s="68">
        <v>72</v>
      </c>
      <c r="G2551" s="68">
        <v>0</v>
      </c>
      <c r="H2551" s="68">
        <v>0</v>
      </c>
      <c r="I2551" s="68">
        <f>G2551+H2551</f>
        <v>0</v>
      </c>
      <c r="J2551" s="68">
        <f>SUM(F2551:H2551)</f>
        <v>72</v>
      </c>
      <c r="K2551" s="68">
        <f>E2551-J2551</f>
        <v>0</v>
      </c>
      <c r="L2551" s="69">
        <v>29275500000</v>
      </c>
      <c r="M2551" s="87">
        <v>5208.945</v>
      </c>
      <c r="N2551" s="69">
        <v>406604167</v>
      </c>
      <c r="O2551" s="69">
        <v>18579293</v>
      </c>
      <c r="P2551" s="79">
        <f>IF(I2551=0,0,H2551/I2551)</f>
        <v>0</v>
      </c>
    </row>
    <row r="2552">
      <c r="A2552" s="66" t="str">
        <v>2026-06</v>
      </c>
      <c r="B2552" s="66" t="str">
        <v>비교 반영</v>
      </c>
      <c r="C2552" s="66" t="str">
        <v>평내동</v>
      </c>
      <c r="D2552" s="66" t="str">
        <v>아파트 전월세</v>
      </c>
      <c r="E2552" s="68">
        <v>102</v>
      </c>
      <c r="F2552" s="68">
        <v>0</v>
      </c>
      <c r="G2552" s="68">
        <v>65</v>
      </c>
      <c r="H2552" s="68">
        <v>37</v>
      </c>
      <c r="I2552" s="68">
        <f>G2552+H2552</f>
        <v>102</v>
      </c>
      <c r="J2552" s="68">
        <f>SUM(F2552:H2552)</f>
        <v>102</v>
      </c>
      <c r="K2552" s="68">
        <f>E2552-J2552</f>
        <v>0</v>
      </c>
      <c r="L2552" s="69">
        <v>25786410000</v>
      </c>
      <c r="M2552" s="87">
        <v>7035.591</v>
      </c>
      <c r="N2552" s="69">
        <v>252807941</v>
      </c>
      <c r="O2552" s="69">
        <v>12116157</v>
      </c>
      <c r="P2552" s="79">
        <f>IF(I2552=0,0,H2552/I2552)</f>
        <v>0.3627450980392157</v>
      </c>
    </row>
    <row r="2553">
      <c r="A2553" s="66" t="str">
        <v>2026-06</v>
      </c>
      <c r="B2553" s="66" t="str">
        <v>비교 반영</v>
      </c>
      <c r="C2553" s="66" t="str">
        <v>호평동</v>
      </c>
      <c r="D2553" s="66" t="str">
        <v>다가구 전월세</v>
      </c>
      <c r="E2553" s="68">
        <v>26</v>
      </c>
      <c r="F2553" s="68">
        <v>0</v>
      </c>
      <c r="G2553" s="68">
        <v>3</v>
      </c>
      <c r="H2553" s="68">
        <v>23</v>
      </c>
      <c r="I2553" s="68">
        <f>G2553+H2553</f>
        <v>26</v>
      </c>
      <c r="J2553" s="68">
        <f>SUM(F2553:H2553)</f>
        <v>26</v>
      </c>
      <c r="K2553" s="68">
        <f>E2553-J2553</f>
        <v>0</v>
      </c>
      <c r="L2553" s="69">
        <v>640500000</v>
      </c>
      <c r="M2553" s="87">
        <v>1144.439</v>
      </c>
      <c r="N2553" s="69">
        <v>24634615</v>
      </c>
      <c r="O2553" s="69">
        <v>1850125</v>
      </c>
      <c r="P2553" s="79">
        <f>IF(I2553=0,0,H2553/I2553)</f>
        <v>0.8846153846153846</v>
      </c>
    </row>
    <row r="2554">
      <c r="A2554" s="66" t="str">
        <v>2026-06</v>
      </c>
      <c r="B2554" s="66" t="str">
        <v>비교 반영</v>
      </c>
      <c r="C2554" s="66" t="str">
        <v>호평동</v>
      </c>
      <c r="D2554" s="66" t="str">
        <v>다세대 매매</v>
      </c>
      <c r="E2554" s="68">
        <v>11</v>
      </c>
      <c r="F2554" s="68">
        <v>11</v>
      </c>
      <c r="G2554" s="68">
        <v>0</v>
      </c>
      <c r="H2554" s="68">
        <v>0</v>
      </c>
      <c r="I2554" s="68">
        <f>G2554+H2554</f>
        <v>0</v>
      </c>
      <c r="J2554" s="68">
        <f>SUM(F2554:H2554)</f>
        <v>11</v>
      </c>
      <c r="K2554" s="68">
        <f>E2554-J2554</f>
        <v>0</v>
      </c>
      <c r="L2554" s="69">
        <v>2033000000</v>
      </c>
      <c r="M2554" s="87">
        <v>620.15</v>
      </c>
      <c r="N2554" s="69">
        <v>184818182</v>
      </c>
      <c r="O2554" s="69">
        <v>10837154</v>
      </c>
      <c r="P2554" s="79">
        <f>IF(I2554=0,0,H2554/I2554)</f>
        <v>0</v>
      </c>
    </row>
    <row r="2555">
      <c r="A2555" s="66" t="str">
        <v>2026-06</v>
      </c>
      <c r="B2555" s="66" t="str">
        <v>비교 반영</v>
      </c>
      <c r="C2555" s="66" t="str">
        <v>호평동</v>
      </c>
      <c r="D2555" s="66" t="str">
        <v>다세대 전월세</v>
      </c>
      <c r="E2555" s="68">
        <v>11</v>
      </c>
      <c r="F2555" s="68">
        <v>0</v>
      </c>
      <c r="G2555" s="68">
        <v>4</v>
      </c>
      <c r="H2555" s="68">
        <v>7</v>
      </c>
      <c r="I2555" s="68">
        <f>G2555+H2555</f>
        <v>11</v>
      </c>
      <c r="J2555" s="68">
        <f>SUM(F2555:H2555)</f>
        <v>11</v>
      </c>
      <c r="K2555" s="68">
        <f>E2555-J2555</f>
        <v>0</v>
      </c>
      <c r="L2555" s="69">
        <v>676000000</v>
      </c>
      <c r="M2555" s="87">
        <v>470.96</v>
      </c>
      <c r="N2555" s="69">
        <v>61454545</v>
      </c>
      <c r="O2555" s="69">
        <v>4745012</v>
      </c>
      <c r="P2555" s="79">
        <f>IF(I2555=0,0,H2555/I2555)</f>
        <v>0.6363636363636364</v>
      </c>
    </row>
    <row r="2556">
      <c r="A2556" s="66" t="str">
        <v>2026-06</v>
      </c>
      <c r="B2556" s="66" t="str">
        <v>비교 반영</v>
      </c>
      <c r="C2556" s="66" t="str">
        <v>호평동</v>
      </c>
      <c r="D2556" s="66" t="str">
        <v>상가</v>
      </c>
      <c r="E2556" s="68">
        <v>1</v>
      </c>
      <c r="F2556" s="68">
        <v>1</v>
      </c>
      <c r="G2556" s="68">
        <v>0</v>
      </c>
      <c r="H2556" s="68">
        <v>0</v>
      </c>
      <c r="I2556" s="68">
        <f>G2556+H2556</f>
        <v>0</v>
      </c>
      <c r="J2556" s="68">
        <f>SUM(F2556:H2556)</f>
        <v>1</v>
      </c>
      <c r="K2556" s="68">
        <f>E2556-J2556</f>
        <v>0</v>
      </c>
      <c r="L2556" s="69">
        <v>370000000</v>
      </c>
      <c r="M2556" s="87">
        <v>50.73</v>
      </c>
      <c r="N2556" s="69">
        <v>370000000</v>
      </c>
      <c r="O2556" s="69">
        <v>24110791</v>
      </c>
      <c r="P2556" s="79">
        <f>IF(I2556=0,0,H2556/I2556)</f>
        <v>0</v>
      </c>
    </row>
    <row r="2557">
      <c r="A2557" s="66" t="str">
        <v>2026-06</v>
      </c>
      <c r="B2557" s="66" t="str">
        <v>비교 반영</v>
      </c>
      <c r="C2557" s="66" t="str">
        <v>호평동</v>
      </c>
      <c r="D2557" s="66" t="str">
        <v>아파트 매매</v>
      </c>
      <c r="E2557" s="68">
        <v>69</v>
      </c>
      <c r="F2557" s="68">
        <v>69</v>
      </c>
      <c r="G2557" s="68">
        <v>0</v>
      </c>
      <c r="H2557" s="68">
        <v>0</v>
      </c>
      <c r="I2557" s="68">
        <f>G2557+H2557</f>
        <v>0</v>
      </c>
      <c r="J2557" s="68">
        <f>SUM(F2557:H2557)</f>
        <v>69</v>
      </c>
      <c r="K2557" s="68">
        <f>E2557-J2557</f>
        <v>0</v>
      </c>
      <c r="L2557" s="69">
        <v>31877000000</v>
      </c>
      <c r="M2557" s="87">
        <v>5842.642</v>
      </c>
      <c r="N2557" s="69">
        <v>461985507</v>
      </c>
      <c r="O2557" s="69">
        <v>18036106</v>
      </c>
      <c r="P2557" s="79">
        <f>IF(I2557=0,0,H2557/I2557)</f>
        <v>0</v>
      </c>
    </row>
    <row r="2558">
      <c r="A2558" s="66" t="str">
        <v>2026-06</v>
      </c>
      <c r="B2558" s="66" t="str">
        <v>비교 반영</v>
      </c>
      <c r="C2558" s="66" t="str">
        <v>호평동</v>
      </c>
      <c r="D2558" s="66" t="str">
        <v>아파트 전월세</v>
      </c>
      <c r="E2558" s="68">
        <v>101</v>
      </c>
      <c r="F2558" s="68">
        <v>0</v>
      </c>
      <c r="G2558" s="68">
        <v>54</v>
      </c>
      <c r="H2558" s="68">
        <v>47</v>
      </c>
      <c r="I2558" s="68">
        <f>G2558+H2558</f>
        <v>101</v>
      </c>
      <c r="J2558" s="68">
        <f>SUM(F2558:H2558)</f>
        <v>101</v>
      </c>
      <c r="K2558" s="68">
        <f>E2558-J2558</f>
        <v>0</v>
      </c>
      <c r="L2558" s="69">
        <v>22144880000</v>
      </c>
      <c r="M2558" s="87">
        <v>7860.662</v>
      </c>
      <c r="N2558" s="69">
        <v>219256238</v>
      </c>
      <c r="O2558" s="69">
        <v>9312983</v>
      </c>
      <c r="P2558" s="79">
        <f>IF(I2558=0,0,H2558/I2558)</f>
        <v>0.46534653465346537</v>
      </c>
    </row>
    <row r="2559">
      <c r="A2559" s="66" t="str">
        <v>2026-06</v>
      </c>
      <c r="B2559" s="66" t="str">
        <v>비교 반영</v>
      </c>
      <c r="C2559" s="66" t="str">
        <v>화도읍 가곡리</v>
      </c>
      <c r="D2559" s="66" t="str">
        <v>다가구 매매</v>
      </c>
      <c r="E2559" s="68">
        <v>1</v>
      </c>
      <c r="F2559" s="68">
        <v>1</v>
      </c>
      <c r="G2559" s="68">
        <v>0</v>
      </c>
      <c r="H2559" s="68">
        <v>0</v>
      </c>
      <c r="I2559" s="68">
        <f>G2559+H2559</f>
        <v>0</v>
      </c>
      <c r="J2559" s="68">
        <f>SUM(F2559:H2559)</f>
        <v>1</v>
      </c>
      <c r="K2559" s="68">
        <f>E2559-J2559</f>
        <v>0</v>
      </c>
      <c r="L2559" s="69">
        <v>430000000</v>
      </c>
      <c r="M2559" s="87">
        <v>84.96</v>
      </c>
      <c r="N2559" s="69">
        <v>430000000</v>
      </c>
      <c r="O2559" s="69">
        <v>16731256</v>
      </c>
      <c r="P2559" s="79">
        <f>IF(I2559=0,0,H2559/I2559)</f>
        <v>0</v>
      </c>
    </row>
    <row r="2560">
      <c r="A2560" s="66" t="str">
        <v>2026-06</v>
      </c>
      <c r="B2560" s="66" t="str">
        <v>비교 반영</v>
      </c>
      <c r="C2560" s="66" t="str">
        <v>화도읍 가곡리</v>
      </c>
      <c r="D2560" s="66" t="str">
        <v>다세대 매매</v>
      </c>
      <c r="E2560" s="68">
        <v>2</v>
      </c>
      <c r="F2560" s="68">
        <v>2</v>
      </c>
      <c r="G2560" s="68">
        <v>0</v>
      </c>
      <c r="H2560" s="68">
        <v>0</v>
      </c>
      <c r="I2560" s="68">
        <f>G2560+H2560</f>
        <v>0</v>
      </c>
      <c r="J2560" s="68">
        <f>SUM(F2560:H2560)</f>
        <v>2</v>
      </c>
      <c r="K2560" s="68">
        <f>E2560-J2560</f>
        <v>0</v>
      </c>
      <c r="L2560" s="69">
        <v>135000000</v>
      </c>
      <c r="M2560" s="87">
        <v>88.46</v>
      </c>
      <c r="N2560" s="69">
        <v>67500000</v>
      </c>
      <c r="O2560" s="69">
        <v>5045003</v>
      </c>
      <c r="P2560" s="79">
        <f>IF(I2560=0,0,H2560/I2560)</f>
        <v>0</v>
      </c>
    </row>
    <row r="2561">
      <c r="A2561" s="66" t="str">
        <v>2026-06</v>
      </c>
      <c r="B2561" s="66" t="str">
        <v>비교 반영</v>
      </c>
      <c r="C2561" s="66" t="str">
        <v>화도읍 가곡리</v>
      </c>
      <c r="D2561" s="66" t="str">
        <v>다세대 전월세</v>
      </c>
      <c r="E2561" s="68">
        <v>2</v>
      </c>
      <c r="F2561" s="68">
        <v>0</v>
      </c>
      <c r="G2561" s="68">
        <v>0</v>
      </c>
      <c r="H2561" s="68">
        <v>2</v>
      </c>
      <c r="I2561" s="68">
        <f>G2561+H2561</f>
        <v>2</v>
      </c>
      <c r="J2561" s="68">
        <f>SUM(F2561:H2561)</f>
        <v>2</v>
      </c>
      <c r="K2561" s="68">
        <f>E2561-J2561</f>
        <v>0</v>
      </c>
      <c r="L2561" s="69">
        <v>120000000</v>
      </c>
      <c r="M2561" s="87">
        <v>136.08</v>
      </c>
      <c r="N2561" s="69">
        <v>60000000</v>
      </c>
      <c r="O2561" s="69">
        <v>2915154</v>
      </c>
      <c r="P2561" s="79">
        <f>IF(I2561=0,0,H2561/I2561)</f>
        <v>1</v>
      </c>
    </row>
    <row r="2562">
      <c r="A2562" s="66" t="str">
        <v>2026-06</v>
      </c>
      <c r="B2562" s="66" t="str">
        <v>비교 반영</v>
      </c>
      <c r="C2562" s="66" t="str">
        <v>화도읍 가곡리</v>
      </c>
      <c r="D2562" s="66" t="str">
        <v>아파트 매매</v>
      </c>
      <c r="E2562" s="68">
        <v>2</v>
      </c>
      <c r="F2562" s="68">
        <v>2</v>
      </c>
      <c r="G2562" s="68">
        <v>0</v>
      </c>
      <c r="H2562" s="68">
        <v>0</v>
      </c>
      <c r="I2562" s="68">
        <f>G2562+H2562</f>
        <v>0</v>
      </c>
      <c r="J2562" s="68">
        <f>SUM(F2562:H2562)</f>
        <v>2</v>
      </c>
      <c r="K2562" s="68">
        <f>E2562-J2562</f>
        <v>0</v>
      </c>
      <c r="L2562" s="69">
        <v>501000000</v>
      </c>
      <c r="M2562" s="87">
        <v>169.98</v>
      </c>
      <c r="N2562" s="69">
        <v>250500000</v>
      </c>
      <c r="O2562" s="69">
        <v>9743489</v>
      </c>
      <c r="P2562" s="79">
        <f>IF(I2562=0,0,H2562/I2562)</f>
        <v>0</v>
      </c>
    </row>
    <row r="2563">
      <c r="A2563" s="66" t="str">
        <v>2026-06</v>
      </c>
      <c r="B2563" s="66" t="str">
        <v>비교 반영</v>
      </c>
      <c r="C2563" s="66" t="str">
        <v>화도읍 가곡리</v>
      </c>
      <c r="D2563" s="66" t="str">
        <v>아파트 전월세</v>
      </c>
      <c r="E2563" s="68">
        <v>1</v>
      </c>
      <c r="F2563" s="68">
        <v>0</v>
      </c>
      <c r="G2563" s="68">
        <v>0</v>
      </c>
      <c r="H2563" s="68">
        <v>1</v>
      </c>
      <c r="I2563" s="68">
        <f>G2563+H2563</f>
        <v>1</v>
      </c>
      <c r="J2563" s="68">
        <f>SUM(F2563:H2563)</f>
        <v>1</v>
      </c>
      <c r="K2563" s="68">
        <f>E2563-J2563</f>
        <v>0</v>
      </c>
      <c r="L2563" s="69">
        <v>30000000</v>
      </c>
      <c r="M2563" s="87">
        <v>84.99</v>
      </c>
      <c r="N2563" s="69">
        <v>30000000</v>
      </c>
      <c r="O2563" s="69">
        <v>1166885</v>
      </c>
      <c r="P2563" s="79">
        <f>IF(I2563=0,0,H2563/I2563)</f>
        <v>1</v>
      </c>
    </row>
    <row r="2564">
      <c r="A2564" s="66" t="str">
        <v>2026-06</v>
      </c>
      <c r="B2564" s="66" t="str">
        <v>비교 반영</v>
      </c>
      <c r="C2564" s="66" t="str">
        <v>화도읍 가곡리</v>
      </c>
      <c r="D2564" s="66" t="str">
        <v>토지</v>
      </c>
      <c r="E2564" s="68">
        <v>4</v>
      </c>
      <c r="F2564" s="68">
        <v>4</v>
      </c>
      <c r="G2564" s="68">
        <v>0</v>
      </c>
      <c r="H2564" s="68">
        <v>0</v>
      </c>
      <c r="I2564" s="68">
        <f>G2564+H2564</f>
        <v>0</v>
      </c>
      <c r="J2564" s="68">
        <f>SUM(F2564:H2564)</f>
        <v>4</v>
      </c>
      <c r="K2564" s="68">
        <f>E2564-J2564</f>
        <v>0</v>
      </c>
      <c r="L2564" s="69">
        <v>99000000</v>
      </c>
      <c r="M2564" s="87">
        <v>1949.09</v>
      </c>
      <c r="N2564" s="69">
        <v>24750000</v>
      </c>
      <c r="O2564" s="69">
        <v>167911</v>
      </c>
      <c r="P2564" s="79">
        <f>IF(I2564=0,0,H2564/I2564)</f>
        <v>0</v>
      </c>
    </row>
    <row r="2565">
      <c r="A2565" s="66" t="str">
        <v>2026-06</v>
      </c>
      <c r="B2565" s="66" t="str">
        <v>비교 반영</v>
      </c>
      <c r="C2565" s="66" t="str">
        <v>화도읍 금남리</v>
      </c>
      <c r="D2565" s="66" t="str">
        <v>다세대 매매</v>
      </c>
      <c r="E2565" s="68">
        <v>2</v>
      </c>
      <c r="F2565" s="68">
        <v>2</v>
      </c>
      <c r="G2565" s="68">
        <v>0</v>
      </c>
      <c r="H2565" s="68">
        <v>0</v>
      </c>
      <c r="I2565" s="68">
        <f>G2565+H2565</f>
        <v>0</v>
      </c>
      <c r="J2565" s="68">
        <f>SUM(F2565:H2565)</f>
        <v>2</v>
      </c>
      <c r="K2565" s="68">
        <f>E2565-J2565</f>
        <v>0</v>
      </c>
      <c r="L2565" s="69">
        <v>703000000</v>
      </c>
      <c r="M2565" s="87">
        <v>194.93</v>
      </c>
      <c r="N2565" s="69">
        <v>351500000</v>
      </c>
      <c r="O2565" s="69">
        <v>11922058</v>
      </c>
      <c r="P2565" s="79">
        <f>IF(I2565=0,0,H2565/I2565)</f>
        <v>0</v>
      </c>
    </row>
    <row r="2566">
      <c r="A2566" s="66" t="str">
        <v>2026-06</v>
      </c>
      <c r="B2566" s="66" t="str">
        <v>비교 반영</v>
      </c>
      <c r="C2566" s="66" t="str">
        <v>화도읍 금남리</v>
      </c>
      <c r="D2566" s="66" t="str">
        <v>다세대 전월세</v>
      </c>
      <c r="E2566" s="68">
        <v>1</v>
      </c>
      <c r="F2566" s="68">
        <v>0</v>
      </c>
      <c r="G2566" s="68">
        <v>1</v>
      </c>
      <c r="H2566" s="68">
        <v>0</v>
      </c>
      <c r="I2566" s="68">
        <f>G2566+H2566</f>
        <v>1</v>
      </c>
      <c r="J2566" s="68">
        <f>SUM(F2566:H2566)</f>
        <v>1</v>
      </c>
      <c r="K2566" s="68">
        <f>E2566-J2566</f>
        <v>0</v>
      </c>
      <c r="L2566" s="69">
        <v>70000000</v>
      </c>
      <c r="M2566" s="87">
        <v>48.69</v>
      </c>
      <c r="N2566" s="69">
        <v>70000000</v>
      </c>
      <c r="O2566" s="69">
        <v>4752618</v>
      </c>
      <c r="P2566" s="79">
        <f>IF(I2566=0,0,H2566/I2566)</f>
        <v>0</v>
      </c>
    </row>
    <row r="2567">
      <c r="A2567" s="66" t="str">
        <v>2026-06</v>
      </c>
      <c r="B2567" s="66" t="str">
        <v>비교 반영</v>
      </c>
      <c r="C2567" s="66" t="str">
        <v>화도읍 금남리</v>
      </c>
      <c r="D2567" s="66" t="str">
        <v>토지</v>
      </c>
      <c r="E2567" s="68">
        <v>1</v>
      </c>
      <c r="F2567" s="68">
        <v>1</v>
      </c>
      <c r="G2567" s="68">
        <v>0</v>
      </c>
      <c r="H2567" s="68">
        <v>0</v>
      </c>
      <c r="I2567" s="68">
        <f>G2567+H2567</f>
        <v>0</v>
      </c>
      <c r="J2567" s="68">
        <f>SUM(F2567:H2567)</f>
        <v>1</v>
      </c>
      <c r="K2567" s="68">
        <f>E2567-J2567</f>
        <v>0</v>
      </c>
      <c r="L2567" s="69">
        <v>100000000</v>
      </c>
      <c r="M2567" s="87">
        <v>495.87</v>
      </c>
      <c r="N2567" s="69">
        <v>100000000</v>
      </c>
      <c r="O2567" s="69">
        <v>666664</v>
      </c>
      <c r="P2567" s="79">
        <f>IF(I2567=0,0,H2567/I2567)</f>
        <v>0</v>
      </c>
    </row>
    <row r="2568">
      <c r="A2568" s="66" t="str">
        <v>2026-06</v>
      </c>
      <c r="B2568" s="66" t="str">
        <v>비교 반영</v>
      </c>
      <c r="C2568" s="66" t="str">
        <v>화도읍 녹촌리</v>
      </c>
      <c r="D2568" s="66" t="str">
        <v>다세대 전월세</v>
      </c>
      <c r="E2568" s="68">
        <v>1</v>
      </c>
      <c r="F2568" s="68">
        <v>0</v>
      </c>
      <c r="G2568" s="68">
        <v>0</v>
      </c>
      <c r="H2568" s="68">
        <v>1</v>
      </c>
      <c r="I2568" s="68">
        <f>G2568+H2568</f>
        <v>1</v>
      </c>
      <c r="J2568" s="68">
        <f>SUM(F2568:H2568)</f>
        <v>1</v>
      </c>
      <c r="K2568" s="68">
        <f>E2568-J2568</f>
        <v>0</v>
      </c>
      <c r="L2568" s="69">
        <v>15000000</v>
      </c>
      <c r="M2568" s="87">
        <v>59.97</v>
      </c>
      <c r="N2568" s="69">
        <v>15000000</v>
      </c>
      <c r="O2568" s="69">
        <v>826860</v>
      </c>
      <c r="P2568" s="79">
        <f>IF(I2568=0,0,H2568/I2568)</f>
        <v>1</v>
      </c>
    </row>
    <row r="2569">
      <c r="A2569" s="66" t="str">
        <v>2026-06</v>
      </c>
      <c r="B2569" s="66" t="str">
        <v>비교 반영</v>
      </c>
      <c r="C2569" s="66" t="str">
        <v>화도읍 녹촌리</v>
      </c>
      <c r="D2569" s="66" t="str">
        <v>아파트 매매</v>
      </c>
      <c r="E2569" s="68">
        <v>10</v>
      </c>
      <c r="F2569" s="68">
        <v>10</v>
      </c>
      <c r="G2569" s="68">
        <v>0</v>
      </c>
      <c r="H2569" s="68">
        <v>0</v>
      </c>
      <c r="I2569" s="68">
        <f>G2569+H2569</f>
        <v>0</v>
      </c>
      <c r="J2569" s="68">
        <f>SUM(F2569:H2569)</f>
        <v>10</v>
      </c>
      <c r="K2569" s="68">
        <f>E2569-J2569</f>
        <v>0</v>
      </c>
      <c r="L2569" s="69">
        <v>3840000000</v>
      </c>
      <c r="M2569" s="87">
        <v>736.727</v>
      </c>
      <c r="N2569" s="69">
        <v>384000000</v>
      </c>
      <c r="O2569" s="69">
        <v>17230559</v>
      </c>
      <c r="P2569" s="79">
        <f>IF(I2569=0,0,H2569/I2569)</f>
        <v>0</v>
      </c>
    </row>
    <row r="2570">
      <c r="A2570" s="66" t="str">
        <v>2026-06</v>
      </c>
      <c r="B2570" s="66" t="str">
        <v>비교 반영</v>
      </c>
      <c r="C2570" s="66" t="str">
        <v>화도읍 녹촌리</v>
      </c>
      <c r="D2570" s="66" t="str">
        <v>아파트 전월세</v>
      </c>
      <c r="E2570" s="68">
        <v>13</v>
      </c>
      <c r="F2570" s="68">
        <v>0</v>
      </c>
      <c r="G2570" s="68">
        <v>9</v>
      </c>
      <c r="H2570" s="68">
        <v>4</v>
      </c>
      <c r="I2570" s="68">
        <f>G2570+H2570</f>
        <v>13</v>
      </c>
      <c r="J2570" s="68">
        <f>SUM(F2570:H2570)</f>
        <v>13</v>
      </c>
      <c r="K2570" s="68">
        <f>E2570-J2570</f>
        <v>0</v>
      </c>
      <c r="L2570" s="69">
        <v>2909000000</v>
      </c>
      <c r="M2570" s="87">
        <v>1011.448</v>
      </c>
      <c r="N2570" s="69">
        <v>223769231</v>
      </c>
      <c r="O2570" s="69">
        <v>9507681</v>
      </c>
      <c r="P2570" s="79">
        <f>IF(I2570=0,0,H2570/I2570)</f>
        <v>0.3076923076923077</v>
      </c>
    </row>
    <row r="2571">
      <c r="A2571" s="66" t="str">
        <v>2026-06</v>
      </c>
      <c r="B2571" s="66" t="str">
        <v>비교 반영</v>
      </c>
      <c r="C2571" s="66" t="str">
        <v>화도읍 녹촌리</v>
      </c>
      <c r="D2571" s="66" t="str">
        <v>토지</v>
      </c>
      <c r="E2571" s="68">
        <v>2</v>
      </c>
      <c r="F2571" s="68">
        <v>2</v>
      </c>
      <c r="G2571" s="68">
        <v>0</v>
      </c>
      <c r="H2571" s="68">
        <v>0</v>
      </c>
      <c r="I2571" s="68">
        <f>G2571+H2571</f>
        <v>0</v>
      </c>
      <c r="J2571" s="68">
        <f>SUM(F2571:H2571)</f>
        <v>2</v>
      </c>
      <c r="K2571" s="68">
        <f>E2571-J2571</f>
        <v>0</v>
      </c>
      <c r="L2571" s="69">
        <v>710000000</v>
      </c>
      <c r="M2571" s="87">
        <v>8452</v>
      </c>
      <c r="N2571" s="69">
        <v>355000000</v>
      </c>
      <c r="O2571" s="69">
        <v>277698</v>
      </c>
      <c r="P2571" s="79">
        <f>IF(I2571=0,0,H2571/I2571)</f>
        <v>0</v>
      </c>
    </row>
    <row r="2572">
      <c r="A2572" s="66" t="str">
        <v>2026-06</v>
      </c>
      <c r="B2572" s="66" t="str">
        <v>비교 반영</v>
      </c>
      <c r="C2572" s="66" t="str">
        <v>화도읍 답내리</v>
      </c>
      <c r="D2572" s="66" t="str">
        <v>다가구 매매</v>
      </c>
      <c r="E2572" s="68">
        <v>1</v>
      </c>
      <c r="F2572" s="68">
        <v>1</v>
      </c>
      <c r="G2572" s="68">
        <v>0</v>
      </c>
      <c r="H2572" s="68">
        <v>0</v>
      </c>
      <c r="I2572" s="68">
        <f>G2572+H2572</f>
        <v>0</v>
      </c>
      <c r="J2572" s="68">
        <f>SUM(F2572:H2572)</f>
        <v>1</v>
      </c>
      <c r="K2572" s="68">
        <f>E2572-J2572</f>
        <v>0</v>
      </c>
      <c r="L2572" s="69">
        <v>610000000</v>
      </c>
      <c r="M2572" s="87">
        <v>81.53</v>
      </c>
      <c r="N2572" s="69">
        <v>610000000</v>
      </c>
      <c r="O2572" s="69">
        <v>24733581</v>
      </c>
      <c r="P2572" s="79">
        <f>IF(I2572=0,0,H2572/I2572)</f>
        <v>0</v>
      </c>
    </row>
    <row r="2573">
      <c r="A2573" s="66" t="str">
        <v>2026-06</v>
      </c>
      <c r="B2573" s="66" t="str">
        <v>비교 반영</v>
      </c>
      <c r="C2573" s="66" t="str">
        <v>화도읍 답내리</v>
      </c>
      <c r="D2573" s="66" t="str">
        <v>다가구 전월세</v>
      </c>
      <c r="E2573" s="68">
        <v>1</v>
      </c>
      <c r="F2573" s="68">
        <v>0</v>
      </c>
      <c r="G2573" s="68">
        <v>0</v>
      </c>
      <c r="H2573" s="68">
        <v>1</v>
      </c>
      <c r="I2573" s="68">
        <f>G2573+H2573</f>
        <v>1</v>
      </c>
      <c r="J2573" s="68">
        <f>SUM(F2573:H2573)</f>
        <v>1</v>
      </c>
      <c r="K2573" s="68">
        <f>E2573-J2573</f>
        <v>0</v>
      </c>
      <c r="L2573" s="69">
        <v>5000000</v>
      </c>
      <c r="M2573" s="87">
        <v>50</v>
      </c>
      <c r="N2573" s="69">
        <v>5000000</v>
      </c>
      <c r="O2573" s="69">
        <v>330579</v>
      </c>
      <c r="P2573" s="79">
        <f>IF(I2573=0,0,H2573/I2573)</f>
        <v>1</v>
      </c>
    </row>
    <row r="2574">
      <c r="A2574" s="66" t="str">
        <v>2026-06</v>
      </c>
      <c r="B2574" s="66" t="str">
        <v>비교 반영</v>
      </c>
      <c r="C2574" s="66" t="str">
        <v>화도읍 답내리</v>
      </c>
      <c r="D2574" s="66" t="str">
        <v>다세대 매매</v>
      </c>
      <c r="E2574" s="68">
        <v>1</v>
      </c>
      <c r="F2574" s="68">
        <v>1</v>
      </c>
      <c r="G2574" s="68">
        <v>0</v>
      </c>
      <c r="H2574" s="68">
        <v>0</v>
      </c>
      <c r="I2574" s="68">
        <f>G2574+H2574</f>
        <v>0</v>
      </c>
      <c r="J2574" s="68">
        <f>SUM(F2574:H2574)</f>
        <v>1</v>
      </c>
      <c r="K2574" s="68">
        <f>E2574-J2574</f>
        <v>0</v>
      </c>
      <c r="L2574" s="69">
        <v>50000000</v>
      </c>
      <c r="M2574" s="87">
        <v>54.81</v>
      </c>
      <c r="N2574" s="69">
        <v>50000000</v>
      </c>
      <c r="O2574" s="69">
        <v>3015677</v>
      </c>
      <c r="P2574" s="79">
        <f>IF(I2574=0,0,H2574/I2574)</f>
        <v>0</v>
      </c>
    </row>
    <row r="2575">
      <c r="A2575" s="66" t="str">
        <v>2026-06</v>
      </c>
      <c r="B2575" s="66" t="str">
        <v>비교 반영</v>
      </c>
      <c r="C2575" s="66" t="str">
        <v>화도읍 답내리</v>
      </c>
      <c r="D2575" s="66" t="str">
        <v>아파트 전월세</v>
      </c>
      <c r="E2575" s="68">
        <v>23</v>
      </c>
      <c r="F2575" s="68">
        <v>0</v>
      </c>
      <c r="G2575" s="68">
        <v>22</v>
      </c>
      <c r="H2575" s="68">
        <v>1</v>
      </c>
      <c r="I2575" s="68">
        <f>G2575+H2575</f>
        <v>23</v>
      </c>
      <c r="J2575" s="68">
        <f>SUM(F2575:H2575)</f>
        <v>23</v>
      </c>
      <c r="K2575" s="68">
        <f>E2575-J2575</f>
        <v>0</v>
      </c>
      <c r="L2575" s="69">
        <v>3973200000</v>
      </c>
      <c r="M2575" s="87">
        <v>1678.731</v>
      </c>
      <c r="N2575" s="69">
        <v>172747826</v>
      </c>
      <c r="O2575" s="69">
        <v>7824092</v>
      </c>
      <c r="P2575" s="79">
        <f>IF(I2575=0,0,H2575/I2575)</f>
        <v>0.043478260869565216</v>
      </c>
    </row>
    <row r="2576">
      <c r="A2576" s="66" t="str">
        <v>2026-06</v>
      </c>
      <c r="B2576" s="66" t="str">
        <v>비교 반영</v>
      </c>
      <c r="C2576" s="66" t="str">
        <v>화도읍 답내리</v>
      </c>
      <c r="D2576" s="66" t="str">
        <v>토지</v>
      </c>
      <c r="E2576" s="68">
        <v>3</v>
      </c>
      <c r="F2576" s="68">
        <v>3</v>
      </c>
      <c r="G2576" s="68">
        <v>0</v>
      </c>
      <c r="H2576" s="68">
        <v>0</v>
      </c>
      <c r="I2576" s="68">
        <f>G2576+H2576</f>
        <v>0</v>
      </c>
      <c r="J2576" s="68">
        <f>SUM(F2576:H2576)</f>
        <v>3</v>
      </c>
      <c r="K2576" s="68">
        <f>E2576-J2576</f>
        <v>0</v>
      </c>
      <c r="L2576" s="69">
        <v>302000000</v>
      </c>
      <c r="M2576" s="87">
        <v>536</v>
      </c>
      <c r="N2576" s="69">
        <v>100666667</v>
      </c>
      <c r="O2576" s="69">
        <v>1862588</v>
      </c>
      <c r="P2576" s="79">
        <f>IF(I2576=0,0,H2576/I2576)</f>
        <v>0</v>
      </c>
    </row>
    <row r="2577">
      <c r="A2577" s="66" t="str">
        <v>2026-06</v>
      </c>
      <c r="B2577" s="66" t="str">
        <v>비교 반영</v>
      </c>
      <c r="C2577" s="66" t="str">
        <v>화도읍 마석우리</v>
      </c>
      <c r="D2577" s="66" t="str">
        <v>다가구 매매</v>
      </c>
      <c r="E2577" s="68">
        <v>1</v>
      </c>
      <c r="F2577" s="68">
        <v>1</v>
      </c>
      <c r="G2577" s="68">
        <v>0</v>
      </c>
      <c r="H2577" s="68">
        <v>0</v>
      </c>
      <c r="I2577" s="68">
        <f>G2577+H2577</f>
        <v>0</v>
      </c>
      <c r="J2577" s="68">
        <f>SUM(F2577:H2577)</f>
        <v>1</v>
      </c>
      <c r="K2577" s="68">
        <f>E2577-J2577</f>
        <v>0</v>
      </c>
      <c r="L2577" s="69">
        <v>500000000</v>
      </c>
      <c r="M2577" s="87">
        <v>198.78</v>
      </c>
      <c r="N2577" s="69">
        <v>500000000</v>
      </c>
      <c r="O2577" s="69">
        <v>8315185</v>
      </c>
      <c r="P2577" s="79">
        <f>IF(I2577=0,0,H2577/I2577)</f>
        <v>0</v>
      </c>
    </row>
    <row r="2578">
      <c r="A2578" s="66" t="str">
        <v>2026-06</v>
      </c>
      <c r="B2578" s="66" t="str">
        <v>비교 반영</v>
      </c>
      <c r="C2578" s="66" t="str">
        <v>화도읍 마석우리</v>
      </c>
      <c r="D2578" s="66" t="str">
        <v>다가구 전월세</v>
      </c>
      <c r="E2578" s="68">
        <v>37</v>
      </c>
      <c r="F2578" s="68">
        <v>0</v>
      </c>
      <c r="G2578" s="68">
        <v>3</v>
      </c>
      <c r="H2578" s="68">
        <v>34</v>
      </c>
      <c r="I2578" s="68">
        <f>G2578+H2578</f>
        <v>37</v>
      </c>
      <c r="J2578" s="68">
        <f>SUM(F2578:H2578)</f>
        <v>37</v>
      </c>
      <c r="K2578" s="68">
        <f>E2578-J2578</f>
        <v>0</v>
      </c>
      <c r="L2578" s="69">
        <v>388000000</v>
      </c>
      <c r="M2578" s="87">
        <v>1432.31</v>
      </c>
      <c r="N2578" s="69">
        <v>10486486</v>
      </c>
      <c r="O2578" s="69">
        <v>895508</v>
      </c>
      <c r="P2578" s="79">
        <f>IF(I2578=0,0,H2578/I2578)</f>
        <v>0.918918918918919</v>
      </c>
    </row>
    <row r="2579">
      <c r="A2579" s="66" t="str">
        <v>2026-06</v>
      </c>
      <c r="B2579" s="66" t="str">
        <v>비교 반영</v>
      </c>
      <c r="C2579" s="66" t="str">
        <v>화도읍 마석우리</v>
      </c>
      <c r="D2579" s="66" t="str">
        <v>다세대 매매</v>
      </c>
      <c r="E2579" s="68">
        <v>3</v>
      </c>
      <c r="F2579" s="68">
        <v>3</v>
      </c>
      <c r="G2579" s="68">
        <v>0</v>
      </c>
      <c r="H2579" s="68">
        <v>0</v>
      </c>
      <c r="I2579" s="68">
        <f>G2579+H2579</f>
        <v>0</v>
      </c>
      <c r="J2579" s="68">
        <f>SUM(F2579:H2579)</f>
        <v>3</v>
      </c>
      <c r="K2579" s="68">
        <f>E2579-J2579</f>
        <v>0</v>
      </c>
      <c r="L2579" s="69">
        <v>442000000</v>
      </c>
      <c r="M2579" s="87">
        <v>166.1</v>
      </c>
      <c r="N2579" s="69">
        <v>147333333</v>
      </c>
      <c r="O2579" s="69">
        <v>8796851</v>
      </c>
      <c r="P2579" s="79">
        <f>IF(I2579=0,0,H2579/I2579)</f>
        <v>0</v>
      </c>
    </row>
    <row r="2580">
      <c r="A2580" s="66" t="str">
        <v>2026-06</v>
      </c>
      <c r="B2580" s="66" t="str">
        <v>비교 반영</v>
      </c>
      <c r="C2580" s="66" t="str">
        <v>화도읍 마석우리</v>
      </c>
      <c r="D2580" s="66" t="str">
        <v>다세대 전월세</v>
      </c>
      <c r="E2580" s="68">
        <v>20</v>
      </c>
      <c r="F2580" s="68">
        <v>0</v>
      </c>
      <c r="G2580" s="68">
        <v>5</v>
      </c>
      <c r="H2580" s="68">
        <v>15</v>
      </c>
      <c r="I2580" s="68">
        <f>G2580+H2580</f>
        <v>20</v>
      </c>
      <c r="J2580" s="68">
        <f>SUM(F2580:H2580)</f>
        <v>20</v>
      </c>
      <c r="K2580" s="68">
        <f>E2580-J2580</f>
        <v>0</v>
      </c>
      <c r="L2580" s="69">
        <v>1238000000</v>
      </c>
      <c r="M2580" s="87">
        <v>1040.34</v>
      </c>
      <c r="N2580" s="69">
        <v>61900000</v>
      </c>
      <c r="O2580" s="69">
        <v>3933870</v>
      </c>
      <c r="P2580" s="79">
        <f>IF(I2580=0,0,H2580/I2580)</f>
        <v>0.75</v>
      </c>
    </row>
    <row r="2581">
      <c r="A2581" s="66" t="str">
        <v>2026-06</v>
      </c>
      <c r="B2581" s="66" t="str">
        <v>비교 반영</v>
      </c>
      <c r="C2581" s="66" t="str">
        <v>화도읍 마석우리</v>
      </c>
      <c r="D2581" s="66" t="str">
        <v>분양권</v>
      </c>
      <c r="E2581" s="68">
        <v>1</v>
      </c>
      <c r="F2581" s="68">
        <v>1</v>
      </c>
      <c r="G2581" s="68">
        <v>0</v>
      </c>
      <c r="H2581" s="68">
        <v>0</v>
      </c>
      <c r="I2581" s="68">
        <f>G2581+H2581</f>
        <v>0</v>
      </c>
      <c r="J2581" s="68">
        <f>SUM(F2581:H2581)</f>
        <v>1</v>
      </c>
      <c r="K2581" s="68">
        <f>E2581-J2581</f>
        <v>0</v>
      </c>
      <c r="L2581" s="69">
        <v>724620000</v>
      </c>
      <c r="M2581" s="87">
        <v>98.843</v>
      </c>
      <c r="N2581" s="69">
        <v>724620000</v>
      </c>
      <c r="O2581" s="69">
        <v>24234776</v>
      </c>
      <c r="P2581" s="79">
        <f>IF(I2581=0,0,H2581/I2581)</f>
        <v>0</v>
      </c>
    </row>
    <row r="2582">
      <c r="A2582" s="66" t="str">
        <v>2026-06</v>
      </c>
      <c r="B2582" s="66" t="str">
        <v>비교 반영</v>
      </c>
      <c r="C2582" s="66" t="str">
        <v>화도읍 마석우리</v>
      </c>
      <c r="D2582" s="66" t="str">
        <v>아파트 매매</v>
      </c>
      <c r="E2582" s="68">
        <v>12</v>
      </c>
      <c r="F2582" s="68">
        <v>12</v>
      </c>
      <c r="G2582" s="68">
        <v>0</v>
      </c>
      <c r="H2582" s="68">
        <v>0</v>
      </c>
      <c r="I2582" s="68">
        <f>G2582+H2582</f>
        <v>0</v>
      </c>
      <c r="J2582" s="68">
        <f>SUM(F2582:H2582)</f>
        <v>12</v>
      </c>
      <c r="K2582" s="68">
        <f>E2582-J2582</f>
        <v>0</v>
      </c>
      <c r="L2582" s="69">
        <v>4495000000</v>
      </c>
      <c r="M2582" s="87">
        <v>1172.025</v>
      </c>
      <c r="N2582" s="69">
        <v>374583333</v>
      </c>
      <c r="O2582" s="69">
        <v>12678489</v>
      </c>
      <c r="P2582" s="79">
        <f>IF(I2582=0,0,H2582/I2582)</f>
        <v>0</v>
      </c>
    </row>
    <row r="2583">
      <c r="A2583" s="66" t="str">
        <v>2026-06</v>
      </c>
      <c r="B2583" s="66" t="str">
        <v>비교 반영</v>
      </c>
      <c r="C2583" s="66" t="str">
        <v>화도읍 마석우리</v>
      </c>
      <c r="D2583" s="66" t="str">
        <v>아파트 전월세</v>
      </c>
      <c r="E2583" s="68">
        <v>31</v>
      </c>
      <c r="F2583" s="68">
        <v>0</v>
      </c>
      <c r="G2583" s="68">
        <v>18</v>
      </c>
      <c r="H2583" s="68">
        <v>13</v>
      </c>
      <c r="I2583" s="68">
        <f>G2583+H2583</f>
        <v>31</v>
      </c>
      <c r="J2583" s="68">
        <f>SUM(F2583:H2583)</f>
        <v>31</v>
      </c>
      <c r="K2583" s="68">
        <f>E2583-J2583</f>
        <v>0</v>
      </c>
      <c r="L2583" s="69">
        <v>5669820000</v>
      </c>
      <c r="M2583" s="87">
        <v>2420.226</v>
      </c>
      <c r="N2583" s="69">
        <v>182897419</v>
      </c>
      <c r="O2583" s="69">
        <v>7744404</v>
      </c>
      <c r="P2583" s="79">
        <f>IF(I2583=0,0,H2583/I2583)</f>
        <v>0.41935483870967744</v>
      </c>
    </row>
    <row r="2584">
      <c r="A2584" s="66" t="str">
        <v>2026-06</v>
      </c>
      <c r="B2584" s="66" t="str">
        <v>비교 반영</v>
      </c>
      <c r="C2584" s="66" t="str">
        <v>화도읍 마석우리</v>
      </c>
      <c r="D2584" s="66" t="str">
        <v>오피스텔 전월세</v>
      </c>
      <c r="E2584" s="68">
        <v>1</v>
      </c>
      <c r="F2584" s="68">
        <v>0</v>
      </c>
      <c r="G2584" s="68">
        <v>1</v>
      </c>
      <c r="H2584" s="68">
        <v>0</v>
      </c>
      <c r="I2584" s="68">
        <f>G2584+H2584</f>
        <v>1</v>
      </c>
      <c r="J2584" s="68">
        <f>SUM(F2584:H2584)</f>
        <v>1</v>
      </c>
      <c r="K2584" s="68">
        <f>E2584-J2584</f>
        <v>0</v>
      </c>
      <c r="L2584" s="69">
        <v>150000000</v>
      </c>
      <c r="M2584" s="87">
        <v>56.31</v>
      </c>
      <c r="N2584" s="69">
        <v>150000000</v>
      </c>
      <c r="O2584" s="69">
        <v>8806034</v>
      </c>
      <c r="P2584" s="79">
        <f>IF(I2584=0,0,H2584/I2584)</f>
        <v>0</v>
      </c>
    </row>
    <row r="2585">
      <c r="A2585" s="66" t="str">
        <v>2026-06</v>
      </c>
      <c r="B2585" s="66" t="str">
        <v>비교 반영</v>
      </c>
      <c r="C2585" s="66" t="str">
        <v>화도읍 마석우리</v>
      </c>
      <c r="D2585" s="66" t="str">
        <v>토지</v>
      </c>
      <c r="E2585" s="68">
        <v>5</v>
      </c>
      <c r="F2585" s="68">
        <v>5</v>
      </c>
      <c r="G2585" s="68">
        <v>0</v>
      </c>
      <c r="H2585" s="68">
        <v>0</v>
      </c>
      <c r="I2585" s="68">
        <f>G2585+H2585</f>
        <v>0</v>
      </c>
      <c r="J2585" s="68">
        <f>SUM(F2585:H2585)</f>
        <v>5</v>
      </c>
      <c r="K2585" s="68">
        <f>E2585-J2585</f>
        <v>0</v>
      </c>
      <c r="L2585" s="69">
        <v>1273500000</v>
      </c>
      <c r="M2585" s="87">
        <v>310</v>
      </c>
      <c r="N2585" s="69">
        <v>254700000</v>
      </c>
      <c r="O2585" s="69">
        <v>13580378</v>
      </c>
      <c r="P2585" s="79">
        <f>IF(I2585=0,0,H2585/I2585)</f>
        <v>0</v>
      </c>
    </row>
    <row r="2586">
      <c r="A2586" s="66" t="str">
        <v>2026-06</v>
      </c>
      <c r="B2586" s="66" t="str">
        <v>비교 반영</v>
      </c>
      <c r="C2586" s="66" t="str">
        <v>화도읍 묵현리</v>
      </c>
      <c r="D2586" s="66" t="str">
        <v>공장창고</v>
      </c>
      <c r="E2586" s="68">
        <v>1</v>
      </c>
      <c r="F2586" s="68">
        <v>1</v>
      </c>
      <c r="G2586" s="68">
        <v>0</v>
      </c>
      <c r="H2586" s="68">
        <v>0</v>
      </c>
      <c r="I2586" s="68">
        <f>G2586+H2586</f>
        <v>0</v>
      </c>
      <c r="J2586" s="68">
        <f>SUM(F2586:H2586)</f>
        <v>1</v>
      </c>
      <c r="K2586" s="68">
        <f>E2586-J2586</f>
        <v>0</v>
      </c>
      <c r="L2586" s="69">
        <v>192000000</v>
      </c>
      <c r="M2586" s="87">
        <v>36.72</v>
      </c>
      <c r="N2586" s="69">
        <v>192000000</v>
      </c>
      <c r="O2586" s="69">
        <v>17285150</v>
      </c>
      <c r="P2586" s="79">
        <f>IF(I2586=0,0,H2586/I2586)</f>
        <v>0</v>
      </c>
    </row>
    <row r="2587">
      <c r="A2587" s="66" t="str">
        <v>2026-06</v>
      </c>
      <c r="B2587" s="66" t="str">
        <v>비교 반영</v>
      </c>
      <c r="C2587" s="66" t="str">
        <v>화도읍 묵현리</v>
      </c>
      <c r="D2587" s="66" t="str">
        <v>다가구 전월세</v>
      </c>
      <c r="E2587" s="68">
        <v>3</v>
      </c>
      <c r="F2587" s="68">
        <v>0</v>
      </c>
      <c r="G2587" s="68">
        <v>1</v>
      </c>
      <c r="H2587" s="68">
        <v>2</v>
      </c>
      <c r="I2587" s="68">
        <f>G2587+H2587</f>
        <v>3</v>
      </c>
      <c r="J2587" s="68">
        <f>SUM(F2587:H2587)</f>
        <v>3</v>
      </c>
      <c r="K2587" s="68">
        <f>E2587-J2587</f>
        <v>0</v>
      </c>
      <c r="L2587" s="69">
        <v>105000000</v>
      </c>
      <c r="M2587" s="87">
        <v>85</v>
      </c>
      <c r="N2587" s="69">
        <v>35000000</v>
      </c>
      <c r="O2587" s="69">
        <v>4083617</v>
      </c>
      <c r="P2587" s="79">
        <f>IF(I2587=0,0,H2587/I2587)</f>
        <v>0.6666666666666666</v>
      </c>
    </row>
    <row r="2588">
      <c r="A2588" s="66" t="str">
        <v>2026-06</v>
      </c>
      <c r="B2588" s="66" t="str">
        <v>비교 반영</v>
      </c>
      <c r="C2588" s="66" t="str">
        <v>화도읍 묵현리</v>
      </c>
      <c r="D2588" s="66" t="str">
        <v>다세대 매매</v>
      </c>
      <c r="E2588" s="68">
        <v>23</v>
      </c>
      <c r="F2588" s="68">
        <v>23</v>
      </c>
      <c r="G2588" s="68">
        <v>0</v>
      </c>
      <c r="H2588" s="68">
        <v>0</v>
      </c>
      <c r="I2588" s="68">
        <f>G2588+H2588</f>
        <v>0</v>
      </c>
      <c r="J2588" s="68">
        <f>SUM(F2588:H2588)</f>
        <v>23</v>
      </c>
      <c r="K2588" s="68">
        <f>E2588-J2588</f>
        <v>0</v>
      </c>
      <c r="L2588" s="69">
        <v>2679000000</v>
      </c>
      <c r="M2588" s="87">
        <v>1277.81</v>
      </c>
      <c r="N2588" s="69">
        <v>116478261</v>
      </c>
      <c r="O2588" s="69">
        <v>6930763</v>
      </c>
      <c r="P2588" s="79">
        <f>IF(I2588=0,0,H2588/I2588)</f>
        <v>0</v>
      </c>
    </row>
    <row r="2589">
      <c r="A2589" s="66" t="str">
        <v>2026-06</v>
      </c>
      <c r="B2589" s="66" t="str">
        <v>비교 반영</v>
      </c>
      <c r="C2589" s="66" t="str">
        <v>화도읍 묵현리</v>
      </c>
      <c r="D2589" s="66" t="str">
        <v>다세대 전월세</v>
      </c>
      <c r="E2589" s="68">
        <v>51</v>
      </c>
      <c r="F2589" s="68">
        <v>0</v>
      </c>
      <c r="G2589" s="68">
        <v>26</v>
      </c>
      <c r="H2589" s="68">
        <v>25</v>
      </c>
      <c r="I2589" s="68">
        <f>G2589+H2589</f>
        <v>51</v>
      </c>
      <c r="J2589" s="68">
        <f>SUM(F2589:H2589)</f>
        <v>51</v>
      </c>
      <c r="K2589" s="68">
        <f>E2589-J2589</f>
        <v>0</v>
      </c>
      <c r="L2589" s="69">
        <v>3317640000</v>
      </c>
      <c r="M2589" s="87">
        <v>2733.025</v>
      </c>
      <c r="N2589" s="69">
        <v>65051765</v>
      </c>
      <c r="O2589" s="69">
        <v>4012918</v>
      </c>
      <c r="P2589" s="79">
        <f>IF(I2589=0,0,H2589/I2589)</f>
        <v>0.49019607843137253</v>
      </c>
    </row>
    <row r="2590">
      <c r="A2590" s="66" t="str">
        <v>2026-06</v>
      </c>
      <c r="B2590" s="66" t="str">
        <v>비교 반영</v>
      </c>
      <c r="C2590" s="66" t="str">
        <v>화도읍 묵현리</v>
      </c>
      <c r="D2590" s="66" t="str">
        <v>상가</v>
      </c>
      <c r="E2590" s="68">
        <v>1</v>
      </c>
      <c r="F2590" s="68">
        <v>1</v>
      </c>
      <c r="G2590" s="68">
        <v>0</v>
      </c>
      <c r="H2590" s="68">
        <v>0</v>
      </c>
      <c r="I2590" s="68">
        <f>G2590+H2590</f>
        <v>0</v>
      </c>
      <c r="J2590" s="68">
        <f>SUM(F2590:H2590)</f>
        <v>1</v>
      </c>
      <c r="K2590" s="68">
        <f>E2590-J2590</f>
        <v>0</v>
      </c>
      <c r="L2590" s="69">
        <v>69000000</v>
      </c>
      <c r="M2590" s="87">
        <v>22</v>
      </c>
      <c r="N2590" s="69">
        <v>69000000</v>
      </c>
      <c r="O2590" s="69">
        <v>10368144</v>
      </c>
      <c r="P2590" s="79">
        <f>IF(I2590=0,0,H2590/I2590)</f>
        <v>0</v>
      </c>
    </row>
    <row r="2591">
      <c r="A2591" s="66" t="str">
        <v>2026-06</v>
      </c>
      <c r="B2591" s="66" t="str">
        <v>비교 반영</v>
      </c>
      <c r="C2591" s="66" t="str">
        <v>화도읍 묵현리</v>
      </c>
      <c r="D2591" s="66" t="str">
        <v>아파트 매매</v>
      </c>
      <c r="E2591" s="68">
        <v>26</v>
      </c>
      <c r="F2591" s="68">
        <v>26</v>
      </c>
      <c r="G2591" s="68">
        <v>0</v>
      </c>
      <c r="H2591" s="68">
        <v>0</v>
      </c>
      <c r="I2591" s="68">
        <f>G2591+H2591</f>
        <v>0</v>
      </c>
      <c r="J2591" s="68">
        <f>SUM(F2591:H2591)</f>
        <v>26</v>
      </c>
      <c r="K2591" s="68">
        <f>E2591-J2591</f>
        <v>0</v>
      </c>
      <c r="L2591" s="69">
        <v>6840000000</v>
      </c>
      <c r="M2591" s="87">
        <v>1892.098</v>
      </c>
      <c r="N2591" s="69">
        <v>263076923</v>
      </c>
      <c r="O2591" s="69">
        <v>11950526</v>
      </c>
      <c r="P2591" s="79">
        <f>IF(I2591=0,0,H2591/I2591)</f>
        <v>0</v>
      </c>
    </row>
    <row r="2592">
      <c r="A2592" s="66" t="str">
        <v>2026-06</v>
      </c>
      <c r="B2592" s="66" t="str">
        <v>비교 반영</v>
      </c>
      <c r="C2592" s="66" t="str">
        <v>화도읍 묵현리</v>
      </c>
      <c r="D2592" s="66" t="str">
        <v>아파트 전월세</v>
      </c>
      <c r="E2592" s="68">
        <v>24</v>
      </c>
      <c r="F2592" s="68">
        <v>0</v>
      </c>
      <c r="G2592" s="68">
        <v>14</v>
      </c>
      <c r="H2592" s="68">
        <v>10</v>
      </c>
      <c r="I2592" s="68">
        <f>G2592+H2592</f>
        <v>24</v>
      </c>
      <c r="J2592" s="68">
        <f>SUM(F2592:H2592)</f>
        <v>24</v>
      </c>
      <c r="K2592" s="68">
        <f>E2592-J2592</f>
        <v>0</v>
      </c>
      <c r="L2592" s="69">
        <v>3433000000</v>
      </c>
      <c r="M2592" s="87">
        <v>1964.762</v>
      </c>
      <c r="N2592" s="69">
        <v>143041667</v>
      </c>
      <c r="O2592" s="69">
        <v>5776149</v>
      </c>
      <c r="P2592" s="79">
        <f>IF(I2592=0,0,H2592/I2592)</f>
        <v>0.4166666666666667</v>
      </c>
    </row>
    <row r="2593">
      <c r="A2593" s="66" t="str">
        <v>2026-06</v>
      </c>
      <c r="B2593" s="66" t="str">
        <v>비교 반영</v>
      </c>
      <c r="C2593" s="66" t="str">
        <v>화도읍 묵현리</v>
      </c>
      <c r="D2593" s="66" t="str">
        <v>토지</v>
      </c>
      <c r="E2593" s="68">
        <v>7</v>
      </c>
      <c r="F2593" s="68">
        <v>7</v>
      </c>
      <c r="G2593" s="68">
        <v>0</v>
      </c>
      <c r="H2593" s="68">
        <v>0</v>
      </c>
      <c r="I2593" s="68">
        <f>G2593+H2593</f>
        <v>0</v>
      </c>
      <c r="J2593" s="68">
        <f>SUM(F2593:H2593)</f>
        <v>7</v>
      </c>
      <c r="K2593" s="68">
        <f>E2593-J2593</f>
        <v>0</v>
      </c>
      <c r="L2593" s="69">
        <v>408000000</v>
      </c>
      <c r="M2593" s="87">
        <v>956</v>
      </c>
      <c r="N2593" s="69">
        <v>58285714</v>
      </c>
      <c r="O2593" s="69">
        <v>1410837</v>
      </c>
      <c r="P2593" s="79">
        <f>IF(I2593=0,0,H2593/I2593)</f>
        <v>0</v>
      </c>
    </row>
    <row r="2594">
      <c r="A2594" s="66" t="str">
        <v>2026-06</v>
      </c>
      <c r="B2594" s="66" t="str">
        <v>비교 반영</v>
      </c>
      <c r="C2594" s="66" t="str">
        <v>화도읍 월산리</v>
      </c>
      <c r="D2594" s="66" t="str">
        <v>다세대 매매</v>
      </c>
      <c r="E2594" s="68">
        <v>1</v>
      </c>
      <c r="F2594" s="68">
        <v>1</v>
      </c>
      <c r="G2594" s="68">
        <v>0</v>
      </c>
      <c r="H2594" s="68">
        <v>0</v>
      </c>
      <c r="I2594" s="68">
        <f>G2594+H2594</f>
        <v>0</v>
      </c>
      <c r="J2594" s="68">
        <f>SUM(F2594:H2594)</f>
        <v>1</v>
      </c>
      <c r="K2594" s="68">
        <f>E2594-J2594</f>
        <v>0</v>
      </c>
      <c r="L2594" s="69">
        <v>130000000</v>
      </c>
      <c r="M2594" s="87">
        <v>54.73</v>
      </c>
      <c r="N2594" s="69">
        <v>130000000</v>
      </c>
      <c r="O2594" s="69">
        <v>7852221</v>
      </c>
      <c r="P2594" s="79">
        <f>IF(I2594=0,0,H2594/I2594)</f>
        <v>0</v>
      </c>
    </row>
    <row r="2595">
      <c r="A2595" s="66" t="str">
        <v>2026-06</v>
      </c>
      <c r="B2595" s="66" t="str">
        <v>비교 반영</v>
      </c>
      <c r="C2595" s="66" t="str">
        <v>화도읍 월산리</v>
      </c>
      <c r="D2595" s="66" t="str">
        <v>아파트 매매</v>
      </c>
      <c r="E2595" s="68">
        <v>5</v>
      </c>
      <c r="F2595" s="68">
        <v>5</v>
      </c>
      <c r="G2595" s="68">
        <v>0</v>
      </c>
      <c r="H2595" s="68">
        <v>0</v>
      </c>
      <c r="I2595" s="68">
        <f>G2595+H2595</f>
        <v>0</v>
      </c>
      <c r="J2595" s="68">
        <f>SUM(F2595:H2595)</f>
        <v>5</v>
      </c>
      <c r="K2595" s="68">
        <f>E2595-J2595</f>
        <v>0</v>
      </c>
      <c r="L2595" s="69">
        <v>1815000000</v>
      </c>
      <c r="M2595" s="87">
        <v>550.942</v>
      </c>
      <c r="N2595" s="69">
        <v>363000000</v>
      </c>
      <c r="O2595" s="69">
        <v>10890448</v>
      </c>
      <c r="P2595" s="79">
        <f>IF(I2595=0,0,H2595/I2595)</f>
        <v>0</v>
      </c>
    </row>
    <row r="2596">
      <c r="A2596" s="66" t="str">
        <v>2026-06</v>
      </c>
      <c r="B2596" s="66" t="str">
        <v>비교 반영</v>
      </c>
      <c r="C2596" s="66" t="str">
        <v>화도읍 월산리</v>
      </c>
      <c r="D2596" s="66" t="str">
        <v>아파트 전월세</v>
      </c>
      <c r="E2596" s="68">
        <v>64</v>
      </c>
      <c r="F2596" s="68">
        <v>0</v>
      </c>
      <c r="G2596" s="68">
        <v>61</v>
      </c>
      <c r="H2596" s="68">
        <v>3</v>
      </c>
      <c r="I2596" s="68">
        <f>G2596+H2596</f>
        <v>64</v>
      </c>
      <c r="J2596" s="68">
        <f>SUM(F2596:H2596)</f>
        <v>64</v>
      </c>
      <c r="K2596" s="68">
        <f>E2596-J2596</f>
        <v>0</v>
      </c>
      <c r="L2596" s="69">
        <v>12529460000</v>
      </c>
      <c r="M2596" s="87">
        <v>5462.609</v>
      </c>
      <c r="N2596" s="69">
        <v>195772813</v>
      </c>
      <c r="O2596" s="69">
        <v>7582403</v>
      </c>
      <c r="P2596" s="79">
        <f>IF(I2596=0,0,H2596/I2596)</f>
        <v>0.046875</v>
      </c>
    </row>
    <row r="2597">
      <c r="A2597" s="66" t="str">
        <v>2026-06</v>
      </c>
      <c r="B2597" s="66" t="str">
        <v>비교 반영</v>
      </c>
      <c r="C2597" s="66" t="str">
        <v>화도읍 월산리</v>
      </c>
      <c r="D2597" s="66" t="str">
        <v>토지</v>
      </c>
      <c r="E2597" s="68">
        <v>2</v>
      </c>
      <c r="F2597" s="68">
        <v>2</v>
      </c>
      <c r="G2597" s="68">
        <v>0</v>
      </c>
      <c r="H2597" s="68">
        <v>0</v>
      </c>
      <c r="I2597" s="68">
        <f>G2597+H2597</f>
        <v>0</v>
      </c>
      <c r="J2597" s="68">
        <f>SUM(F2597:H2597)</f>
        <v>2</v>
      </c>
      <c r="K2597" s="68">
        <f>E2597-J2597</f>
        <v>0</v>
      </c>
      <c r="L2597" s="69">
        <v>513580000</v>
      </c>
      <c r="M2597" s="87">
        <v>826</v>
      </c>
      <c r="N2597" s="69">
        <v>256790000</v>
      </c>
      <c r="O2597" s="69">
        <v>2055430</v>
      </c>
      <c r="P2597" s="79">
        <f>IF(I2597=0,0,H2597/I2597)</f>
        <v>0</v>
      </c>
    </row>
    <row r="2598">
      <c r="A2598" s="66" t="str">
        <v>2026-06</v>
      </c>
      <c r="B2598" s="66" t="str">
        <v>비교 반영</v>
      </c>
      <c r="C2598" s="66" t="str">
        <v>화도읍 차산리</v>
      </c>
      <c r="D2598" s="66" t="str">
        <v>다세대 매매</v>
      </c>
      <c r="E2598" s="68">
        <v>2</v>
      </c>
      <c r="F2598" s="68">
        <v>2</v>
      </c>
      <c r="G2598" s="68">
        <v>0</v>
      </c>
      <c r="H2598" s="68">
        <v>0</v>
      </c>
      <c r="I2598" s="68">
        <f>G2598+H2598</f>
        <v>0</v>
      </c>
      <c r="J2598" s="68">
        <f>SUM(F2598:H2598)</f>
        <v>2</v>
      </c>
      <c r="K2598" s="68">
        <f>E2598-J2598</f>
        <v>0</v>
      </c>
      <c r="L2598" s="69">
        <v>275000000</v>
      </c>
      <c r="M2598" s="87">
        <v>114.84</v>
      </c>
      <c r="N2598" s="69">
        <v>137500000</v>
      </c>
      <c r="O2598" s="69">
        <v>7916152</v>
      </c>
      <c r="P2598" s="79">
        <f>IF(I2598=0,0,H2598/I2598)</f>
        <v>0</v>
      </c>
    </row>
    <row r="2599">
      <c r="A2599" s="66" t="str">
        <v>2026-06</v>
      </c>
      <c r="B2599" s="66" t="str">
        <v>비교 반영</v>
      </c>
      <c r="C2599" s="66" t="str">
        <v>화도읍 차산리</v>
      </c>
      <c r="D2599" s="66" t="str">
        <v>다세대 전월세</v>
      </c>
      <c r="E2599" s="68">
        <v>5</v>
      </c>
      <c r="F2599" s="68">
        <v>0</v>
      </c>
      <c r="G2599" s="68">
        <v>1</v>
      </c>
      <c r="H2599" s="68">
        <v>4</v>
      </c>
      <c r="I2599" s="68">
        <f>G2599+H2599</f>
        <v>5</v>
      </c>
      <c r="J2599" s="68">
        <f>SUM(F2599:H2599)</f>
        <v>5</v>
      </c>
      <c r="K2599" s="68">
        <f>E2599-J2599</f>
        <v>0</v>
      </c>
      <c r="L2599" s="69">
        <v>140000000</v>
      </c>
      <c r="M2599" s="87">
        <v>280.315</v>
      </c>
      <c r="N2599" s="69">
        <v>28000000</v>
      </c>
      <c r="O2599" s="69">
        <v>1651035</v>
      </c>
      <c r="P2599" s="79">
        <f>IF(I2599=0,0,H2599/I2599)</f>
        <v>0.8</v>
      </c>
    </row>
    <row r="2600">
      <c r="A2600" s="66" t="str">
        <v>2026-06</v>
      </c>
      <c r="B2600" s="66" t="str">
        <v>비교 반영</v>
      </c>
      <c r="C2600" s="66" t="str">
        <v>화도읍 차산리</v>
      </c>
      <c r="D2600" s="66" t="str">
        <v>아파트 매매</v>
      </c>
      <c r="E2600" s="68">
        <v>6</v>
      </c>
      <c r="F2600" s="68">
        <v>6</v>
      </c>
      <c r="G2600" s="68">
        <v>0</v>
      </c>
      <c r="H2600" s="68">
        <v>0</v>
      </c>
      <c r="I2600" s="68">
        <f>G2600+H2600</f>
        <v>0</v>
      </c>
      <c r="J2600" s="68">
        <f>SUM(F2600:H2600)</f>
        <v>6</v>
      </c>
      <c r="K2600" s="68">
        <f>E2600-J2600</f>
        <v>0</v>
      </c>
      <c r="L2600" s="69">
        <v>1877000000</v>
      </c>
      <c r="M2600" s="87">
        <v>530.886</v>
      </c>
      <c r="N2600" s="69">
        <v>312833333</v>
      </c>
      <c r="O2600" s="69">
        <v>11687926</v>
      </c>
      <c r="P2600" s="79">
        <f>IF(I2600=0,0,H2600/I2600)</f>
        <v>0</v>
      </c>
    </row>
    <row r="2601">
      <c r="A2601" s="66" t="str">
        <v>2026-06</v>
      </c>
      <c r="B2601" s="66" t="str">
        <v>비교 반영</v>
      </c>
      <c r="C2601" s="66" t="str">
        <v>화도읍 차산리</v>
      </c>
      <c r="D2601" s="66" t="str">
        <v>아파트 전월세</v>
      </c>
      <c r="E2601" s="68">
        <v>3</v>
      </c>
      <c r="F2601" s="68">
        <v>0</v>
      </c>
      <c r="G2601" s="68">
        <v>2</v>
      </c>
      <c r="H2601" s="68">
        <v>1</v>
      </c>
      <c r="I2601" s="68">
        <f>G2601+H2601</f>
        <v>3</v>
      </c>
      <c r="J2601" s="68">
        <f>SUM(F2601:H2601)</f>
        <v>3</v>
      </c>
      <c r="K2601" s="68">
        <f>E2601-J2601</f>
        <v>0</v>
      </c>
      <c r="L2601" s="69">
        <v>660000000</v>
      </c>
      <c r="M2601" s="87">
        <v>364.842</v>
      </c>
      <c r="N2601" s="69">
        <v>220000000</v>
      </c>
      <c r="O2601" s="69">
        <v>5980177</v>
      </c>
      <c r="P2601" s="79">
        <f>IF(I2601=0,0,H2601/I2601)</f>
        <v>0.3333333333333333</v>
      </c>
    </row>
    <row r="2602">
      <c r="A2602" s="66" t="str">
        <v>2026-06</v>
      </c>
      <c r="B2602" s="66" t="str">
        <v>비교 반영</v>
      </c>
      <c r="C2602" s="66" t="str">
        <v>화도읍 차산리</v>
      </c>
      <c r="D2602" s="66" t="str">
        <v>토지</v>
      </c>
      <c r="E2602" s="68">
        <v>13</v>
      </c>
      <c r="F2602" s="68">
        <v>13</v>
      </c>
      <c r="G2602" s="68">
        <v>0</v>
      </c>
      <c r="H2602" s="68">
        <v>0</v>
      </c>
      <c r="I2602" s="68">
        <f>G2602+H2602</f>
        <v>0</v>
      </c>
      <c r="J2602" s="68">
        <f>SUM(F2602:H2602)</f>
        <v>13</v>
      </c>
      <c r="K2602" s="68">
        <f>E2602-J2602</f>
        <v>0</v>
      </c>
      <c r="L2602" s="69">
        <v>3327760000</v>
      </c>
      <c r="M2602" s="87">
        <v>4677.8</v>
      </c>
      <c r="N2602" s="69">
        <v>255981538</v>
      </c>
      <c r="O2602" s="69">
        <v>2351716</v>
      </c>
      <c r="P2602" s="79">
        <f>IF(I2602=0,0,H2602/I2602)</f>
        <v>0</v>
      </c>
    </row>
    <row r="2603">
      <c r="A2603" s="66" t="str">
        <v>2026-06</v>
      </c>
      <c r="B2603" s="66" t="str">
        <v>비교 반영</v>
      </c>
      <c r="C2603" s="66" t="str">
        <v>화도읍 창현리</v>
      </c>
      <c r="D2603" s="66" t="str">
        <v>다가구 전월세</v>
      </c>
      <c r="E2603" s="68">
        <v>8</v>
      </c>
      <c r="F2603" s="68">
        <v>0</v>
      </c>
      <c r="G2603" s="68">
        <v>1</v>
      </c>
      <c r="H2603" s="68">
        <v>7</v>
      </c>
      <c r="I2603" s="68">
        <f>G2603+H2603</f>
        <v>8</v>
      </c>
      <c r="J2603" s="68">
        <f>SUM(F2603:H2603)</f>
        <v>8</v>
      </c>
      <c r="K2603" s="68">
        <f>E2603-J2603</f>
        <v>0</v>
      </c>
      <c r="L2603" s="69">
        <v>144000000</v>
      </c>
      <c r="M2603" s="87">
        <v>300.49</v>
      </c>
      <c r="N2603" s="69">
        <v>18000000</v>
      </c>
      <c r="O2603" s="69">
        <v>1584189</v>
      </c>
      <c r="P2603" s="79">
        <f>IF(I2603=0,0,H2603/I2603)</f>
        <v>0.875</v>
      </c>
    </row>
    <row r="2604">
      <c r="A2604" s="66" t="str">
        <v>2026-06</v>
      </c>
      <c r="B2604" s="66" t="str">
        <v>비교 반영</v>
      </c>
      <c r="C2604" s="66" t="str">
        <v>화도읍 창현리</v>
      </c>
      <c r="D2604" s="66" t="str">
        <v>다세대 매매</v>
      </c>
      <c r="E2604" s="68">
        <v>4</v>
      </c>
      <c r="F2604" s="68">
        <v>4</v>
      </c>
      <c r="G2604" s="68">
        <v>0</v>
      </c>
      <c r="H2604" s="68">
        <v>0</v>
      </c>
      <c r="I2604" s="68">
        <f>G2604+H2604</f>
        <v>0</v>
      </c>
      <c r="J2604" s="68">
        <f>SUM(F2604:H2604)</f>
        <v>4</v>
      </c>
      <c r="K2604" s="68">
        <f>E2604-J2604</f>
        <v>0</v>
      </c>
      <c r="L2604" s="69">
        <v>683000000</v>
      </c>
      <c r="M2604" s="87">
        <v>221.07</v>
      </c>
      <c r="N2604" s="69">
        <v>170750000</v>
      </c>
      <c r="O2604" s="69">
        <v>10213286</v>
      </c>
      <c r="P2604" s="79">
        <f>IF(I2604=0,0,H2604/I2604)</f>
        <v>0</v>
      </c>
    </row>
    <row r="2605">
      <c r="A2605" s="66" t="str">
        <v>2026-06</v>
      </c>
      <c r="B2605" s="66" t="str">
        <v>비교 반영</v>
      </c>
      <c r="C2605" s="66" t="str">
        <v>화도읍 창현리</v>
      </c>
      <c r="D2605" s="66" t="str">
        <v>다세대 전월세</v>
      </c>
      <c r="E2605" s="68">
        <v>6</v>
      </c>
      <c r="F2605" s="68">
        <v>0</v>
      </c>
      <c r="G2605" s="68">
        <v>0</v>
      </c>
      <c r="H2605" s="68">
        <v>6</v>
      </c>
      <c r="I2605" s="68">
        <f>G2605+H2605</f>
        <v>6</v>
      </c>
      <c r="J2605" s="68">
        <f>SUM(F2605:H2605)</f>
        <v>6</v>
      </c>
      <c r="K2605" s="68">
        <f>E2605-J2605</f>
        <v>0</v>
      </c>
      <c r="L2605" s="69">
        <v>168650000</v>
      </c>
      <c r="M2605" s="87">
        <v>336.04</v>
      </c>
      <c r="N2605" s="69">
        <v>28108333</v>
      </c>
      <c r="O2605" s="69">
        <v>1659090</v>
      </c>
      <c r="P2605" s="79">
        <f>IF(I2605=0,0,H2605/I2605)</f>
        <v>1</v>
      </c>
    </row>
    <row r="2606">
      <c r="A2606" s="66" t="str">
        <v>2026-06</v>
      </c>
      <c r="B2606" s="66" t="str">
        <v>비교 반영</v>
      </c>
      <c r="C2606" s="66" t="str">
        <v>화도읍 창현리</v>
      </c>
      <c r="D2606" s="66" t="str">
        <v>아파트 매매</v>
      </c>
      <c r="E2606" s="68">
        <v>17</v>
      </c>
      <c r="F2606" s="68">
        <v>17</v>
      </c>
      <c r="G2606" s="68">
        <v>0</v>
      </c>
      <c r="H2606" s="68">
        <v>0</v>
      </c>
      <c r="I2606" s="68">
        <f>G2606+H2606</f>
        <v>0</v>
      </c>
      <c r="J2606" s="68">
        <f>SUM(F2606:H2606)</f>
        <v>17</v>
      </c>
      <c r="K2606" s="68">
        <f>E2606-J2606</f>
        <v>0</v>
      </c>
      <c r="L2606" s="69">
        <v>4413000000</v>
      </c>
      <c r="M2606" s="87">
        <v>1137.094</v>
      </c>
      <c r="N2606" s="69">
        <v>259588235</v>
      </c>
      <c r="O2606" s="69">
        <v>12829578</v>
      </c>
      <c r="P2606" s="79">
        <f>IF(I2606=0,0,H2606/I2606)</f>
        <v>0</v>
      </c>
    </row>
    <row r="2607">
      <c r="A2607" s="66" t="str">
        <v>2026-06</v>
      </c>
      <c r="B2607" s="66" t="str">
        <v>비교 반영</v>
      </c>
      <c r="C2607" s="66" t="str">
        <v>화도읍 창현리</v>
      </c>
      <c r="D2607" s="66" t="str">
        <v>아파트 전월세</v>
      </c>
      <c r="E2607" s="68">
        <v>29</v>
      </c>
      <c r="F2607" s="68">
        <v>0</v>
      </c>
      <c r="G2607" s="68">
        <v>15</v>
      </c>
      <c r="H2607" s="68">
        <v>14</v>
      </c>
      <c r="I2607" s="68">
        <f>G2607+H2607</f>
        <v>29</v>
      </c>
      <c r="J2607" s="68">
        <f>SUM(F2607:H2607)</f>
        <v>29</v>
      </c>
      <c r="K2607" s="68">
        <f>E2607-J2607</f>
        <v>0</v>
      </c>
      <c r="L2607" s="69">
        <v>3991400000</v>
      </c>
      <c r="M2607" s="87">
        <v>2264.614</v>
      </c>
      <c r="N2607" s="69">
        <v>137634483</v>
      </c>
      <c r="O2607" s="69">
        <v>5826472</v>
      </c>
      <c r="P2607" s="79">
        <f>IF(I2607=0,0,H2607/I2607)</f>
        <v>0.4827586206896552</v>
      </c>
    </row>
    <row r="2608">
      <c r="A2608" s="66" t="str">
        <v>2026-06</v>
      </c>
      <c r="B2608" s="66" t="str">
        <v>비교 반영</v>
      </c>
      <c r="C2608" s="66" t="str">
        <v>화도읍 창현리</v>
      </c>
      <c r="D2608" s="66" t="str">
        <v>토지</v>
      </c>
      <c r="E2608" s="68">
        <v>7</v>
      </c>
      <c r="F2608" s="68">
        <v>7</v>
      </c>
      <c r="G2608" s="68">
        <v>0</v>
      </c>
      <c r="H2608" s="68">
        <v>0</v>
      </c>
      <c r="I2608" s="68">
        <f>G2608+H2608</f>
        <v>0</v>
      </c>
      <c r="J2608" s="68">
        <f>SUM(F2608:H2608)</f>
        <v>7</v>
      </c>
      <c r="K2608" s="68">
        <f>E2608-J2608</f>
        <v>0</v>
      </c>
      <c r="L2608" s="69">
        <v>2164190000</v>
      </c>
      <c r="M2608" s="87">
        <v>2889.65</v>
      </c>
      <c r="N2608" s="69">
        <v>309170000</v>
      </c>
      <c r="O2608" s="69">
        <v>2475852</v>
      </c>
      <c r="P2608" s="79">
        <f>IF(I2608=0,0,H2608/I2608)</f>
        <v>0</v>
      </c>
    </row>
    <row r="2609">
      <c r="A2609" s="72" t="str">
        <v>2026-07</v>
      </c>
      <c r="B2609" s="72" t="str">
        <v>집계 중</v>
      </c>
      <c r="C2609" s="72" t="str">
        <v>금곡동</v>
      </c>
      <c r="D2609" s="72" t="str">
        <v>다가구 매매</v>
      </c>
      <c r="E2609" s="74">
        <v>1</v>
      </c>
      <c r="F2609" s="74">
        <v>1</v>
      </c>
      <c r="G2609" s="74">
        <v>0</v>
      </c>
      <c r="H2609" s="74">
        <v>0</v>
      </c>
      <c r="I2609" s="74">
        <f>G2609+H2609</f>
        <v>0</v>
      </c>
      <c r="J2609" s="74">
        <f>SUM(F2609:H2609)</f>
        <v>1</v>
      </c>
      <c r="K2609" s="74">
        <f>E2609-J2609</f>
        <v>0</v>
      </c>
      <c r="L2609" s="72">
        <v>830000000</v>
      </c>
      <c r="M2609" s="72">
        <v>345.05</v>
      </c>
      <c r="N2609" s="72">
        <v>830000000</v>
      </c>
      <c r="O2609" s="72">
        <v>7951896</v>
      </c>
      <c r="P2609" s="72">
        <f>IF(I2609=0,0,H2609/I2609)</f>
        <v>0</v>
      </c>
    </row>
    <row r="2610">
      <c r="A2610" s="72" t="str">
        <v>2026-07</v>
      </c>
      <c r="B2610" s="72" t="str">
        <v>집계 중</v>
      </c>
      <c r="C2610" s="72" t="str">
        <v>금곡동</v>
      </c>
      <c r="D2610" s="72" t="str">
        <v>다가구 전월세</v>
      </c>
      <c r="E2610" s="74">
        <v>5</v>
      </c>
      <c r="F2610" s="74">
        <v>0</v>
      </c>
      <c r="G2610" s="74">
        <v>1</v>
      </c>
      <c r="H2610" s="74">
        <v>4</v>
      </c>
      <c r="I2610" s="74">
        <f>G2610+H2610</f>
        <v>5</v>
      </c>
      <c r="J2610" s="74">
        <f>SUM(F2610:H2610)</f>
        <v>5</v>
      </c>
      <c r="K2610" s="74">
        <f>E2610-J2610</f>
        <v>0</v>
      </c>
      <c r="L2610" s="72">
        <v>88000000</v>
      </c>
      <c r="M2610" s="72">
        <v>222.13</v>
      </c>
      <c r="N2610" s="72">
        <v>17600000</v>
      </c>
      <c r="O2610" s="72">
        <v>1309634</v>
      </c>
      <c r="P2610" s="72">
        <f>IF(I2610=0,0,H2610/I2610)</f>
        <v>0.8</v>
      </c>
    </row>
    <row r="2611">
      <c r="A2611" s="72" t="str">
        <v>2026-07</v>
      </c>
      <c r="B2611" s="72" t="str">
        <v>집계 중</v>
      </c>
      <c r="C2611" s="72" t="str">
        <v>금곡동</v>
      </c>
      <c r="D2611" s="72" t="str">
        <v>다세대 매매</v>
      </c>
      <c r="E2611" s="74">
        <v>7</v>
      </c>
      <c r="F2611" s="74">
        <v>7</v>
      </c>
      <c r="G2611" s="74">
        <v>0</v>
      </c>
      <c r="H2611" s="74">
        <v>0</v>
      </c>
      <c r="I2611" s="74">
        <f>G2611+H2611</f>
        <v>0</v>
      </c>
      <c r="J2611" s="74">
        <f>SUM(F2611:H2611)</f>
        <v>7</v>
      </c>
      <c r="K2611" s="74">
        <f>E2611-J2611</f>
        <v>0</v>
      </c>
      <c r="L2611" s="72">
        <v>1020000000</v>
      </c>
      <c r="M2611" s="72">
        <v>373.77</v>
      </c>
      <c r="N2611" s="72">
        <v>145714286</v>
      </c>
      <c r="O2611" s="72">
        <v>9021325</v>
      </c>
      <c r="P2611" s="72">
        <f>IF(I2611=0,0,H2611/I2611)</f>
        <v>0</v>
      </c>
    </row>
    <row r="2612">
      <c r="A2612" s="72" t="str">
        <v>2026-07</v>
      </c>
      <c r="B2612" s="72" t="str">
        <v>집계 중</v>
      </c>
      <c r="C2612" s="72" t="str">
        <v>금곡동</v>
      </c>
      <c r="D2612" s="72" t="str">
        <v>다세대 전월세</v>
      </c>
      <c r="E2612" s="74">
        <v>13</v>
      </c>
      <c r="F2612" s="74">
        <v>0</v>
      </c>
      <c r="G2612" s="74">
        <v>7</v>
      </c>
      <c r="H2612" s="74">
        <v>6</v>
      </c>
      <c r="I2612" s="74">
        <f>G2612+H2612</f>
        <v>13</v>
      </c>
      <c r="J2612" s="74">
        <f>SUM(F2612:H2612)</f>
        <v>13</v>
      </c>
      <c r="K2612" s="74">
        <f>E2612-J2612</f>
        <v>0</v>
      </c>
      <c r="L2612" s="72">
        <v>860000000</v>
      </c>
      <c r="M2612" s="72">
        <v>684.926</v>
      </c>
      <c r="N2612" s="72">
        <v>66153846</v>
      </c>
      <c r="O2612" s="72">
        <v>4150777</v>
      </c>
      <c r="P2612" s="72">
        <f>IF(I2612=0,0,H2612/I2612)</f>
        <v>0.46153846153846156</v>
      </c>
    </row>
    <row r="2613">
      <c r="A2613" s="72" t="str">
        <v>2026-07</v>
      </c>
      <c r="B2613" s="72" t="str">
        <v>집계 중</v>
      </c>
      <c r="C2613" s="72" t="str">
        <v>금곡동</v>
      </c>
      <c r="D2613" s="72" t="str">
        <v>아파트 매매</v>
      </c>
      <c r="E2613" s="74">
        <v>21</v>
      </c>
      <c r="F2613" s="74">
        <v>21</v>
      </c>
      <c r="G2613" s="74">
        <v>0</v>
      </c>
      <c r="H2613" s="74">
        <v>0</v>
      </c>
      <c r="I2613" s="74">
        <f>G2613+H2613</f>
        <v>0</v>
      </c>
      <c r="J2613" s="74">
        <f>SUM(F2613:H2613)</f>
        <v>21</v>
      </c>
      <c r="K2613" s="74">
        <f>E2613-J2613</f>
        <v>0</v>
      </c>
      <c r="L2613" s="72">
        <v>5023500000</v>
      </c>
      <c r="M2613" s="72">
        <v>1195.625</v>
      </c>
      <c r="N2613" s="72">
        <v>239214286</v>
      </c>
      <c r="O2613" s="72">
        <v>13889478</v>
      </c>
      <c r="P2613" s="72">
        <f>IF(I2613=0,0,H2613/I2613)</f>
        <v>0</v>
      </c>
    </row>
    <row r="2614">
      <c r="A2614" s="72" t="str">
        <v>2026-07</v>
      </c>
      <c r="B2614" s="72" t="str">
        <v>집계 중</v>
      </c>
      <c r="C2614" s="72" t="str">
        <v>금곡동</v>
      </c>
      <c r="D2614" s="72" t="str">
        <v>아파트 전월세</v>
      </c>
      <c r="E2614" s="74">
        <v>17</v>
      </c>
      <c r="F2614" s="74">
        <v>0</v>
      </c>
      <c r="G2614" s="74">
        <v>4</v>
      </c>
      <c r="H2614" s="74">
        <v>13</v>
      </c>
      <c r="I2614" s="74">
        <f>G2614+H2614</f>
        <v>17</v>
      </c>
      <c r="J2614" s="74">
        <f>SUM(F2614:H2614)</f>
        <v>17</v>
      </c>
      <c r="K2614" s="74">
        <f>E2614-J2614</f>
        <v>0</v>
      </c>
      <c r="L2614" s="72">
        <v>1446640000</v>
      </c>
      <c r="M2614" s="72">
        <v>799.821</v>
      </c>
      <c r="N2614" s="72">
        <v>85096471</v>
      </c>
      <c r="O2614" s="72">
        <v>5979187</v>
      </c>
      <c r="P2614" s="72">
        <f>IF(I2614=0,0,H2614/I2614)</f>
        <v>0.7647058823529411</v>
      </c>
    </row>
    <row r="2615">
      <c r="A2615" s="72" t="str">
        <v>2026-07</v>
      </c>
      <c r="B2615" s="72" t="str">
        <v>집계 중</v>
      </c>
      <c r="C2615" s="72" t="str">
        <v>금곡동</v>
      </c>
      <c r="D2615" s="72" t="str">
        <v>오피스텔 전월세</v>
      </c>
      <c r="E2615" s="74">
        <v>1</v>
      </c>
      <c r="F2615" s="74">
        <v>0</v>
      </c>
      <c r="G2615" s="74">
        <v>1</v>
      </c>
      <c r="H2615" s="74">
        <v>0</v>
      </c>
      <c r="I2615" s="74">
        <f>G2615+H2615</f>
        <v>1</v>
      </c>
      <c r="J2615" s="74">
        <f>SUM(F2615:H2615)</f>
        <v>1</v>
      </c>
      <c r="K2615" s="74">
        <f>E2615-J2615</f>
        <v>0</v>
      </c>
      <c r="L2615" s="72">
        <v>150000000</v>
      </c>
      <c r="M2615" s="72">
        <v>55.17</v>
      </c>
      <c r="N2615" s="72">
        <v>150000000</v>
      </c>
      <c r="O2615" s="72">
        <v>8987996</v>
      </c>
      <c r="P2615" s="72">
        <f>IF(I2615=0,0,H2615/I2615)</f>
        <v>0</v>
      </c>
    </row>
    <row r="2616">
      <c r="A2616" s="72" t="str">
        <v>2026-07</v>
      </c>
      <c r="B2616" s="72" t="str">
        <v>집계 중</v>
      </c>
      <c r="C2616" s="72" t="str">
        <v>금곡동</v>
      </c>
      <c r="D2616" s="72" t="str">
        <v>토지</v>
      </c>
      <c r="E2616" s="74">
        <v>7</v>
      </c>
      <c r="F2616" s="74">
        <v>7</v>
      </c>
      <c r="G2616" s="74">
        <v>0</v>
      </c>
      <c r="H2616" s="74">
        <v>0</v>
      </c>
      <c r="I2616" s="74">
        <f>G2616+H2616</f>
        <v>0</v>
      </c>
      <c r="J2616" s="74">
        <f>SUM(F2616:H2616)</f>
        <v>7</v>
      </c>
      <c r="K2616" s="74">
        <f>E2616-J2616</f>
        <v>0</v>
      </c>
      <c r="L2616" s="72">
        <v>67320000</v>
      </c>
      <c r="M2616" s="72">
        <v>471.34</v>
      </c>
      <c r="N2616" s="72">
        <v>9617143</v>
      </c>
      <c r="O2616" s="72">
        <v>472155</v>
      </c>
      <c r="P2616" s="72">
        <f>IF(I2616=0,0,H2616/I2616)</f>
        <v>0</v>
      </c>
    </row>
    <row r="2617">
      <c r="A2617" s="72" t="str">
        <v>2026-07</v>
      </c>
      <c r="B2617" s="72" t="str">
        <v>집계 중</v>
      </c>
      <c r="C2617" s="72" t="str">
        <v>다산동</v>
      </c>
      <c r="D2617" s="72" t="str">
        <v>공장창고</v>
      </c>
      <c r="E2617" s="74">
        <v>7</v>
      </c>
      <c r="F2617" s="74">
        <v>7</v>
      </c>
      <c r="G2617" s="74">
        <v>0</v>
      </c>
      <c r="H2617" s="74">
        <v>0</v>
      </c>
      <c r="I2617" s="74">
        <f>G2617+H2617</f>
        <v>0</v>
      </c>
      <c r="J2617" s="74">
        <f>SUM(F2617:H2617)</f>
        <v>7</v>
      </c>
      <c r="K2617" s="74">
        <f>E2617-J2617</f>
        <v>0</v>
      </c>
      <c r="L2617" s="72">
        <v>1235540000</v>
      </c>
      <c r="M2617" s="72">
        <v>268.01</v>
      </c>
      <c r="N2617" s="72">
        <v>176505714</v>
      </c>
      <c r="O2617" s="72">
        <v>15239840</v>
      </c>
      <c r="P2617" s="72">
        <f>IF(I2617=0,0,H2617/I2617)</f>
        <v>0</v>
      </c>
    </row>
    <row r="2618">
      <c r="A2618" s="72" t="str">
        <v>2026-07</v>
      </c>
      <c r="B2618" s="72" t="str">
        <v>집계 중</v>
      </c>
      <c r="C2618" s="72" t="str">
        <v>다산동</v>
      </c>
      <c r="D2618" s="72" t="str">
        <v>다가구 전월세</v>
      </c>
      <c r="E2618" s="74">
        <v>52</v>
      </c>
      <c r="F2618" s="74">
        <v>0</v>
      </c>
      <c r="G2618" s="74">
        <v>20</v>
      </c>
      <c r="H2618" s="74">
        <v>32</v>
      </c>
      <c r="I2618" s="74">
        <f>G2618+H2618</f>
        <v>52</v>
      </c>
      <c r="J2618" s="74">
        <f>SUM(F2618:H2618)</f>
        <v>52</v>
      </c>
      <c r="K2618" s="74">
        <f>E2618-J2618</f>
        <v>0</v>
      </c>
      <c r="L2618" s="72">
        <v>7726500000</v>
      </c>
      <c r="M2618" s="72">
        <v>2863.825</v>
      </c>
      <c r="N2618" s="72">
        <v>148586538</v>
      </c>
      <c r="O2618" s="72">
        <v>8918893</v>
      </c>
      <c r="P2618" s="72">
        <f>IF(I2618=0,0,H2618/I2618)</f>
        <v>0.6153846153846154</v>
      </c>
    </row>
    <row r="2619">
      <c r="A2619" s="72" t="str">
        <v>2026-07</v>
      </c>
      <c r="B2619" s="72" t="str">
        <v>집계 중</v>
      </c>
      <c r="C2619" s="72" t="str">
        <v>다산동</v>
      </c>
      <c r="D2619" s="72" t="str">
        <v>다세대 매매</v>
      </c>
      <c r="E2619" s="74">
        <v>8</v>
      </c>
      <c r="F2619" s="74">
        <v>8</v>
      </c>
      <c r="G2619" s="74">
        <v>0</v>
      </c>
      <c r="H2619" s="74">
        <v>0</v>
      </c>
      <c r="I2619" s="74">
        <f>G2619+H2619</f>
        <v>0</v>
      </c>
      <c r="J2619" s="74">
        <f>SUM(F2619:H2619)</f>
        <v>8</v>
      </c>
      <c r="K2619" s="74">
        <f>E2619-J2619</f>
        <v>0</v>
      </c>
      <c r="L2619" s="72">
        <v>2539000000</v>
      </c>
      <c r="M2619" s="72">
        <v>435.16</v>
      </c>
      <c r="N2619" s="72">
        <v>317375000</v>
      </c>
      <c r="O2619" s="72">
        <v>19288051</v>
      </c>
      <c r="P2619" s="72">
        <f>IF(I2619=0,0,H2619/I2619)</f>
        <v>0</v>
      </c>
    </row>
    <row r="2620">
      <c r="A2620" s="72" t="str">
        <v>2026-07</v>
      </c>
      <c r="B2620" s="72" t="str">
        <v>집계 중</v>
      </c>
      <c r="C2620" s="72" t="str">
        <v>다산동</v>
      </c>
      <c r="D2620" s="72" t="str">
        <v>다세대 전월세</v>
      </c>
      <c r="E2620" s="74">
        <v>8</v>
      </c>
      <c r="F2620" s="74">
        <v>0</v>
      </c>
      <c r="G2620" s="74">
        <v>4</v>
      </c>
      <c r="H2620" s="74">
        <v>4</v>
      </c>
      <c r="I2620" s="74">
        <f>G2620+H2620</f>
        <v>8</v>
      </c>
      <c r="J2620" s="74">
        <f>SUM(F2620:H2620)</f>
        <v>8</v>
      </c>
      <c r="K2620" s="74">
        <f>E2620-J2620</f>
        <v>0</v>
      </c>
      <c r="L2620" s="72">
        <v>740500000</v>
      </c>
      <c r="M2620" s="72">
        <v>394.605</v>
      </c>
      <c r="N2620" s="72">
        <v>92562500</v>
      </c>
      <c r="O2620" s="72">
        <v>6203504</v>
      </c>
      <c r="P2620" s="72">
        <f>IF(I2620=0,0,H2620/I2620)</f>
        <v>0.5</v>
      </c>
    </row>
    <row r="2621">
      <c r="A2621" s="72" t="str">
        <v>2026-07</v>
      </c>
      <c r="B2621" s="72" t="str">
        <v>집계 중</v>
      </c>
      <c r="C2621" s="72" t="str">
        <v>다산동</v>
      </c>
      <c r="D2621" s="72" t="str">
        <v>상가</v>
      </c>
      <c r="E2621" s="74">
        <v>3</v>
      </c>
      <c r="F2621" s="74">
        <v>3</v>
      </c>
      <c r="G2621" s="74">
        <v>0</v>
      </c>
      <c r="H2621" s="74">
        <v>0</v>
      </c>
      <c r="I2621" s="74">
        <f>G2621+H2621</f>
        <v>0</v>
      </c>
      <c r="J2621" s="74">
        <f>SUM(F2621:H2621)</f>
        <v>3</v>
      </c>
      <c r="K2621" s="74">
        <f>E2621-J2621</f>
        <v>0</v>
      </c>
      <c r="L2621" s="72">
        <v>1120100000</v>
      </c>
      <c r="M2621" s="72">
        <v>257.97</v>
      </c>
      <c r="N2621" s="72">
        <v>373366667</v>
      </c>
      <c r="O2621" s="72">
        <v>14353645</v>
      </c>
      <c r="P2621" s="72">
        <f>IF(I2621=0,0,H2621/I2621)</f>
        <v>0</v>
      </c>
    </row>
    <row r="2622">
      <c r="A2622" s="72" t="str">
        <v>2026-07</v>
      </c>
      <c r="B2622" s="72" t="str">
        <v>집계 중</v>
      </c>
      <c r="C2622" s="72" t="str">
        <v>다산동</v>
      </c>
      <c r="D2622" s="72" t="str">
        <v>아파트 매매</v>
      </c>
      <c r="E2622" s="74">
        <v>268</v>
      </c>
      <c r="F2622" s="74">
        <v>268</v>
      </c>
      <c r="G2622" s="74">
        <v>0</v>
      </c>
      <c r="H2622" s="74">
        <v>0</v>
      </c>
      <c r="I2622" s="74">
        <f>G2622+H2622</f>
        <v>0</v>
      </c>
      <c r="J2622" s="74">
        <f>SUM(F2622:H2622)</f>
        <v>268</v>
      </c>
      <c r="K2622" s="74">
        <f>E2622-J2622</f>
        <v>0</v>
      </c>
      <c r="L2622" s="72">
        <v>243804400000</v>
      </c>
      <c r="M2622" s="72">
        <v>23399.417</v>
      </c>
      <c r="N2622" s="72">
        <v>909717910</v>
      </c>
      <c r="O2622" s="72">
        <v>34443804</v>
      </c>
      <c r="P2622" s="72">
        <f>IF(I2622=0,0,H2622/I2622)</f>
        <v>0</v>
      </c>
    </row>
    <row r="2623">
      <c r="A2623" s="72" t="str">
        <v>2026-07</v>
      </c>
      <c r="B2623" s="72" t="str">
        <v>집계 중</v>
      </c>
      <c r="C2623" s="72" t="str">
        <v>다산동</v>
      </c>
      <c r="D2623" s="72" t="str">
        <v>아파트 전월세</v>
      </c>
      <c r="E2623" s="74">
        <v>456</v>
      </c>
      <c r="F2623" s="74">
        <v>0</v>
      </c>
      <c r="G2623" s="74">
        <v>206</v>
      </c>
      <c r="H2623" s="74">
        <v>250</v>
      </c>
      <c r="I2623" s="74">
        <f>G2623+H2623</f>
        <v>456</v>
      </c>
      <c r="J2623" s="74">
        <f>SUM(F2623:H2623)</f>
        <v>456</v>
      </c>
      <c r="K2623" s="74">
        <f>E2623-J2623</f>
        <v>0</v>
      </c>
      <c r="L2623" s="72">
        <v>137978790000</v>
      </c>
      <c r="M2623" s="72">
        <v>31160.839</v>
      </c>
      <c r="N2623" s="72">
        <v>302585066</v>
      </c>
      <c r="O2623" s="72">
        <v>14637867</v>
      </c>
      <c r="P2623" s="72">
        <f>IF(I2623=0,0,H2623/I2623)</f>
        <v>0.5482456140350878</v>
      </c>
    </row>
    <row r="2624">
      <c r="A2624" s="72" t="str">
        <v>2026-07</v>
      </c>
      <c r="B2624" s="72" t="str">
        <v>집계 중</v>
      </c>
      <c r="C2624" s="72" t="str">
        <v>다산동</v>
      </c>
      <c r="D2624" s="72" t="str">
        <v>오피스텔 매매</v>
      </c>
      <c r="E2624" s="74">
        <v>9</v>
      </c>
      <c r="F2624" s="74">
        <v>9</v>
      </c>
      <c r="G2624" s="74">
        <v>0</v>
      </c>
      <c r="H2624" s="74">
        <v>0</v>
      </c>
      <c r="I2624" s="74">
        <f>G2624+H2624</f>
        <v>0</v>
      </c>
      <c r="J2624" s="74">
        <f>SUM(F2624:H2624)</f>
        <v>9</v>
      </c>
      <c r="K2624" s="74">
        <f>E2624-J2624</f>
        <v>0</v>
      </c>
      <c r="L2624" s="72">
        <v>1487000000</v>
      </c>
      <c r="M2624" s="72">
        <v>263.408</v>
      </c>
      <c r="N2624" s="72">
        <v>165222222</v>
      </c>
      <c r="O2624" s="72">
        <v>18661932</v>
      </c>
      <c r="P2624" s="72">
        <f>IF(I2624=0,0,H2624/I2624)</f>
        <v>0</v>
      </c>
    </row>
    <row r="2625">
      <c r="A2625" s="72" t="str">
        <v>2026-07</v>
      </c>
      <c r="B2625" s="72" t="str">
        <v>집계 중</v>
      </c>
      <c r="C2625" s="72" t="str">
        <v>다산동</v>
      </c>
      <c r="D2625" s="72" t="str">
        <v>오피스텔 전월세</v>
      </c>
      <c r="E2625" s="74">
        <v>96</v>
      </c>
      <c r="F2625" s="74">
        <v>0</v>
      </c>
      <c r="G2625" s="74">
        <v>29</v>
      </c>
      <c r="H2625" s="74">
        <v>67</v>
      </c>
      <c r="I2625" s="74">
        <f>G2625+H2625</f>
        <v>96</v>
      </c>
      <c r="J2625" s="74">
        <f>SUM(F2625:H2625)</f>
        <v>96</v>
      </c>
      <c r="K2625" s="74">
        <f>E2625-J2625</f>
        <v>0</v>
      </c>
      <c r="L2625" s="72">
        <v>8696000000</v>
      </c>
      <c r="M2625" s="72">
        <v>3083.5</v>
      </c>
      <c r="N2625" s="72">
        <v>90583333</v>
      </c>
      <c r="O2625" s="72">
        <v>9322882</v>
      </c>
      <c r="P2625" s="72">
        <f>IF(I2625=0,0,H2625/I2625)</f>
        <v>0.6979166666666666</v>
      </c>
    </row>
    <row r="2626">
      <c r="A2626" s="72" t="str">
        <v>2026-07</v>
      </c>
      <c r="B2626" s="72" t="str">
        <v>집계 중</v>
      </c>
      <c r="C2626" s="72" t="str">
        <v>별내동</v>
      </c>
      <c r="D2626" s="72" t="str">
        <v>공장창고</v>
      </c>
      <c r="E2626" s="74">
        <v>5</v>
      </c>
      <c r="F2626" s="74">
        <v>5</v>
      </c>
      <c r="G2626" s="74">
        <v>0</v>
      </c>
      <c r="H2626" s="74">
        <v>0</v>
      </c>
      <c r="I2626" s="74">
        <f>G2626+H2626</f>
        <v>0</v>
      </c>
      <c r="J2626" s="74">
        <f>SUM(F2626:H2626)</f>
        <v>5</v>
      </c>
      <c r="K2626" s="74">
        <f>E2626-J2626</f>
        <v>0</v>
      </c>
      <c r="L2626" s="72">
        <v>671480000</v>
      </c>
      <c r="M2626" s="72">
        <v>183.09</v>
      </c>
      <c r="N2626" s="72">
        <v>134296000</v>
      </c>
      <c r="O2626" s="72">
        <v>12123920</v>
      </c>
      <c r="P2626" s="72">
        <f>IF(I2626=0,0,H2626/I2626)</f>
        <v>0</v>
      </c>
    </row>
    <row r="2627">
      <c r="A2627" s="72" t="str">
        <v>2026-07</v>
      </c>
      <c r="B2627" s="72" t="str">
        <v>집계 중</v>
      </c>
      <c r="C2627" s="72" t="str">
        <v>별내동</v>
      </c>
      <c r="D2627" s="72" t="str">
        <v>다가구 전월세</v>
      </c>
      <c r="E2627" s="74">
        <v>83</v>
      </c>
      <c r="F2627" s="74">
        <v>0</v>
      </c>
      <c r="G2627" s="74">
        <v>40</v>
      </c>
      <c r="H2627" s="74">
        <v>43</v>
      </c>
      <c r="I2627" s="74">
        <f>G2627+H2627</f>
        <v>83</v>
      </c>
      <c r="J2627" s="74">
        <f>SUM(F2627:H2627)</f>
        <v>83</v>
      </c>
      <c r="K2627" s="74">
        <f>E2627-J2627</f>
        <v>0</v>
      </c>
      <c r="L2627" s="72">
        <v>12606260000</v>
      </c>
      <c r="M2627" s="72">
        <v>4751.88</v>
      </c>
      <c r="N2627" s="72">
        <v>151882651</v>
      </c>
      <c r="O2627" s="72">
        <v>8769915</v>
      </c>
      <c r="P2627" s="72">
        <f>IF(I2627=0,0,H2627/I2627)</f>
        <v>0.5180722891566265</v>
      </c>
    </row>
    <row r="2628">
      <c r="A2628" s="72" t="str">
        <v>2026-07</v>
      </c>
      <c r="B2628" s="72" t="str">
        <v>집계 중</v>
      </c>
      <c r="C2628" s="72" t="str">
        <v>별내동</v>
      </c>
      <c r="D2628" s="72" t="str">
        <v>다세대 매매</v>
      </c>
      <c r="E2628" s="74">
        <v>3</v>
      </c>
      <c r="F2628" s="74">
        <v>3</v>
      </c>
      <c r="G2628" s="74">
        <v>0</v>
      </c>
      <c r="H2628" s="74">
        <v>0</v>
      </c>
      <c r="I2628" s="74">
        <f>G2628+H2628</f>
        <v>0</v>
      </c>
      <c r="J2628" s="74">
        <f>SUM(F2628:H2628)</f>
        <v>3</v>
      </c>
      <c r="K2628" s="74">
        <f>E2628-J2628</f>
        <v>0</v>
      </c>
      <c r="L2628" s="72">
        <v>2065000000</v>
      </c>
      <c r="M2628" s="72">
        <v>254.63</v>
      </c>
      <c r="N2628" s="72">
        <v>688333333</v>
      </c>
      <c r="O2628" s="72">
        <v>26809276</v>
      </c>
      <c r="P2628" s="72">
        <f>IF(I2628=0,0,H2628/I2628)</f>
        <v>0</v>
      </c>
    </row>
    <row r="2629">
      <c r="A2629" s="72" t="str">
        <v>2026-07</v>
      </c>
      <c r="B2629" s="72" t="str">
        <v>집계 중</v>
      </c>
      <c r="C2629" s="72" t="str">
        <v>별내동</v>
      </c>
      <c r="D2629" s="72" t="str">
        <v>다세대 전월세</v>
      </c>
      <c r="E2629" s="74">
        <v>1</v>
      </c>
      <c r="F2629" s="74">
        <v>0</v>
      </c>
      <c r="G2629" s="74">
        <v>0</v>
      </c>
      <c r="H2629" s="74">
        <v>1</v>
      </c>
      <c r="I2629" s="74">
        <f>G2629+H2629</f>
        <v>1</v>
      </c>
      <c r="J2629" s="74">
        <f>SUM(F2629:H2629)</f>
        <v>1</v>
      </c>
      <c r="K2629" s="74">
        <f>E2629-J2629</f>
        <v>0</v>
      </c>
      <c r="L2629" s="72">
        <v>20000000</v>
      </c>
      <c r="M2629" s="72">
        <v>72.88</v>
      </c>
      <c r="N2629" s="72">
        <v>20000000</v>
      </c>
      <c r="O2629" s="72">
        <v>907186</v>
      </c>
      <c r="P2629" s="72">
        <f>IF(I2629=0,0,H2629/I2629)</f>
        <v>1</v>
      </c>
    </row>
    <row r="2630">
      <c r="A2630" s="72" t="str">
        <v>2026-07</v>
      </c>
      <c r="B2630" s="72" t="str">
        <v>집계 중</v>
      </c>
      <c r="C2630" s="72" t="str">
        <v>별내동</v>
      </c>
      <c r="D2630" s="72" t="str">
        <v>상가</v>
      </c>
      <c r="E2630" s="74">
        <v>2</v>
      </c>
      <c r="F2630" s="74">
        <v>2</v>
      </c>
      <c r="G2630" s="74">
        <v>0</v>
      </c>
      <c r="H2630" s="74">
        <v>0</v>
      </c>
      <c r="I2630" s="74">
        <f>G2630+H2630</f>
        <v>0</v>
      </c>
      <c r="J2630" s="74">
        <f>SUM(F2630:H2630)</f>
        <v>2</v>
      </c>
      <c r="K2630" s="74">
        <f>E2630-J2630</f>
        <v>0</v>
      </c>
      <c r="L2630" s="72">
        <v>458000000</v>
      </c>
      <c r="M2630" s="72">
        <v>147.16</v>
      </c>
      <c r="N2630" s="72">
        <v>229000000</v>
      </c>
      <c r="O2630" s="72">
        <v>10288458</v>
      </c>
      <c r="P2630" s="72">
        <f>IF(I2630=0,0,H2630/I2630)</f>
        <v>0</v>
      </c>
    </row>
    <row r="2631">
      <c r="A2631" s="72" t="str">
        <v>2026-07</v>
      </c>
      <c r="B2631" s="72" t="str">
        <v>집계 중</v>
      </c>
      <c r="C2631" s="72" t="str">
        <v>별내동</v>
      </c>
      <c r="D2631" s="72" t="str">
        <v>아파트 매매</v>
      </c>
      <c r="E2631" s="74">
        <v>137</v>
      </c>
      <c r="F2631" s="74">
        <v>137</v>
      </c>
      <c r="G2631" s="74">
        <v>0</v>
      </c>
      <c r="H2631" s="74">
        <v>0</v>
      </c>
      <c r="I2631" s="74">
        <f>G2631+H2631</f>
        <v>0</v>
      </c>
      <c r="J2631" s="74">
        <f>SUM(F2631:H2631)</f>
        <v>137</v>
      </c>
      <c r="K2631" s="74">
        <f>E2631-J2631</f>
        <v>0</v>
      </c>
      <c r="L2631" s="72">
        <v>104983200000</v>
      </c>
      <c r="M2631" s="72">
        <v>12777.8</v>
      </c>
      <c r="N2631" s="72">
        <v>766300730</v>
      </c>
      <c r="O2631" s="72">
        <v>27160536</v>
      </c>
      <c r="P2631" s="72">
        <f>IF(I2631=0,0,H2631/I2631)</f>
        <v>0</v>
      </c>
    </row>
    <row r="2632">
      <c r="A2632" s="72" t="str">
        <v>2026-07</v>
      </c>
      <c r="B2632" s="72" t="str">
        <v>집계 중</v>
      </c>
      <c r="C2632" s="72" t="str">
        <v>별내동</v>
      </c>
      <c r="D2632" s="72" t="str">
        <v>아파트 전월세</v>
      </c>
      <c r="E2632" s="74">
        <v>255</v>
      </c>
      <c r="F2632" s="74">
        <v>0</v>
      </c>
      <c r="G2632" s="74">
        <v>63</v>
      </c>
      <c r="H2632" s="74">
        <v>192</v>
      </c>
      <c r="I2632" s="74">
        <f>G2632+H2632</f>
        <v>255</v>
      </c>
      <c r="J2632" s="74">
        <f>SUM(F2632:H2632)</f>
        <v>255</v>
      </c>
      <c r="K2632" s="74">
        <f>E2632-J2632</f>
        <v>0</v>
      </c>
      <c r="L2632" s="72">
        <v>45960070000</v>
      </c>
      <c r="M2632" s="72">
        <v>15500.243</v>
      </c>
      <c r="N2632" s="72">
        <v>180235569</v>
      </c>
      <c r="O2632" s="72">
        <v>9802047</v>
      </c>
      <c r="P2632" s="72">
        <f>IF(I2632=0,0,H2632/I2632)</f>
        <v>0.7529411764705882</v>
      </c>
    </row>
    <row r="2633">
      <c r="A2633" s="72" t="str">
        <v>2026-07</v>
      </c>
      <c r="B2633" s="72" t="str">
        <v>집계 중</v>
      </c>
      <c r="C2633" s="72" t="str">
        <v>별내동</v>
      </c>
      <c r="D2633" s="72" t="str">
        <v>오피스텔 매매</v>
      </c>
      <c r="E2633" s="74">
        <v>11</v>
      </c>
      <c r="F2633" s="74">
        <v>11</v>
      </c>
      <c r="G2633" s="74">
        <v>0</v>
      </c>
      <c r="H2633" s="74">
        <v>0</v>
      </c>
      <c r="I2633" s="74">
        <f>G2633+H2633</f>
        <v>0</v>
      </c>
      <c r="J2633" s="74">
        <f>SUM(F2633:H2633)</f>
        <v>11</v>
      </c>
      <c r="K2633" s="74">
        <f>E2633-J2633</f>
        <v>0</v>
      </c>
      <c r="L2633" s="72">
        <v>4023000000</v>
      </c>
      <c r="M2633" s="72">
        <v>567.992</v>
      </c>
      <c r="N2633" s="72">
        <v>365727273</v>
      </c>
      <c r="O2633" s="72">
        <v>23414367</v>
      </c>
      <c r="P2633" s="72">
        <f>IF(I2633=0,0,H2633/I2633)</f>
        <v>0</v>
      </c>
    </row>
    <row r="2634">
      <c r="A2634" s="72" t="str">
        <v>2026-07</v>
      </c>
      <c r="B2634" s="72" t="str">
        <v>집계 중</v>
      </c>
      <c r="C2634" s="72" t="str">
        <v>별내동</v>
      </c>
      <c r="D2634" s="72" t="str">
        <v>오피스텔 전월세</v>
      </c>
      <c r="E2634" s="74">
        <v>52</v>
      </c>
      <c r="F2634" s="74">
        <v>0</v>
      </c>
      <c r="G2634" s="74">
        <v>17</v>
      </c>
      <c r="H2634" s="74">
        <v>35</v>
      </c>
      <c r="I2634" s="74">
        <f>G2634+H2634</f>
        <v>52</v>
      </c>
      <c r="J2634" s="74">
        <f>SUM(F2634:H2634)</f>
        <v>52</v>
      </c>
      <c r="K2634" s="74">
        <f>E2634-J2634</f>
        <v>0</v>
      </c>
      <c r="L2634" s="72">
        <v>7461000000</v>
      </c>
      <c r="M2634" s="72">
        <v>2523.93</v>
      </c>
      <c r="N2634" s="72">
        <v>143480769</v>
      </c>
      <c r="O2634" s="72">
        <v>9772245</v>
      </c>
      <c r="P2634" s="72">
        <f>IF(I2634=0,0,H2634/I2634)</f>
        <v>0.6730769230769231</v>
      </c>
    </row>
    <row r="2635">
      <c r="A2635" s="72" t="str">
        <v>2026-07</v>
      </c>
      <c r="B2635" s="72" t="str">
        <v>집계 중</v>
      </c>
      <c r="C2635" s="72" t="str">
        <v>별내동</v>
      </c>
      <c r="D2635" s="72" t="str">
        <v>토지</v>
      </c>
      <c r="E2635" s="74">
        <v>3</v>
      </c>
      <c r="F2635" s="74">
        <v>3</v>
      </c>
      <c r="G2635" s="74">
        <v>0</v>
      </c>
      <c r="H2635" s="74">
        <v>0</v>
      </c>
      <c r="I2635" s="74">
        <f>G2635+H2635</f>
        <v>0</v>
      </c>
      <c r="J2635" s="74">
        <f>SUM(F2635:H2635)</f>
        <v>3</v>
      </c>
      <c r="K2635" s="74">
        <f>E2635-J2635</f>
        <v>0</v>
      </c>
      <c r="L2635" s="72">
        <v>27430000</v>
      </c>
      <c r="M2635" s="72">
        <v>199.01</v>
      </c>
      <c r="N2635" s="72">
        <v>9143333</v>
      </c>
      <c r="O2635" s="72">
        <v>455644</v>
      </c>
      <c r="P2635" s="72">
        <f>IF(I2635=0,0,H2635/I2635)</f>
        <v>0</v>
      </c>
    </row>
    <row r="2636">
      <c r="A2636" s="72" t="str">
        <v>2026-07</v>
      </c>
      <c r="B2636" s="72" t="str">
        <v>집계 중</v>
      </c>
      <c r="C2636" s="72" t="str">
        <v>별내면 광전리</v>
      </c>
      <c r="D2636" s="72" t="str">
        <v>토지</v>
      </c>
      <c r="E2636" s="74">
        <v>2</v>
      </c>
      <c r="F2636" s="74">
        <v>2</v>
      </c>
      <c r="G2636" s="74">
        <v>0</v>
      </c>
      <c r="H2636" s="74">
        <v>0</v>
      </c>
      <c r="I2636" s="74">
        <f>G2636+H2636</f>
        <v>0</v>
      </c>
      <c r="J2636" s="74">
        <f>SUM(F2636:H2636)</f>
        <v>2</v>
      </c>
      <c r="K2636" s="74">
        <f>E2636-J2636</f>
        <v>0</v>
      </c>
      <c r="L2636" s="72">
        <v>560000000</v>
      </c>
      <c r="M2636" s="72">
        <v>818</v>
      </c>
      <c r="N2636" s="72">
        <v>280000000</v>
      </c>
      <c r="O2636" s="72">
        <v>2263129</v>
      </c>
      <c r="P2636" s="72">
        <f>IF(I2636=0,0,H2636/I2636)</f>
        <v>0</v>
      </c>
    </row>
    <row r="2637">
      <c r="A2637" s="72" t="str">
        <v>2026-07</v>
      </c>
      <c r="B2637" s="72" t="str">
        <v>집계 중</v>
      </c>
      <c r="C2637" s="72" t="str">
        <v>별내면 청학리</v>
      </c>
      <c r="D2637" s="72" t="str">
        <v>공장창고</v>
      </c>
      <c r="E2637" s="74">
        <v>1</v>
      </c>
      <c r="F2637" s="74">
        <v>1</v>
      </c>
      <c r="G2637" s="74">
        <v>0</v>
      </c>
      <c r="H2637" s="74">
        <v>0</v>
      </c>
      <c r="I2637" s="74">
        <f>G2637+H2637</f>
        <v>0</v>
      </c>
      <c r="J2637" s="74">
        <f>SUM(F2637:H2637)</f>
        <v>1</v>
      </c>
      <c r="K2637" s="74">
        <f>E2637-J2637</f>
        <v>0</v>
      </c>
      <c r="L2637" s="72">
        <v>500000000</v>
      </c>
      <c r="M2637" s="72">
        <v>486</v>
      </c>
      <c r="N2637" s="72">
        <v>500000000</v>
      </c>
      <c r="O2637" s="72">
        <v>3401013</v>
      </c>
      <c r="P2637" s="72">
        <f>IF(I2637=0,0,H2637/I2637)</f>
        <v>0</v>
      </c>
    </row>
    <row r="2638">
      <c r="A2638" s="72" t="str">
        <v>2026-07</v>
      </c>
      <c r="B2638" s="72" t="str">
        <v>집계 중</v>
      </c>
      <c r="C2638" s="72" t="str">
        <v>별내면 청학리</v>
      </c>
      <c r="D2638" s="72" t="str">
        <v>다가구 전월세</v>
      </c>
      <c r="E2638" s="74">
        <v>8</v>
      </c>
      <c r="F2638" s="74">
        <v>0</v>
      </c>
      <c r="G2638" s="74">
        <v>1</v>
      </c>
      <c r="H2638" s="74">
        <v>7</v>
      </c>
      <c r="I2638" s="74">
        <f>G2638+H2638</f>
        <v>8</v>
      </c>
      <c r="J2638" s="74">
        <f>SUM(F2638:H2638)</f>
        <v>8</v>
      </c>
      <c r="K2638" s="74">
        <f>E2638-J2638</f>
        <v>0</v>
      </c>
      <c r="L2638" s="72">
        <v>260400000</v>
      </c>
      <c r="M2638" s="72">
        <v>310.24</v>
      </c>
      <c r="N2638" s="72">
        <v>32550000</v>
      </c>
      <c r="O2638" s="72">
        <v>2774711</v>
      </c>
      <c r="P2638" s="72">
        <f>IF(I2638=0,0,H2638/I2638)</f>
        <v>0.875</v>
      </c>
    </row>
    <row r="2639">
      <c r="A2639" s="72" t="str">
        <v>2026-07</v>
      </c>
      <c r="B2639" s="72" t="str">
        <v>집계 중</v>
      </c>
      <c r="C2639" s="72" t="str">
        <v>별내면 청학리</v>
      </c>
      <c r="D2639" s="72" t="str">
        <v>다세대 전월세</v>
      </c>
      <c r="E2639" s="74">
        <v>1</v>
      </c>
      <c r="F2639" s="74">
        <v>0</v>
      </c>
      <c r="G2639" s="74">
        <v>0</v>
      </c>
      <c r="H2639" s="74">
        <v>1</v>
      </c>
      <c r="I2639" s="74">
        <f>G2639+H2639</f>
        <v>1</v>
      </c>
      <c r="J2639" s="74">
        <f>SUM(F2639:H2639)</f>
        <v>1</v>
      </c>
      <c r="K2639" s="74">
        <f>E2639-J2639</f>
        <v>0</v>
      </c>
      <c r="L2639" s="72">
        <v>15000000</v>
      </c>
      <c r="M2639" s="72">
        <v>50.189</v>
      </c>
      <c r="N2639" s="72">
        <v>15000000</v>
      </c>
      <c r="O2639" s="72">
        <v>988001</v>
      </c>
      <c r="P2639" s="72">
        <f>IF(I2639=0,0,H2639/I2639)</f>
        <v>1</v>
      </c>
    </row>
    <row r="2640">
      <c r="A2640" s="72" t="str">
        <v>2026-07</v>
      </c>
      <c r="B2640" s="72" t="str">
        <v>집계 중</v>
      </c>
      <c r="C2640" s="72" t="str">
        <v>별내면 청학리</v>
      </c>
      <c r="D2640" s="72" t="str">
        <v>아파트 매매</v>
      </c>
      <c r="E2640" s="74">
        <v>30</v>
      </c>
      <c r="F2640" s="74">
        <v>30</v>
      </c>
      <c r="G2640" s="74">
        <v>0</v>
      </c>
      <c r="H2640" s="74">
        <v>0</v>
      </c>
      <c r="I2640" s="74">
        <f>G2640+H2640</f>
        <v>0</v>
      </c>
      <c r="J2640" s="74">
        <f>SUM(F2640:H2640)</f>
        <v>30</v>
      </c>
      <c r="K2640" s="74">
        <f>E2640-J2640</f>
        <v>0</v>
      </c>
      <c r="L2640" s="72">
        <v>8908500000</v>
      </c>
      <c r="M2640" s="72">
        <v>2340.549</v>
      </c>
      <c r="N2640" s="72">
        <v>296950000</v>
      </c>
      <c r="O2640" s="72">
        <v>12582343</v>
      </c>
      <c r="P2640" s="72">
        <f>IF(I2640=0,0,H2640/I2640)</f>
        <v>0</v>
      </c>
    </row>
    <row r="2641">
      <c r="A2641" s="72" t="str">
        <v>2026-07</v>
      </c>
      <c r="B2641" s="72" t="str">
        <v>집계 중</v>
      </c>
      <c r="C2641" s="72" t="str">
        <v>별내면 청학리</v>
      </c>
      <c r="D2641" s="72" t="str">
        <v>아파트 전월세</v>
      </c>
      <c r="E2641" s="74">
        <v>12</v>
      </c>
      <c r="F2641" s="74">
        <v>0</v>
      </c>
      <c r="G2641" s="74">
        <v>5</v>
      </c>
      <c r="H2641" s="74">
        <v>7</v>
      </c>
      <c r="I2641" s="74">
        <f>G2641+H2641</f>
        <v>12</v>
      </c>
      <c r="J2641" s="74">
        <f>SUM(F2641:H2641)</f>
        <v>12</v>
      </c>
      <c r="K2641" s="74">
        <f>E2641-J2641</f>
        <v>0</v>
      </c>
      <c r="L2641" s="72">
        <v>1657000000</v>
      </c>
      <c r="M2641" s="72">
        <v>910.691</v>
      </c>
      <c r="N2641" s="72">
        <v>138083333</v>
      </c>
      <c r="O2641" s="72">
        <v>6014868</v>
      </c>
      <c r="P2641" s="72">
        <f>IF(I2641=0,0,H2641/I2641)</f>
        <v>0.5833333333333334</v>
      </c>
    </row>
    <row r="2642">
      <c r="A2642" s="72" t="str">
        <v>2026-07</v>
      </c>
      <c r="B2642" s="72" t="str">
        <v>집계 중</v>
      </c>
      <c r="C2642" s="72" t="str">
        <v>별내면 청학리</v>
      </c>
      <c r="D2642" s="72" t="str">
        <v>오피스텔 전월세</v>
      </c>
      <c r="E2642" s="74">
        <v>3</v>
      </c>
      <c r="F2642" s="74">
        <v>0</v>
      </c>
      <c r="G2642" s="74">
        <v>0</v>
      </c>
      <c r="H2642" s="74">
        <v>3</v>
      </c>
      <c r="I2642" s="74">
        <f>G2642+H2642</f>
        <v>3</v>
      </c>
      <c r="J2642" s="74">
        <f>SUM(F2642:H2642)</f>
        <v>3</v>
      </c>
      <c r="K2642" s="74">
        <f>E2642-J2642</f>
        <v>0</v>
      </c>
      <c r="L2642" s="72">
        <v>16000000</v>
      </c>
      <c r="M2642" s="72">
        <v>59.94</v>
      </c>
      <c r="N2642" s="72">
        <v>5333333</v>
      </c>
      <c r="O2642" s="72">
        <v>882425</v>
      </c>
      <c r="P2642" s="72">
        <f>IF(I2642=0,0,H2642/I2642)</f>
        <v>1</v>
      </c>
    </row>
    <row r="2643">
      <c r="A2643" s="72" t="str">
        <v>2026-07</v>
      </c>
      <c r="B2643" s="72" t="str">
        <v>집계 중</v>
      </c>
      <c r="C2643" s="72" t="str">
        <v>삼패동</v>
      </c>
      <c r="D2643" s="72" t="str">
        <v>공장창고</v>
      </c>
      <c r="E2643" s="74">
        <v>1</v>
      </c>
      <c r="F2643" s="74">
        <v>1</v>
      </c>
      <c r="G2643" s="74">
        <v>0</v>
      </c>
      <c r="H2643" s="74">
        <v>0</v>
      </c>
      <c r="I2643" s="74">
        <f>G2643+H2643</f>
        <v>0</v>
      </c>
      <c r="J2643" s="74">
        <f>SUM(F2643:H2643)</f>
        <v>1</v>
      </c>
      <c r="K2643" s="74">
        <f>E2643-J2643</f>
        <v>0</v>
      </c>
      <c r="L2643" s="72">
        <v>1588000000</v>
      </c>
      <c r="M2643" s="72">
        <v>794.6</v>
      </c>
      <c r="N2643" s="72">
        <v>1588000000</v>
      </c>
      <c r="O2643" s="72">
        <v>6606578</v>
      </c>
      <c r="P2643" s="72">
        <f>IF(I2643=0,0,H2643/I2643)</f>
        <v>0</v>
      </c>
    </row>
    <row r="2644">
      <c r="A2644" s="72" t="str">
        <v>2026-07</v>
      </c>
      <c r="B2644" s="72" t="str">
        <v>집계 중</v>
      </c>
      <c r="C2644" s="72" t="str">
        <v>삼패동</v>
      </c>
      <c r="D2644" s="72" t="str">
        <v>토지</v>
      </c>
      <c r="E2644" s="74">
        <v>5</v>
      </c>
      <c r="F2644" s="74">
        <v>5</v>
      </c>
      <c r="G2644" s="74">
        <v>0</v>
      </c>
      <c r="H2644" s="74">
        <v>0</v>
      </c>
      <c r="I2644" s="74">
        <f>G2644+H2644</f>
        <v>0</v>
      </c>
      <c r="J2644" s="74">
        <f>SUM(F2644:H2644)</f>
        <v>5</v>
      </c>
      <c r="K2644" s="74">
        <f>E2644-J2644</f>
        <v>0</v>
      </c>
      <c r="L2644" s="72">
        <v>320600000</v>
      </c>
      <c r="M2644" s="72">
        <v>1063.5</v>
      </c>
      <c r="N2644" s="72">
        <v>64120000</v>
      </c>
      <c r="O2644" s="72">
        <v>996554</v>
      </c>
      <c r="P2644" s="72">
        <f>IF(I2644=0,0,H2644/I2644)</f>
        <v>0</v>
      </c>
    </row>
    <row r="2645">
      <c r="A2645" s="72" t="str">
        <v>2026-07</v>
      </c>
      <c r="B2645" s="72" t="str">
        <v>집계 중</v>
      </c>
      <c r="C2645" s="72" t="str">
        <v>수동면 내방리</v>
      </c>
      <c r="D2645" s="72" t="str">
        <v>다가구 전월세</v>
      </c>
      <c r="E2645" s="74">
        <v>1</v>
      </c>
      <c r="F2645" s="74">
        <v>0</v>
      </c>
      <c r="G2645" s="74">
        <v>0</v>
      </c>
      <c r="H2645" s="74">
        <v>1</v>
      </c>
      <c r="I2645" s="74">
        <f>G2645+H2645</f>
        <v>1</v>
      </c>
      <c r="J2645" s="74">
        <f>SUM(F2645:H2645)</f>
        <v>1</v>
      </c>
      <c r="K2645" s="74">
        <f>E2645-J2645</f>
        <v>0</v>
      </c>
      <c r="L2645" s="72">
        <v>4000000</v>
      </c>
      <c r="M2645" s="72">
        <v>16.5</v>
      </c>
      <c r="N2645" s="72">
        <v>4000000</v>
      </c>
      <c r="O2645" s="72">
        <v>801402</v>
      </c>
      <c r="P2645" s="72">
        <f>IF(I2645=0,0,H2645/I2645)</f>
        <v>1</v>
      </c>
    </row>
    <row r="2646">
      <c r="A2646" s="72" t="str">
        <v>2026-07</v>
      </c>
      <c r="B2646" s="72" t="str">
        <v>집계 중</v>
      </c>
      <c r="C2646" s="72" t="str">
        <v>수동면 내방리</v>
      </c>
      <c r="D2646" s="72" t="str">
        <v>다세대 전월세</v>
      </c>
      <c r="E2646" s="74">
        <v>1</v>
      </c>
      <c r="F2646" s="74">
        <v>0</v>
      </c>
      <c r="G2646" s="74">
        <v>0</v>
      </c>
      <c r="H2646" s="74">
        <v>1</v>
      </c>
      <c r="I2646" s="74">
        <f>G2646+H2646</f>
        <v>1</v>
      </c>
      <c r="J2646" s="74">
        <f>SUM(F2646:H2646)</f>
        <v>1</v>
      </c>
      <c r="K2646" s="74">
        <f>E2646-J2646</f>
        <v>0</v>
      </c>
      <c r="L2646" s="72">
        <v>10000000</v>
      </c>
      <c r="M2646" s="72">
        <v>80.84</v>
      </c>
      <c r="N2646" s="72">
        <v>10000000</v>
      </c>
      <c r="O2646" s="72">
        <v>408929</v>
      </c>
      <c r="P2646" s="72">
        <f>IF(I2646=0,0,H2646/I2646)</f>
        <v>1</v>
      </c>
    </row>
    <row r="2647">
      <c r="A2647" s="72" t="str">
        <v>2026-07</v>
      </c>
      <c r="B2647" s="72" t="str">
        <v>집계 중</v>
      </c>
      <c r="C2647" s="72" t="str">
        <v>수동면 내방리</v>
      </c>
      <c r="D2647" s="72" t="str">
        <v>토지</v>
      </c>
      <c r="E2647" s="74">
        <v>1</v>
      </c>
      <c r="F2647" s="74">
        <v>1</v>
      </c>
      <c r="G2647" s="74">
        <v>0</v>
      </c>
      <c r="H2647" s="74">
        <v>0</v>
      </c>
      <c r="I2647" s="74">
        <f>G2647+H2647</f>
        <v>0</v>
      </c>
      <c r="J2647" s="74">
        <f>SUM(F2647:H2647)</f>
        <v>1</v>
      </c>
      <c r="K2647" s="74">
        <f>E2647-J2647</f>
        <v>0</v>
      </c>
      <c r="L2647" s="72">
        <v>3000000</v>
      </c>
      <c r="M2647" s="72">
        <v>20</v>
      </c>
      <c r="N2647" s="72">
        <v>3000000</v>
      </c>
      <c r="O2647" s="72">
        <v>495868</v>
      </c>
      <c r="P2647" s="72">
        <f>IF(I2647=0,0,H2647/I2647)</f>
        <v>0</v>
      </c>
    </row>
    <row r="2648">
      <c r="A2648" s="72" t="str">
        <v>2026-07</v>
      </c>
      <c r="B2648" s="72" t="str">
        <v>집계 중</v>
      </c>
      <c r="C2648" s="72" t="str">
        <v>수동면 송천리</v>
      </c>
      <c r="D2648" s="72" t="str">
        <v>다가구 매매</v>
      </c>
      <c r="E2648" s="74">
        <v>1</v>
      </c>
      <c r="F2648" s="74">
        <v>1</v>
      </c>
      <c r="G2648" s="74">
        <v>0</v>
      </c>
      <c r="H2648" s="74">
        <v>0</v>
      </c>
      <c r="I2648" s="74">
        <f>G2648+H2648</f>
        <v>0</v>
      </c>
      <c r="J2648" s="74">
        <f>SUM(F2648:H2648)</f>
        <v>1</v>
      </c>
      <c r="K2648" s="74">
        <f>E2648-J2648</f>
        <v>0</v>
      </c>
      <c r="L2648" s="72">
        <v>246400000</v>
      </c>
      <c r="M2648" s="72">
        <v>221.28</v>
      </c>
      <c r="N2648" s="72">
        <v>246400000</v>
      </c>
      <c r="O2648" s="72">
        <v>3681062</v>
      </c>
      <c r="P2648" s="72">
        <f>IF(I2648=0,0,H2648/I2648)</f>
        <v>0</v>
      </c>
    </row>
    <row r="2649">
      <c r="A2649" s="72" t="str">
        <v>2026-07</v>
      </c>
      <c r="B2649" s="72" t="str">
        <v>집계 중</v>
      </c>
      <c r="C2649" s="72" t="str">
        <v>수동면 송천리</v>
      </c>
      <c r="D2649" s="72" t="str">
        <v>다가구 전월세</v>
      </c>
      <c r="E2649" s="74">
        <v>1</v>
      </c>
      <c r="F2649" s="74">
        <v>0</v>
      </c>
      <c r="G2649" s="74">
        <v>0</v>
      </c>
      <c r="H2649" s="74">
        <v>1</v>
      </c>
      <c r="I2649" s="74">
        <f>G2649+H2649</f>
        <v>1</v>
      </c>
      <c r="J2649" s="74">
        <f>SUM(F2649:H2649)</f>
        <v>1</v>
      </c>
      <c r="K2649" s="74">
        <f>E2649-J2649</f>
        <v>0</v>
      </c>
      <c r="L2649" s="72">
        <v>10000000</v>
      </c>
      <c r="M2649" s="72">
        <v>89.52</v>
      </c>
      <c r="N2649" s="72">
        <v>10000000</v>
      </c>
      <c r="O2649" s="72">
        <v>369279</v>
      </c>
      <c r="P2649" s="72">
        <f>IF(I2649=0,0,H2649/I2649)</f>
        <v>1</v>
      </c>
    </row>
    <row r="2650">
      <c r="A2650" s="72" t="str">
        <v>2026-07</v>
      </c>
      <c r="B2650" s="72" t="str">
        <v>집계 중</v>
      </c>
      <c r="C2650" s="72" t="str">
        <v>수동면 송천리</v>
      </c>
      <c r="D2650" s="72" t="str">
        <v>토지</v>
      </c>
      <c r="E2650" s="74">
        <v>8</v>
      </c>
      <c r="F2650" s="74">
        <v>8</v>
      </c>
      <c r="G2650" s="74">
        <v>0</v>
      </c>
      <c r="H2650" s="74">
        <v>0</v>
      </c>
      <c r="I2650" s="74">
        <f>G2650+H2650</f>
        <v>0</v>
      </c>
      <c r="J2650" s="74">
        <f>SUM(F2650:H2650)</f>
        <v>8</v>
      </c>
      <c r="K2650" s="74">
        <f>E2650-J2650</f>
        <v>0</v>
      </c>
      <c r="L2650" s="72">
        <v>3050300000</v>
      </c>
      <c r="M2650" s="72">
        <v>15079.9</v>
      </c>
      <c r="N2650" s="72">
        <v>381287500</v>
      </c>
      <c r="O2650" s="72">
        <v>668681</v>
      </c>
      <c r="P2650" s="72">
        <f>IF(I2650=0,0,H2650/I2650)</f>
        <v>0</v>
      </c>
    </row>
    <row r="2651">
      <c r="A2651" s="72" t="str">
        <v>2026-07</v>
      </c>
      <c r="B2651" s="72" t="str">
        <v>집계 중</v>
      </c>
      <c r="C2651" s="72" t="str">
        <v>수동면 수산리</v>
      </c>
      <c r="D2651" s="72" t="str">
        <v>다가구 전월세</v>
      </c>
      <c r="E2651" s="74">
        <v>1</v>
      </c>
      <c r="F2651" s="74">
        <v>0</v>
      </c>
      <c r="G2651" s="74">
        <v>0</v>
      </c>
      <c r="H2651" s="74">
        <v>1</v>
      </c>
      <c r="I2651" s="74">
        <f>G2651+H2651</f>
        <v>1</v>
      </c>
      <c r="J2651" s="74">
        <f>SUM(F2651:H2651)</f>
        <v>1</v>
      </c>
      <c r="K2651" s="74">
        <f>E2651-J2651</f>
        <v>0</v>
      </c>
      <c r="L2651" s="72">
        <v>20000000</v>
      </c>
      <c r="M2651" s="72">
        <v>82.645</v>
      </c>
      <c r="N2651" s="72">
        <v>20000000</v>
      </c>
      <c r="O2651" s="72">
        <v>799996</v>
      </c>
      <c r="P2651" s="72">
        <f>IF(I2651=0,0,H2651/I2651)</f>
        <v>1</v>
      </c>
    </row>
    <row r="2652">
      <c r="A2652" s="72" t="str">
        <v>2026-07</v>
      </c>
      <c r="B2652" s="72" t="str">
        <v>집계 중</v>
      </c>
      <c r="C2652" s="72" t="str">
        <v>수동면 외방리</v>
      </c>
      <c r="D2652" s="72" t="str">
        <v>다가구 매매</v>
      </c>
      <c r="E2652" s="74">
        <v>2</v>
      </c>
      <c r="F2652" s="74">
        <v>2</v>
      </c>
      <c r="G2652" s="74">
        <v>0</v>
      </c>
      <c r="H2652" s="74">
        <v>0</v>
      </c>
      <c r="I2652" s="74">
        <f>G2652+H2652</f>
        <v>0</v>
      </c>
      <c r="J2652" s="74">
        <f>SUM(F2652:H2652)</f>
        <v>2</v>
      </c>
      <c r="K2652" s="74">
        <f>E2652-J2652</f>
        <v>0</v>
      </c>
      <c r="L2652" s="72">
        <v>493000000</v>
      </c>
      <c r="M2652" s="72">
        <v>263.63</v>
      </c>
      <c r="N2652" s="72">
        <v>246500000</v>
      </c>
      <c r="O2652" s="72">
        <v>6181967</v>
      </c>
      <c r="P2652" s="72">
        <f>IF(I2652=0,0,H2652/I2652)</f>
        <v>0</v>
      </c>
    </row>
    <row r="2653">
      <c r="A2653" s="72" t="str">
        <v>2026-07</v>
      </c>
      <c r="B2653" s="72" t="str">
        <v>집계 중</v>
      </c>
      <c r="C2653" s="72" t="str">
        <v>수동면 외방리</v>
      </c>
      <c r="D2653" s="72" t="str">
        <v>다가구 전월세</v>
      </c>
      <c r="E2653" s="74">
        <v>3</v>
      </c>
      <c r="F2653" s="74">
        <v>0</v>
      </c>
      <c r="G2653" s="74">
        <v>1</v>
      </c>
      <c r="H2653" s="74">
        <v>2</v>
      </c>
      <c r="I2653" s="74">
        <f>G2653+H2653</f>
        <v>3</v>
      </c>
      <c r="J2653" s="74">
        <f>SUM(F2653:H2653)</f>
        <v>3</v>
      </c>
      <c r="K2653" s="74">
        <f>E2653-J2653</f>
        <v>0</v>
      </c>
      <c r="L2653" s="72">
        <v>390000000</v>
      </c>
      <c r="M2653" s="72">
        <v>436.99</v>
      </c>
      <c r="N2653" s="72">
        <v>130000000</v>
      </c>
      <c r="O2653" s="72">
        <v>2950310</v>
      </c>
      <c r="P2653" s="72">
        <f>IF(I2653=0,0,H2653/I2653)</f>
        <v>0.6666666666666666</v>
      </c>
    </row>
    <row r="2654">
      <c r="A2654" s="72" t="str">
        <v>2026-07</v>
      </c>
      <c r="B2654" s="72" t="str">
        <v>집계 중</v>
      </c>
      <c r="C2654" s="72" t="str">
        <v>수동면 외방리</v>
      </c>
      <c r="D2654" s="72" t="str">
        <v>토지</v>
      </c>
      <c r="E2654" s="74">
        <v>1</v>
      </c>
      <c r="F2654" s="74">
        <v>1</v>
      </c>
      <c r="G2654" s="74">
        <v>0</v>
      </c>
      <c r="H2654" s="74">
        <v>0</v>
      </c>
      <c r="I2654" s="74">
        <f>G2654+H2654</f>
        <v>0</v>
      </c>
      <c r="J2654" s="74">
        <f>SUM(F2654:H2654)</f>
        <v>1</v>
      </c>
      <c r="K2654" s="74">
        <f>E2654-J2654</f>
        <v>0</v>
      </c>
      <c r="L2654" s="72">
        <v>7000000</v>
      </c>
      <c r="M2654" s="72">
        <v>113</v>
      </c>
      <c r="N2654" s="72">
        <v>7000000</v>
      </c>
      <c r="O2654" s="72">
        <v>204783</v>
      </c>
      <c r="P2654" s="72">
        <f>IF(I2654=0,0,H2654/I2654)</f>
        <v>0</v>
      </c>
    </row>
    <row r="2655">
      <c r="A2655" s="72" t="str">
        <v>2026-07</v>
      </c>
      <c r="B2655" s="72" t="str">
        <v>집계 중</v>
      </c>
      <c r="C2655" s="72" t="str">
        <v>수동면 운수리</v>
      </c>
      <c r="D2655" s="72" t="str">
        <v>다세대 전월세</v>
      </c>
      <c r="E2655" s="74">
        <v>2</v>
      </c>
      <c r="F2655" s="74">
        <v>0</v>
      </c>
      <c r="G2655" s="74">
        <v>0</v>
      </c>
      <c r="H2655" s="74">
        <v>2</v>
      </c>
      <c r="I2655" s="74">
        <f>G2655+H2655</f>
        <v>2</v>
      </c>
      <c r="J2655" s="74">
        <f>SUM(F2655:H2655)</f>
        <v>2</v>
      </c>
      <c r="K2655" s="74">
        <f>E2655-J2655</f>
        <v>0</v>
      </c>
      <c r="L2655" s="72">
        <v>15000000</v>
      </c>
      <c r="M2655" s="72">
        <v>69.93</v>
      </c>
      <c r="N2655" s="72">
        <v>7500000</v>
      </c>
      <c r="O2655" s="72">
        <v>709092</v>
      </c>
      <c r="P2655" s="72">
        <f>IF(I2655=0,0,H2655/I2655)</f>
        <v>1</v>
      </c>
    </row>
    <row r="2656">
      <c r="A2656" s="72" t="str">
        <v>2026-07</v>
      </c>
      <c r="B2656" s="72" t="str">
        <v>집계 중</v>
      </c>
      <c r="C2656" s="72" t="str">
        <v>수동면 입석리</v>
      </c>
      <c r="D2656" s="72" t="str">
        <v>다가구 전월세</v>
      </c>
      <c r="E2656" s="74">
        <v>2</v>
      </c>
      <c r="F2656" s="74">
        <v>0</v>
      </c>
      <c r="G2656" s="74">
        <v>0</v>
      </c>
      <c r="H2656" s="74">
        <v>2</v>
      </c>
      <c r="I2656" s="74">
        <f>G2656+H2656</f>
        <v>2</v>
      </c>
      <c r="J2656" s="74">
        <f>SUM(F2656:H2656)</f>
        <v>2</v>
      </c>
      <c r="K2656" s="74">
        <f>E2656-J2656</f>
        <v>0</v>
      </c>
      <c r="L2656" s="72">
        <v>40000000</v>
      </c>
      <c r="M2656" s="72">
        <v>235.45</v>
      </c>
      <c r="N2656" s="72">
        <v>20000000</v>
      </c>
      <c r="O2656" s="72">
        <v>561611</v>
      </c>
      <c r="P2656" s="72">
        <f>IF(I2656=0,0,H2656/I2656)</f>
        <v>1</v>
      </c>
    </row>
    <row r="2657">
      <c r="A2657" s="72" t="str">
        <v>2026-07</v>
      </c>
      <c r="B2657" s="72" t="str">
        <v>집계 중</v>
      </c>
      <c r="C2657" s="72" t="str">
        <v>수동면 입석리</v>
      </c>
      <c r="D2657" s="72" t="str">
        <v>토지</v>
      </c>
      <c r="E2657" s="74">
        <v>1</v>
      </c>
      <c r="F2657" s="74">
        <v>1</v>
      </c>
      <c r="G2657" s="74">
        <v>0</v>
      </c>
      <c r="H2657" s="74">
        <v>0</v>
      </c>
      <c r="I2657" s="74">
        <f>G2657+H2657</f>
        <v>0</v>
      </c>
      <c r="J2657" s="74">
        <f>SUM(F2657:H2657)</f>
        <v>1</v>
      </c>
      <c r="K2657" s="74">
        <f>E2657-J2657</f>
        <v>0</v>
      </c>
      <c r="L2657" s="72">
        <v>24050000</v>
      </c>
      <c r="M2657" s="72">
        <v>67</v>
      </c>
      <c r="N2657" s="72">
        <v>24050000</v>
      </c>
      <c r="O2657" s="72">
        <v>1186629</v>
      </c>
      <c r="P2657" s="72">
        <f>IF(I2657=0,0,H2657/I2657)</f>
        <v>0</v>
      </c>
    </row>
    <row r="2658">
      <c r="A2658" s="72" t="str">
        <v>2026-07</v>
      </c>
      <c r="B2658" s="72" t="str">
        <v>집계 중</v>
      </c>
      <c r="C2658" s="72" t="str">
        <v>수동면 지둔리</v>
      </c>
      <c r="D2658" s="72" t="str">
        <v>토지</v>
      </c>
      <c r="E2658" s="74">
        <v>3</v>
      </c>
      <c r="F2658" s="74">
        <v>3</v>
      </c>
      <c r="G2658" s="74">
        <v>0</v>
      </c>
      <c r="H2658" s="74">
        <v>0</v>
      </c>
      <c r="I2658" s="74">
        <f>G2658+H2658</f>
        <v>0</v>
      </c>
      <c r="J2658" s="74">
        <f>SUM(F2658:H2658)</f>
        <v>3</v>
      </c>
      <c r="K2658" s="74">
        <f>E2658-J2658</f>
        <v>0</v>
      </c>
      <c r="L2658" s="72">
        <v>6290000</v>
      </c>
      <c r="M2658" s="72">
        <v>41.34</v>
      </c>
      <c r="N2658" s="72">
        <v>2096667</v>
      </c>
      <c r="O2658" s="72">
        <v>502985</v>
      </c>
      <c r="P2658" s="72">
        <f>IF(I2658=0,0,H2658/I2658)</f>
        <v>0</v>
      </c>
    </row>
    <row r="2659">
      <c r="A2659" s="72" t="str">
        <v>2026-07</v>
      </c>
      <c r="B2659" s="72" t="str">
        <v>집계 중</v>
      </c>
      <c r="C2659" s="72" t="str">
        <v>수석동</v>
      </c>
      <c r="D2659" s="72" t="str">
        <v>토지</v>
      </c>
      <c r="E2659" s="74">
        <v>3</v>
      </c>
      <c r="F2659" s="74">
        <v>3</v>
      </c>
      <c r="G2659" s="74">
        <v>0</v>
      </c>
      <c r="H2659" s="74">
        <v>0</v>
      </c>
      <c r="I2659" s="74">
        <f>G2659+H2659</f>
        <v>0</v>
      </c>
      <c r="J2659" s="74">
        <f>SUM(F2659:H2659)</f>
        <v>3</v>
      </c>
      <c r="K2659" s="74">
        <f>E2659-J2659</f>
        <v>0</v>
      </c>
      <c r="L2659" s="72">
        <v>441700000</v>
      </c>
      <c r="M2659" s="72">
        <v>2483</v>
      </c>
      <c r="N2659" s="72">
        <v>147233333</v>
      </c>
      <c r="O2659" s="72">
        <v>588065</v>
      </c>
      <c r="P2659" s="72">
        <f>IF(I2659=0,0,H2659/I2659)</f>
        <v>0</v>
      </c>
    </row>
    <row r="2660">
      <c r="A2660" s="72" t="str">
        <v>2026-07</v>
      </c>
      <c r="B2660" s="72" t="str">
        <v>집계 중</v>
      </c>
      <c r="C2660" s="72" t="str">
        <v>오남읍 양지리</v>
      </c>
      <c r="D2660" s="72" t="str">
        <v>다가구 전월세</v>
      </c>
      <c r="E2660" s="74">
        <v>2</v>
      </c>
      <c r="F2660" s="74">
        <v>0</v>
      </c>
      <c r="G2660" s="74">
        <v>0</v>
      </c>
      <c r="H2660" s="74">
        <v>2</v>
      </c>
      <c r="I2660" s="74">
        <f>G2660+H2660</f>
        <v>2</v>
      </c>
      <c r="J2660" s="74">
        <f>SUM(F2660:H2660)</f>
        <v>2</v>
      </c>
      <c r="K2660" s="74">
        <f>E2660-J2660</f>
        <v>0</v>
      </c>
      <c r="L2660" s="72">
        <v>10000000</v>
      </c>
      <c r="M2660" s="72">
        <v>51</v>
      </c>
      <c r="N2660" s="72">
        <v>5000000</v>
      </c>
      <c r="O2660" s="72">
        <v>648193</v>
      </c>
      <c r="P2660" s="72">
        <f>IF(I2660=0,0,H2660/I2660)</f>
        <v>1</v>
      </c>
    </row>
    <row r="2661">
      <c r="A2661" s="72" t="str">
        <v>2026-07</v>
      </c>
      <c r="B2661" s="72" t="str">
        <v>집계 중</v>
      </c>
      <c r="C2661" s="72" t="str">
        <v>오남읍 양지리</v>
      </c>
      <c r="D2661" s="72" t="str">
        <v>다세대 매매</v>
      </c>
      <c r="E2661" s="74">
        <v>3</v>
      </c>
      <c r="F2661" s="74">
        <v>3</v>
      </c>
      <c r="G2661" s="74">
        <v>0</v>
      </c>
      <c r="H2661" s="74">
        <v>0</v>
      </c>
      <c r="I2661" s="74">
        <f>G2661+H2661</f>
        <v>0</v>
      </c>
      <c r="J2661" s="74">
        <f>SUM(F2661:H2661)</f>
        <v>3</v>
      </c>
      <c r="K2661" s="74">
        <f>E2661-J2661</f>
        <v>0</v>
      </c>
      <c r="L2661" s="72">
        <v>420000000</v>
      </c>
      <c r="M2661" s="72">
        <v>164.556</v>
      </c>
      <c r="N2661" s="72">
        <v>140000000</v>
      </c>
      <c r="O2661" s="72">
        <v>8437430</v>
      </c>
      <c r="P2661" s="72">
        <f>IF(I2661=0,0,H2661/I2661)</f>
        <v>0</v>
      </c>
    </row>
    <row r="2662">
      <c r="A2662" s="72" t="str">
        <v>2026-07</v>
      </c>
      <c r="B2662" s="72" t="str">
        <v>집계 중</v>
      </c>
      <c r="C2662" s="72" t="str">
        <v>오남읍 양지리</v>
      </c>
      <c r="D2662" s="72" t="str">
        <v>다세대 전월세</v>
      </c>
      <c r="E2662" s="74">
        <v>6</v>
      </c>
      <c r="F2662" s="74">
        <v>0</v>
      </c>
      <c r="G2662" s="74">
        <v>3</v>
      </c>
      <c r="H2662" s="74">
        <v>3</v>
      </c>
      <c r="I2662" s="74">
        <f>G2662+H2662</f>
        <v>6</v>
      </c>
      <c r="J2662" s="74">
        <f>SUM(F2662:H2662)</f>
        <v>6</v>
      </c>
      <c r="K2662" s="74">
        <f>E2662-J2662</f>
        <v>0</v>
      </c>
      <c r="L2662" s="72">
        <v>676800000</v>
      </c>
      <c r="M2662" s="72">
        <v>387.64</v>
      </c>
      <c r="N2662" s="72">
        <v>112800000</v>
      </c>
      <c r="O2662" s="72">
        <v>5771735</v>
      </c>
      <c r="P2662" s="72">
        <f>IF(I2662=0,0,H2662/I2662)</f>
        <v>0.5</v>
      </c>
    </row>
    <row r="2663">
      <c r="A2663" s="72" t="str">
        <v>2026-07</v>
      </c>
      <c r="B2663" s="72" t="str">
        <v>집계 중</v>
      </c>
      <c r="C2663" s="72" t="str">
        <v>오남읍 양지리</v>
      </c>
      <c r="D2663" s="72" t="str">
        <v>아파트 매매</v>
      </c>
      <c r="E2663" s="74">
        <v>18</v>
      </c>
      <c r="F2663" s="74">
        <v>18</v>
      </c>
      <c r="G2663" s="74">
        <v>0</v>
      </c>
      <c r="H2663" s="74">
        <v>0</v>
      </c>
      <c r="I2663" s="74">
        <f>G2663+H2663</f>
        <v>0</v>
      </c>
      <c r="J2663" s="74">
        <f>SUM(F2663:H2663)</f>
        <v>18</v>
      </c>
      <c r="K2663" s="74">
        <f>E2663-J2663</f>
        <v>0</v>
      </c>
      <c r="L2663" s="72">
        <v>6250000000</v>
      </c>
      <c r="M2663" s="72">
        <v>1550.537</v>
      </c>
      <c r="N2663" s="72">
        <v>347222222</v>
      </c>
      <c r="O2663" s="72">
        <v>13325162</v>
      </c>
      <c r="P2663" s="72">
        <f>IF(I2663=0,0,H2663/I2663)</f>
        <v>0</v>
      </c>
    </row>
    <row r="2664">
      <c r="A2664" s="72" t="str">
        <v>2026-07</v>
      </c>
      <c r="B2664" s="72" t="str">
        <v>집계 중</v>
      </c>
      <c r="C2664" s="72" t="str">
        <v>오남읍 양지리</v>
      </c>
      <c r="D2664" s="72" t="str">
        <v>아파트 전월세</v>
      </c>
      <c r="E2664" s="74">
        <v>16</v>
      </c>
      <c r="F2664" s="74">
        <v>0</v>
      </c>
      <c r="G2664" s="74">
        <v>10</v>
      </c>
      <c r="H2664" s="74">
        <v>6</v>
      </c>
      <c r="I2664" s="74">
        <f>G2664+H2664</f>
        <v>16</v>
      </c>
      <c r="J2664" s="74">
        <f>SUM(F2664:H2664)</f>
        <v>16</v>
      </c>
      <c r="K2664" s="74">
        <f>E2664-J2664</f>
        <v>0</v>
      </c>
      <c r="L2664" s="72">
        <v>2231500000</v>
      </c>
      <c r="M2664" s="72">
        <v>1148.107</v>
      </c>
      <c r="N2664" s="72">
        <v>139468750</v>
      </c>
      <c r="O2664" s="72">
        <v>6425237</v>
      </c>
      <c r="P2664" s="72">
        <f>IF(I2664=0,0,H2664/I2664)</f>
        <v>0.375</v>
      </c>
    </row>
    <row r="2665">
      <c r="A2665" s="72" t="str">
        <v>2026-07</v>
      </c>
      <c r="B2665" s="72" t="str">
        <v>집계 중</v>
      </c>
      <c r="C2665" s="72" t="str">
        <v>오남읍 양지리</v>
      </c>
      <c r="D2665" s="72" t="str">
        <v>토지</v>
      </c>
      <c r="E2665" s="74">
        <v>2</v>
      </c>
      <c r="F2665" s="74">
        <v>2</v>
      </c>
      <c r="G2665" s="74">
        <v>0</v>
      </c>
      <c r="H2665" s="74">
        <v>0</v>
      </c>
      <c r="I2665" s="74">
        <f>G2665+H2665</f>
        <v>0</v>
      </c>
      <c r="J2665" s="74">
        <f>SUM(F2665:H2665)</f>
        <v>2</v>
      </c>
      <c r="K2665" s="74">
        <f>E2665-J2665</f>
        <v>0</v>
      </c>
      <c r="L2665" s="72">
        <v>313320000</v>
      </c>
      <c r="M2665" s="72">
        <v>283.49</v>
      </c>
      <c r="N2665" s="72">
        <v>156660000</v>
      </c>
      <c r="O2665" s="72">
        <v>3653633</v>
      </c>
      <c r="P2665" s="72">
        <f>IF(I2665=0,0,H2665/I2665)</f>
        <v>0</v>
      </c>
    </row>
    <row r="2666">
      <c r="A2666" s="72" t="str">
        <v>2026-07</v>
      </c>
      <c r="B2666" s="72" t="str">
        <v>집계 중</v>
      </c>
      <c r="C2666" s="72" t="str">
        <v>오남읍 오남리</v>
      </c>
      <c r="D2666" s="72" t="str">
        <v>다가구 매매</v>
      </c>
      <c r="E2666" s="74">
        <v>1</v>
      </c>
      <c r="F2666" s="74">
        <v>1</v>
      </c>
      <c r="G2666" s="74">
        <v>0</v>
      </c>
      <c r="H2666" s="74">
        <v>0</v>
      </c>
      <c r="I2666" s="74">
        <f>G2666+H2666</f>
        <v>0</v>
      </c>
      <c r="J2666" s="74">
        <f>SUM(F2666:H2666)</f>
        <v>1</v>
      </c>
      <c r="K2666" s="74">
        <f>E2666-J2666</f>
        <v>0</v>
      </c>
      <c r="L2666" s="72">
        <v>540000000</v>
      </c>
      <c r="M2666" s="72">
        <v>192.84</v>
      </c>
      <c r="N2666" s="72">
        <v>540000000</v>
      </c>
      <c r="O2666" s="72">
        <v>9257021</v>
      </c>
      <c r="P2666" s="72">
        <f>IF(I2666=0,0,H2666/I2666)</f>
        <v>0</v>
      </c>
    </row>
    <row r="2667">
      <c r="A2667" s="72" t="str">
        <v>2026-07</v>
      </c>
      <c r="B2667" s="72" t="str">
        <v>집계 중</v>
      </c>
      <c r="C2667" s="72" t="str">
        <v>오남읍 오남리</v>
      </c>
      <c r="D2667" s="72" t="str">
        <v>다가구 전월세</v>
      </c>
      <c r="E2667" s="74">
        <v>5</v>
      </c>
      <c r="F2667" s="74">
        <v>0</v>
      </c>
      <c r="G2667" s="74">
        <v>0</v>
      </c>
      <c r="H2667" s="74">
        <v>5</v>
      </c>
      <c r="I2667" s="74">
        <f>G2667+H2667</f>
        <v>5</v>
      </c>
      <c r="J2667" s="74">
        <f>SUM(F2667:H2667)</f>
        <v>5</v>
      </c>
      <c r="K2667" s="74">
        <f>E2667-J2667</f>
        <v>0</v>
      </c>
      <c r="L2667" s="72">
        <v>151000000</v>
      </c>
      <c r="M2667" s="72">
        <v>167.9</v>
      </c>
      <c r="N2667" s="72">
        <v>30200000</v>
      </c>
      <c r="O2667" s="72">
        <v>2973041</v>
      </c>
      <c r="P2667" s="72">
        <f>IF(I2667=0,0,H2667/I2667)</f>
        <v>1</v>
      </c>
    </row>
    <row r="2668">
      <c r="A2668" s="72" t="str">
        <v>2026-07</v>
      </c>
      <c r="B2668" s="72" t="str">
        <v>집계 중</v>
      </c>
      <c r="C2668" s="72" t="str">
        <v>오남읍 오남리</v>
      </c>
      <c r="D2668" s="72" t="str">
        <v>다세대 매매</v>
      </c>
      <c r="E2668" s="74">
        <v>1</v>
      </c>
      <c r="F2668" s="74">
        <v>1</v>
      </c>
      <c r="G2668" s="74">
        <v>0</v>
      </c>
      <c r="H2668" s="74">
        <v>0</v>
      </c>
      <c r="I2668" s="74">
        <f>G2668+H2668</f>
        <v>0</v>
      </c>
      <c r="J2668" s="74">
        <f>SUM(F2668:H2668)</f>
        <v>1</v>
      </c>
      <c r="K2668" s="74">
        <f>E2668-J2668</f>
        <v>0</v>
      </c>
      <c r="L2668" s="72">
        <v>100000000</v>
      </c>
      <c r="M2668" s="72">
        <v>80.46</v>
      </c>
      <c r="N2668" s="72">
        <v>100000000</v>
      </c>
      <c r="O2668" s="72">
        <v>4108607</v>
      </c>
      <c r="P2668" s="72">
        <f>IF(I2668=0,0,H2668/I2668)</f>
        <v>0</v>
      </c>
    </row>
    <row r="2669">
      <c r="A2669" s="72" t="str">
        <v>2026-07</v>
      </c>
      <c r="B2669" s="72" t="str">
        <v>집계 중</v>
      </c>
      <c r="C2669" s="72" t="str">
        <v>오남읍 오남리</v>
      </c>
      <c r="D2669" s="72" t="str">
        <v>다세대 전월세</v>
      </c>
      <c r="E2669" s="74">
        <v>5</v>
      </c>
      <c r="F2669" s="74">
        <v>0</v>
      </c>
      <c r="G2669" s="74">
        <v>3</v>
      </c>
      <c r="H2669" s="74">
        <v>2</v>
      </c>
      <c r="I2669" s="74">
        <f>G2669+H2669</f>
        <v>5</v>
      </c>
      <c r="J2669" s="74">
        <f>SUM(F2669:H2669)</f>
        <v>5</v>
      </c>
      <c r="K2669" s="74">
        <f>E2669-J2669</f>
        <v>0</v>
      </c>
      <c r="L2669" s="72">
        <v>636000000</v>
      </c>
      <c r="M2669" s="72">
        <v>272.235</v>
      </c>
      <c r="N2669" s="72">
        <v>127200000</v>
      </c>
      <c r="O2669" s="72">
        <v>7723031</v>
      </c>
      <c r="P2669" s="72">
        <f>IF(I2669=0,0,H2669/I2669)</f>
        <v>0.4</v>
      </c>
    </row>
    <row r="2670">
      <c r="A2670" s="72" t="str">
        <v>2026-07</v>
      </c>
      <c r="B2670" s="72" t="str">
        <v>집계 중</v>
      </c>
      <c r="C2670" s="72" t="str">
        <v>오남읍 오남리</v>
      </c>
      <c r="D2670" s="72" t="str">
        <v>상가</v>
      </c>
      <c r="E2670" s="74">
        <v>3</v>
      </c>
      <c r="F2670" s="74">
        <v>3</v>
      </c>
      <c r="G2670" s="74">
        <v>0</v>
      </c>
      <c r="H2670" s="74">
        <v>0</v>
      </c>
      <c r="I2670" s="74">
        <f>G2670+H2670</f>
        <v>0</v>
      </c>
      <c r="J2670" s="74">
        <f>SUM(F2670:H2670)</f>
        <v>3</v>
      </c>
      <c r="K2670" s="74">
        <f>E2670-J2670</f>
        <v>0</v>
      </c>
      <c r="L2670" s="72">
        <v>1027100000</v>
      </c>
      <c r="M2670" s="72">
        <v>480.3</v>
      </c>
      <c r="N2670" s="72">
        <v>342366667</v>
      </c>
      <c r="O2670" s="72">
        <v>7069273</v>
      </c>
      <c r="P2670" s="72">
        <f>IF(I2670=0,0,H2670/I2670)</f>
        <v>0</v>
      </c>
    </row>
    <row r="2671">
      <c r="A2671" s="72" t="str">
        <v>2026-07</v>
      </c>
      <c r="B2671" s="72" t="str">
        <v>집계 중</v>
      </c>
      <c r="C2671" s="72" t="str">
        <v>오남읍 오남리</v>
      </c>
      <c r="D2671" s="72" t="str">
        <v>아파트 매매</v>
      </c>
      <c r="E2671" s="74">
        <v>47</v>
      </c>
      <c r="F2671" s="74">
        <v>47</v>
      </c>
      <c r="G2671" s="74">
        <v>0</v>
      </c>
      <c r="H2671" s="74">
        <v>0</v>
      </c>
      <c r="I2671" s="74">
        <f>G2671+H2671</f>
        <v>0</v>
      </c>
      <c r="J2671" s="74">
        <f>SUM(F2671:H2671)</f>
        <v>47</v>
      </c>
      <c r="K2671" s="74">
        <f>E2671-J2671</f>
        <v>0</v>
      </c>
      <c r="L2671" s="72">
        <v>11776500000</v>
      </c>
      <c r="M2671" s="72">
        <v>3498.851</v>
      </c>
      <c r="N2671" s="72">
        <v>250563830</v>
      </c>
      <c r="O2671" s="72">
        <v>11126674</v>
      </c>
      <c r="P2671" s="72">
        <f>IF(I2671=0,0,H2671/I2671)</f>
        <v>0</v>
      </c>
    </row>
    <row r="2672">
      <c r="A2672" s="72" t="str">
        <v>2026-07</v>
      </c>
      <c r="B2672" s="72" t="str">
        <v>집계 중</v>
      </c>
      <c r="C2672" s="72" t="str">
        <v>오남읍 오남리</v>
      </c>
      <c r="D2672" s="72" t="str">
        <v>아파트 전월세</v>
      </c>
      <c r="E2672" s="74">
        <v>51</v>
      </c>
      <c r="F2672" s="74">
        <v>0</v>
      </c>
      <c r="G2672" s="74">
        <v>29</v>
      </c>
      <c r="H2672" s="74">
        <v>22</v>
      </c>
      <c r="I2672" s="74">
        <f>G2672+H2672</f>
        <v>51</v>
      </c>
      <c r="J2672" s="74">
        <f>SUM(F2672:H2672)</f>
        <v>51</v>
      </c>
      <c r="K2672" s="74">
        <f>E2672-J2672</f>
        <v>0</v>
      </c>
      <c r="L2672" s="72">
        <v>5547290000</v>
      </c>
      <c r="M2672" s="72">
        <v>3231.96</v>
      </c>
      <c r="N2672" s="72">
        <v>108770392</v>
      </c>
      <c r="O2672" s="72">
        <v>5674002</v>
      </c>
      <c r="P2672" s="72">
        <f>IF(I2672=0,0,H2672/I2672)</f>
        <v>0.43137254901960786</v>
      </c>
    </row>
    <row r="2673">
      <c r="A2673" s="72" t="str">
        <v>2026-07</v>
      </c>
      <c r="B2673" s="72" t="str">
        <v>집계 중</v>
      </c>
      <c r="C2673" s="72" t="str">
        <v>오남읍 오남리</v>
      </c>
      <c r="D2673" s="72" t="str">
        <v>오피스텔 전월세</v>
      </c>
      <c r="E2673" s="74">
        <v>1</v>
      </c>
      <c r="F2673" s="74">
        <v>0</v>
      </c>
      <c r="G2673" s="74">
        <v>0</v>
      </c>
      <c r="H2673" s="74">
        <v>1</v>
      </c>
      <c r="I2673" s="74">
        <f>G2673+H2673</f>
        <v>1</v>
      </c>
      <c r="J2673" s="74">
        <f>SUM(F2673:H2673)</f>
        <v>1</v>
      </c>
      <c r="K2673" s="74">
        <f>E2673-J2673</f>
        <v>0</v>
      </c>
      <c r="L2673" s="72">
        <v>5000000</v>
      </c>
      <c r="M2673" s="72">
        <v>27.2</v>
      </c>
      <c r="N2673" s="72">
        <v>5000000</v>
      </c>
      <c r="O2673" s="72">
        <v>607681</v>
      </c>
      <c r="P2673" s="72">
        <f>IF(I2673=0,0,H2673/I2673)</f>
        <v>1</v>
      </c>
    </row>
    <row r="2674">
      <c r="A2674" s="72" t="str">
        <v>2026-07</v>
      </c>
      <c r="B2674" s="72" t="str">
        <v>집계 중</v>
      </c>
      <c r="C2674" s="72" t="str">
        <v>오남읍 오남리</v>
      </c>
      <c r="D2674" s="72" t="str">
        <v>토지</v>
      </c>
      <c r="E2674" s="74">
        <v>8</v>
      </c>
      <c r="F2674" s="74">
        <v>8</v>
      </c>
      <c r="G2674" s="74">
        <v>0</v>
      </c>
      <c r="H2674" s="74">
        <v>0</v>
      </c>
      <c r="I2674" s="74">
        <f>G2674+H2674</f>
        <v>0</v>
      </c>
      <c r="J2674" s="74">
        <f>SUM(F2674:H2674)</f>
        <v>8</v>
      </c>
      <c r="K2674" s="74">
        <f>E2674-J2674</f>
        <v>0</v>
      </c>
      <c r="L2674" s="72">
        <v>1676900000</v>
      </c>
      <c r="M2674" s="72">
        <v>5096</v>
      </c>
      <c r="N2674" s="72">
        <v>209612500</v>
      </c>
      <c r="O2674" s="72">
        <v>1087808</v>
      </c>
      <c r="P2674" s="72">
        <f>IF(I2674=0,0,H2674/I2674)</f>
        <v>0</v>
      </c>
    </row>
    <row r="2675">
      <c r="A2675" s="72" t="str">
        <v>2026-07</v>
      </c>
      <c r="B2675" s="72" t="str">
        <v>집계 중</v>
      </c>
      <c r="C2675" s="72" t="str">
        <v>오남읍 팔현리</v>
      </c>
      <c r="D2675" s="72" t="str">
        <v>다가구 매매</v>
      </c>
      <c r="E2675" s="74">
        <v>1</v>
      </c>
      <c r="F2675" s="74">
        <v>1</v>
      </c>
      <c r="G2675" s="74">
        <v>0</v>
      </c>
      <c r="H2675" s="74">
        <v>0</v>
      </c>
      <c r="I2675" s="74">
        <f>G2675+H2675</f>
        <v>0</v>
      </c>
      <c r="J2675" s="74">
        <f>SUM(F2675:H2675)</f>
        <v>1</v>
      </c>
      <c r="K2675" s="74">
        <f>E2675-J2675</f>
        <v>0</v>
      </c>
      <c r="L2675" s="72">
        <v>329700000</v>
      </c>
      <c r="M2675" s="72">
        <v>198.25</v>
      </c>
      <c r="N2675" s="72">
        <v>329700000</v>
      </c>
      <c r="O2675" s="72">
        <v>5497691</v>
      </c>
      <c r="P2675" s="72">
        <f>IF(I2675=0,0,H2675/I2675)</f>
        <v>0</v>
      </c>
    </row>
    <row r="2676">
      <c r="A2676" s="72" t="str">
        <v>2026-07</v>
      </c>
      <c r="B2676" s="72" t="str">
        <v>집계 중</v>
      </c>
      <c r="C2676" s="72" t="str">
        <v>오남읍 팔현리</v>
      </c>
      <c r="D2676" s="72" t="str">
        <v>다가구 전월세</v>
      </c>
      <c r="E2676" s="74">
        <v>1</v>
      </c>
      <c r="F2676" s="74">
        <v>0</v>
      </c>
      <c r="G2676" s="74">
        <v>1</v>
      </c>
      <c r="H2676" s="74">
        <v>0</v>
      </c>
      <c r="I2676" s="74">
        <f>G2676+H2676</f>
        <v>1</v>
      </c>
      <c r="J2676" s="74">
        <f>SUM(F2676:H2676)</f>
        <v>1</v>
      </c>
      <c r="K2676" s="74">
        <f>E2676-J2676</f>
        <v>0</v>
      </c>
      <c r="L2676" s="72">
        <v>200000000</v>
      </c>
      <c r="M2676" s="72">
        <v>94.2</v>
      </c>
      <c r="N2676" s="72">
        <v>200000000</v>
      </c>
      <c r="O2676" s="72">
        <v>7018652</v>
      </c>
      <c r="P2676" s="72">
        <f>IF(I2676=0,0,H2676/I2676)</f>
        <v>0</v>
      </c>
    </row>
    <row r="2677">
      <c r="A2677" s="72" t="str">
        <v>2026-07</v>
      </c>
      <c r="B2677" s="72" t="str">
        <v>집계 중</v>
      </c>
      <c r="C2677" s="72" t="str">
        <v>오남읍 팔현리</v>
      </c>
      <c r="D2677" s="72" t="str">
        <v>토지</v>
      </c>
      <c r="E2677" s="74">
        <v>1</v>
      </c>
      <c r="F2677" s="74">
        <v>1</v>
      </c>
      <c r="G2677" s="74">
        <v>0</v>
      </c>
      <c r="H2677" s="74">
        <v>0</v>
      </c>
      <c r="I2677" s="74">
        <f>G2677+H2677</f>
        <v>0</v>
      </c>
      <c r="J2677" s="74">
        <f>SUM(F2677:H2677)</f>
        <v>1</v>
      </c>
      <c r="K2677" s="74">
        <f>E2677-J2677</f>
        <v>0</v>
      </c>
      <c r="L2677" s="72">
        <v>300000</v>
      </c>
      <c r="M2677" s="72">
        <v>123</v>
      </c>
      <c r="N2677" s="72">
        <v>300000</v>
      </c>
      <c r="O2677" s="72">
        <v>8063</v>
      </c>
      <c r="P2677" s="72">
        <f>IF(I2677=0,0,H2677/I2677)</f>
        <v>0</v>
      </c>
    </row>
    <row r="2678">
      <c r="A2678" s="72" t="str">
        <v>2026-07</v>
      </c>
      <c r="B2678" s="72" t="str">
        <v>집계 중</v>
      </c>
      <c r="C2678" s="72" t="str">
        <v>와부읍 덕소리</v>
      </c>
      <c r="D2678" s="72" t="str">
        <v>다가구 전월세</v>
      </c>
      <c r="E2678" s="74">
        <v>1</v>
      </c>
      <c r="F2678" s="74">
        <v>0</v>
      </c>
      <c r="G2678" s="74">
        <v>0</v>
      </c>
      <c r="H2678" s="74">
        <v>1</v>
      </c>
      <c r="I2678" s="74">
        <f>G2678+H2678</f>
        <v>1</v>
      </c>
      <c r="J2678" s="74">
        <f>SUM(F2678:H2678)</f>
        <v>1</v>
      </c>
      <c r="K2678" s="74">
        <f>E2678-J2678</f>
        <v>0</v>
      </c>
      <c r="L2678" s="72">
        <v>5000000</v>
      </c>
      <c r="M2678" s="72">
        <v>18</v>
      </c>
      <c r="N2678" s="72">
        <v>5000000</v>
      </c>
      <c r="O2678" s="72">
        <v>918274</v>
      </c>
      <c r="P2678" s="72">
        <f>IF(I2678=0,0,H2678/I2678)</f>
        <v>1</v>
      </c>
    </row>
    <row r="2679">
      <c r="A2679" s="72" t="str">
        <v>2026-07</v>
      </c>
      <c r="B2679" s="72" t="str">
        <v>집계 중</v>
      </c>
      <c r="C2679" s="72" t="str">
        <v>와부읍 덕소리</v>
      </c>
      <c r="D2679" s="72" t="str">
        <v>다세대 매매</v>
      </c>
      <c r="E2679" s="74">
        <v>5</v>
      </c>
      <c r="F2679" s="74">
        <v>5</v>
      </c>
      <c r="G2679" s="74">
        <v>0</v>
      </c>
      <c r="H2679" s="74">
        <v>0</v>
      </c>
      <c r="I2679" s="74">
        <f>G2679+H2679</f>
        <v>0</v>
      </c>
      <c r="J2679" s="74">
        <f>SUM(F2679:H2679)</f>
        <v>5</v>
      </c>
      <c r="K2679" s="74">
        <f>E2679-J2679</f>
        <v>0</v>
      </c>
      <c r="L2679" s="72">
        <v>1225000000</v>
      </c>
      <c r="M2679" s="72">
        <v>195.96</v>
      </c>
      <c r="N2679" s="72">
        <v>245000000</v>
      </c>
      <c r="O2679" s="72">
        <v>20665374</v>
      </c>
      <c r="P2679" s="72">
        <f>IF(I2679=0,0,H2679/I2679)</f>
        <v>0</v>
      </c>
    </row>
    <row r="2680">
      <c r="A2680" s="72" t="str">
        <v>2026-07</v>
      </c>
      <c r="B2680" s="72" t="str">
        <v>집계 중</v>
      </c>
      <c r="C2680" s="72" t="str">
        <v>와부읍 덕소리</v>
      </c>
      <c r="D2680" s="72" t="str">
        <v>다세대 전월세</v>
      </c>
      <c r="E2680" s="74">
        <v>9</v>
      </c>
      <c r="F2680" s="74">
        <v>0</v>
      </c>
      <c r="G2680" s="74">
        <v>4</v>
      </c>
      <c r="H2680" s="74">
        <v>5</v>
      </c>
      <c r="I2680" s="74">
        <f>G2680+H2680</f>
        <v>9</v>
      </c>
      <c r="J2680" s="74">
        <f>SUM(F2680:H2680)</f>
        <v>9</v>
      </c>
      <c r="K2680" s="74">
        <f>E2680-J2680</f>
        <v>0</v>
      </c>
      <c r="L2680" s="72">
        <v>485000000</v>
      </c>
      <c r="M2680" s="72">
        <v>442.7</v>
      </c>
      <c r="N2680" s="72">
        <v>53888889</v>
      </c>
      <c r="O2680" s="72">
        <v>3621653</v>
      </c>
      <c r="P2680" s="72">
        <f>IF(I2680=0,0,H2680/I2680)</f>
        <v>0.5555555555555556</v>
      </c>
    </row>
    <row r="2681">
      <c r="A2681" s="72" t="str">
        <v>2026-07</v>
      </c>
      <c r="B2681" s="72" t="str">
        <v>집계 중</v>
      </c>
      <c r="C2681" s="72" t="str">
        <v>와부읍 덕소리</v>
      </c>
      <c r="D2681" s="72" t="str">
        <v>분양권</v>
      </c>
      <c r="E2681" s="74">
        <v>7</v>
      </c>
      <c r="F2681" s="74">
        <v>7</v>
      </c>
      <c r="G2681" s="74">
        <v>0</v>
      </c>
      <c r="H2681" s="74">
        <v>0</v>
      </c>
      <c r="I2681" s="74">
        <f>G2681+H2681</f>
        <v>0</v>
      </c>
      <c r="J2681" s="74">
        <f>SUM(F2681:H2681)</f>
        <v>7</v>
      </c>
      <c r="K2681" s="74">
        <f>E2681-J2681</f>
        <v>0</v>
      </c>
      <c r="L2681" s="72">
        <v>4949170000</v>
      </c>
      <c r="M2681" s="72">
        <v>494.174</v>
      </c>
      <c r="N2681" s="72">
        <v>707024286</v>
      </c>
      <c r="O2681" s="72">
        <v>33107553</v>
      </c>
      <c r="P2681" s="72">
        <f>IF(I2681=0,0,H2681/I2681)</f>
        <v>0</v>
      </c>
    </row>
    <row r="2682">
      <c r="A2682" s="72" t="str">
        <v>2026-07</v>
      </c>
      <c r="B2682" s="72" t="str">
        <v>집계 중</v>
      </c>
      <c r="C2682" s="72" t="str">
        <v>와부읍 덕소리</v>
      </c>
      <c r="D2682" s="72" t="str">
        <v>아파트 매매</v>
      </c>
      <c r="E2682" s="74">
        <v>83</v>
      </c>
      <c r="F2682" s="74">
        <v>83</v>
      </c>
      <c r="G2682" s="74">
        <v>0</v>
      </c>
      <c r="H2682" s="74">
        <v>0</v>
      </c>
      <c r="I2682" s="74">
        <f>G2682+H2682</f>
        <v>0</v>
      </c>
      <c r="J2682" s="74">
        <f>SUM(F2682:H2682)</f>
        <v>83</v>
      </c>
      <c r="K2682" s="74">
        <f>E2682-J2682</f>
        <v>0</v>
      </c>
      <c r="L2682" s="72">
        <v>45539500000</v>
      </c>
      <c r="M2682" s="72">
        <v>6905.827</v>
      </c>
      <c r="N2682" s="72">
        <v>548668675</v>
      </c>
      <c r="O2682" s="72">
        <v>21799531</v>
      </c>
      <c r="P2682" s="72">
        <f>IF(I2682=0,0,H2682/I2682)</f>
        <v>0</v>
      </c>
    </row>
    <row r="2683">
      <c r="A2683" s="72" t="str">
        <v>2026-07</v>
      </c>
      <c r="B2683" s="72" t="str">
        <v>집계 중</v>
      </c>
      <c r="C2683" s="72" t="str">
        <v>와부읍 덕소리</v>
      </c>
      <c r="D2683" s="72" t="str">
        <v>아파트 전월세</v>
      </c>
      <c r="E2683" s="74">
        <v>48</v>
      </c>
      <c r="F2683" s="74">
        <v>0</v>
      </c>
      <c r="G2683" s="74">
        <v>35</v>
      </c>
      <c r="H2683" s="74">
        <v>13</v>
      </c>
      <c r="I2683" s="74">
        <f>G2683+H2683</f>
        <v>48</v>
      </c>
      <c r="J2683" s="74">
        <f>SUM(F2683:H2683)</f>
        <v>48</v>
      </c>
      <c r="K2683" s="74">
        <f>E2683-J2683</f>
        <v>0</v>
      </c>
      <c r="L2683" s="72">
        <v>16299000000</v>
      </c>
      <c r="M2683" s="72">
        <v>3828.245</v>
      </c>
      <c r="N2683" s="72">
        <v>339562500</v>
      </c>
      <c r="O2683" s="72">
        <v>14074594</v>
      </c>
      <c r="P2683" s="72">
        <f>IF(I2683=0,0,H2683/I2683)</f>
        <v>0.2708333333333333</v>
      </c>
    </row>
    <row r="2684">
      <c r="A2684" s="72" t="str">
        <v>2026-07</v>
      </c>
      <c r="B2684" s="72" t="str">
        <v>집계 중</v>
      </c>
      <c r="C2684" s="72" t="str">
        <v>와부읍 덕소리</v>
      </c>
      <c r="D2684" s="72" t="str">
        <v>오피스텔 전월세</v>
      </c>
      <c r="E2684" s="74">
        <v>2</v>
      </c>
      <c r="F2684" s="74">
        <v>0</v>
      </c>
      <c r="G2684" s="74">
        <v>1</v>
      </c>
      <c r="H2684" s="74">
        <v>1</v>
      </c>
      <c r="I2684" s="74">
        <f>G2684+H2684</f>
        <v>2</v>
      </c>
      <c r="J2684" s="74">
        <f>SUM(F2684:H2684)</f>
        <v>2</v>
      </c>
      <c r="K2684" s="74">
        <f>E2684-J2684</f>
        <v>0</v>
      </c>
      <c r="L2684" s="72">
        <v>260000000</v>
      </c>
      <c r="M2684" s="72">
        <v>71.18</v>
      </c>
      <c r="N2684" s="72">
        <v>130000000</v>
      </c>
      <c r="O2684" s="72">
        <v>12075079</v>
      </c>
      <c r="P2684" s="72">
        <f>IF(I2684=0,0,H2684/I2684)</f>
        <v>0.5</v>
      </c>
    </row>
    <row r="2685">
      <c r="A2685" s="72" t="str">
        <v>2026-07</v>
      </c>
      <c r="B2685" s="72" t="str">
        <v>집계 중</v>
      </c>
      <c r="C2685" s="72" t="str">
        <v>와부읍 덕소리</v>
      </c>
      <c r="D2685" s="72" t="str">
        <v>토지</v>
      </c>
      <c r="E2685" s="74">
        <v>2</v>
      </c>
      <c r="F2685" s="74">
        <v>2</v>
      </c>
      <c r="G2685" s="74">
        <v>0</v>
      </c>
      <c r="H2685" s="74">
        <v>0</v>
      </c>
      <c r="I2685" s="74">
        <f>G2685+H2685</f>
        <v>0</v>
      </c>
      <c r="J2685" s="74">
        <f>SUM(F2685:H2685)</f>
        <v>2</v>
      </c>
      <c r="K2685" s="74">
        <f>E2685-J2685</f>
        <v>0</v>
      </c>
      <c r="L2685" s="72">
        <v>149000000</v>
      </c>
      <c r="M2685" s="72">
        <v>11.87</v>
      </c>
      <c r="N2685" s="72">
        <v>74500000</v>
      </c>
      <c r="O2685" s="72">
        <v>41496374</v>
      </c>
      <c r="P2685" s="72">
        <f>IF(I2685=0,0,H2685/I2685)</f>
        <v>0</v>
      </c>
    </row>
    <row r="2686">
      <c r="A2686" s="72" t="str">
        <v>2026-07</v>
      </c>
      <c r="B2686" s="72" t="str">
        <v>집계 중</v>
      </c>
      <c r="C2686" s="72" t="str">
        <v>와부읍 도곡리</v>
      </c>
      <c r="D2686" s="72" t="str">
        <v>다가구 전월세</v>
      </c>
      <c r="E2686" s="74">
        <v>3</v>
      </c>
      <c r="F2686" s="74">
        <v>0</v>
      </c>
      <c r="G2686" s="74">
        <v>1</v>
      </c>
      <c r="H2686" s="74">
        <v>2</v>
      </c>
      <c r="I2686" s="74">
        <f>G2686+H2686</f>
        <v>3</v>
      </c>
      <c r="J2686" s="74">
        <f>SUM(F2686:H2686)</f>
        <v>3</v>
      </c>
      <c r="K2686" s="74">
        <f>E2686-J2686</f>
        <v>0</v>
      </c>
      <c r="L2686" s="72">
        <v>350000000</v>
      </c>
      <c r="M2686" s="72">
        <v>219.67</v>
      </c>
      <c r="N2686" s="72">
        <v>116666667</v>
      </c>
      <c r="O2686" s="72">
        <v>5267104</v>
      </c>
      <c r="P2686" s="72">
        <f>IF(I2686=0,0,H2686/I2686)</f>
        <v>0.6666666666666666</v>
      </c>
    </row>
    <row r="2687">
      <c r="A2687" s="72" t="str">
        <v>2026-07</v>
      </c>
      <c r="B2687" s="72" t="str">
        <v>집계 중</v>
      </c>
      <c r="C2687" s="72" t="str">
        <v>와부읍 도곡리</v>
      </c>
      <c r="D2687" s="72" t="str">
        <v>다세대 전월세</v>
      </c>
      <c r="E2687" s="74">
        <v>1</v>
      </c>
      <c r="F2687" s="74">
        <v>0</v>
      </c>
      <c r="G2687" s="74">
        <v>0</v>
      </c>
      <c r="H2687" s="74">
        <v>1</v>
      </c>
      <c r="I2687" s="74">
        <f>G2687+H2687</f>
        <v>1</v>
      </c>
      <c r="J2687" s="74">
        <f>SUM(F2687:H2687)</f>
        <v>1</v>
      </c>
      <c r="K2687" s="74">
        <f>E2687-J2687</f>
        <v>0</v>
      </c>
      <c r="L2687" s="72">
        <v>10000000</v>
      </c>
      <c r="M2687" s="72">
        <v>17.92</v>
      </c>
      <c r="N2687" s="72">
        <v>10000000</v>
      </c>
      <c r="O2687" s="72">
        <v>1844746</v>
      </c>
      <c r="P2687" s="72">
        <f>IF(I2687=0,0,H2687/I2687)</f>
        <v>1</v>
      </c>
    </row>
    <row r="2688">
      <c r="A2688" s="72" t="str">
        <v>2026-07</v>
      </c>
      <c r="B2688" s="72" t="str">
        <v>집계 중</v>
      </c>
      <c r="C2688" s="72" t="str">
        <v>와부읍 도곡리</v>
      </c>
      <c r="D2688" s="72" t="str">
        <v>상가</v>
      </c>
      <c r="E2688" s="74">
        <v>2</v>
      </c>
      <c r="F2688" s="74">
        <v>2</v>
      </c>
      <c r="G2688" s="74">
        <v>0</v>
      </c>
      <c r="H2688" s="74">
        <v>0</v>
      </c>
      <c r="I2688" s="74">
        <f>G2688+H2688</f>
        <v>0</v>
      </c>
      <c r="J2688" s="74">
        <f>SUM(F2688:H2688)</f>
        <v>2</v>
      </c>
      <c r="K2688" s="74">
        <f>E2688-J2688</f>
        <v>0</v>
      </c>
      <c r="L2688" s="72">
        <v>903000000</v>
      </c>
      <c r="M2688" s="72">
        <v>80.98</v>
      </c>
      <c r="N2688" s="72">
        <v>451500000</v>
      </c>
      <c r="O2688" s="72">
        <v>36862483</v>
      </c>
      <c r="P2688" s="72">
        <f>IF(I2688=0,0,H2688/I2688)</f>
        <v>0</v>
      </c>
    </row>
    <row r="2689">
      <c r="A2689" s="72" t="str">
        <v>2026-07</v>
      </c>
      <c r="B2689" s="72" t="str">
        <v>집계 중</v>
      </c>
      <c r="C2689" s="72" t="str">
        <v>와부읍 도곡리</v>
      </c>
      <c r="D2689" s="72" t="str">
        <v>아파트 매매</v>
      </c>
      <c r="E2689" s="74">
        <v>41</v>
      </c>
      <c r="F2689" s="74">
        <v>41</v>
      </c>
      <c r="G2689" s="74">
        <v>0</v>
      </c>
      <c r="H2689" s="74">
        <v>0</v>
      </c>
      <c r="I2689" s="74">
        <f>G2689+H2689</f>
        <v>0</v>
      </c>
      <c r="J2689" s="74">
        <f>SUM(F2689:H2689)</f>
        <v>41</v>
      </c>
      <c r="K2689" s="74">
        <f>E2689-J2689</f>
        <v>0</v>
      </c>
      <c r="L2689" s="72">
        <v>22770000000</v>
      </c>
      <c r="M2689" s="72">
        <v>3665.474</v>
      </c>
      <c r="N2689" s="72">
        <v>555365854</v>
      </c>
      <c r="O2689" s="72">
        <v>20535605</v>
      </c>
      <c r="P2689" s="72">
        <f>IF(I2689=0,0,H2689/I2689)</f>
        <v>0</v>
      </c>
    </row>
    <row r="2690">
      <c r="A2690" s="72" t="str">
        <v>2026-07</v>
      </c>
      <c r="B2690" s="72" t="str">
        <v>집계 중</v>
      </c>
      <c r="C2690" s="72" t="str">
        <v>와부읍 도곡리</v>
      </c>
      <c r="D2690" s="72" t="str">
        <v>아파트 전월세</v>
      </c>
      <c r="E2690" s="74">
        <v>39</v>
      </c>
      <c r="F2690" s="74">
        <v>0</v>
      </c>
      <c r="G2690" s="74">
        <v>26</v>
      </c>
      <c r="H2690" s="74">
        <v>13</v>
      </c>
      <c r="I2690" s="74">
        <f>G2690+H2690</f>
        <v>39</v>
      </c>
      <c r="J2690" s="74">
        <f>SUM(F2690:H2690)</f>
        <v>39</v>
      </c>
      <c r="K2690" s="74">
        <f>E2690-J2690</f>
        <v>0</v>
      </c>
      <c r="L2690" s="72">
        <v>11849250000</v>
      </c>
      <c r="M2690" s="72">
        <v>3237.353</v>
      </c>
      <c r="N2690" s="72">
        <v>303826923</v>
      </c>
      <c r="O2690" s="72">
        <v>12099722</v>
      </c>
      <c r="P2690" s="72">
        <f>IF(I2690=0,0,H2690/I2690)</f>
        <v>0.3333333333333333</v>
      </c>
    </row>
    <row r="2691">
      <c r="A2691" s="72" t="str">
        <v>2026-07</v>
      </c>
      <c r="B2691" s="72" t="str">
        <v>집계 중</v>
      </c>
      <c r="C2691" s="72" t="str">
        <v>와부읍 도곡리</v>
      </c>
      <c r="D2691" s="72" t="str">
        <v>오피스텔 매매</v>
      </c>
      <c r="E2691" s="74">
        <v>1</v>
      </c>
      <c r="F2691" s="74">
        <v>1</v>
      </c>
      <c r="G2691" s="74">
        <v>0</v>
      </c>
      <c r="H2691" s="74">
        <v>0</v>
      </c>
      <c r="I2691" s="74">
        <f>G2691+H2691</f>
        <v>0</v>
      </c>
      <c r="J2691" s="74">
        <f>SUM(F2691:H2691)</f>
        <v>1</v>
      </c>
      <c r="K2691" s="74">
        <f>E2691-J2691</f>
        <v>0</v>
      </c>
      <c r="L2691" s="72">
        <v>267000000</v>
      </c>
      <c r="M2691" s="72">
        <v>75.18</v>
      </c>
      <c r="N2691" s="72">
        <v>267000000</v>
      </c>
      <c r="O2691" s="72">
        <v>11740418</v>
      </c>
      <c r="P2691" s="72">
        <f>IF(I2691=0,0,H2691/I2691)</f>
        <v>0</v>
      </c>
    </row>
    <row r="2692">
      <c r="A2692" s="72" t="str">
        <v>2026-07</v>
      </c>
      <c r="B2692" s="72" t="str">
        <v>집계 중</v>
      </c>
      <c r="C2692" s="72" t="str">
        <v>와부읍 도곡리</v>
      </c>
      <c r="D2692" s="72" t="str">
        <v>오피스텔 전월세</v>
      </c>
      <c r="E2692" s="74">
        <v>3</v>
      </c>
      <c r="F2692" s="74">
        <v>0</v>
      </c>
      <c r="G2692" s="74">
        <v>1</v>
      </c>
      <c r="H2692" s="74">
        <v>2</v>
      </c>
      <c r="I2692" s="74">
        <f>G2692+H2692</f>
        <v>3</v>
      </c>
      <c r="J2692" s="74">
        <f>SUM(F2692:H2692)</f>
        <v>3</v>
      </c>
      <c r="K2692" s="74">
        <f>E2692-J2692</f>
        <v>0</v>
      </c>
      <c r="L2692" s="72">
        <v>320000000</v>
      </c>
      <c r="M2692" s="72">
        <v>183.69</v>
      </c>
      <c r="N2692" s="72">
        <v>106666667</v>
      </c>
      <c r="O2692" s="72">
        <v>5758894</v>
      </c>
      <c r="P2692" s="72">
        <f>IF(I2692=0,0,H2692/I2692)</f>
        <v>0.6666666666666666</v>
      </c>
    </row>
    <row r="2693">
      <c r="A2693" s="72" t="str">
        <v>2026-07</v>
      </c>
      <c r="B2693" s="72" t="str">
        <v>집계 중</v>
      </c>
      <c r="C2693" s="72" t="str">
        <v>와부읍 월문리</v>
      </c>
      <c r="D2693" s="72" t="str">
        <v>다가구 전월세</v>
      </c>
      <c r="E2693" s="74">
        <v>1</v>
      </c>
      <c r="F2693" s="74">
        <v>0</v>
      </c>
      <c r="G2693" s="74">
        <v>0</v>
      </c>
      <c r="H2693" s="74">
        <v>1</v>
      </c>
      <c r="I2693" s="74">
        <f>G2693+H2693</f>
        <v>1</v>
      </c>
      <c r="J2693" s="74">
        <f>SUM(F2693:H2693)</f>
        <v>1</v>
      </c>
      <c r="K2693" s="74">
        <f>E2693-J2693</f>
        <v>0</v>
      </c>
      <c r="L2693" s="72">
        <v>7000000</v>
      </c>
      <c r="M2693" s="72">
        <v>28.09</v>
      </c>
      <c r="N2693" s="72">
        <v>7000000</v>
      </c>
      <c r="O2693" s="72">
        <v>823798</v>
      </c>
      <c r="P2693" s="72">
        <f>IF(I2693=0,0,H2693/I2693)</f>
        <v>1</v>
      </c>
    </row>
    <row r="2694">
      <c r="A2694" s="72" t="str">
        <v>2026-07</v>
      </c>
      <c r="B2694" s="72" t="str">
        <v>집계 중</v>
      </c>
      <c r="C2694" s="72" t="str">
        <v>와부읍 월문리</v>
      </c>
      <c r="D2694" s="72" t="str">
        <v>토지</v>
      </c>
      <c r="E2694" s="74">
        <v>3</v>
      </c>
      <c r="F2694" s="74">
        <v>3</v>
      </c>
      <c r="G2694" s="74">
        <v>0</v>
      </c>
      <c r="H2694" s="74">
        <v>0</v>
      </c>
      <c r="I2694" s="74">
        <f>G2694+H2694</f>
        <v>0</v>
      </c>
      <c r="J2694" s="74">
        <f>SUM(F2694:H2694)</f>
        <v>3</v>
      </c>
      <c r="K2694" s="74">
        <f>E2694-J2694</f>
        <v>0</v>
      </c>
      <c r="L2694" s="72">
        <v>609700000</v>
      </c>
      <c r="M2694" s="72">
        <v>885</v>
      </c>
      <c r="N2694" s="72">
        <v>203233333</v>
      </c>
      <c r="O2694" s="72">
        <v>2277443</v>
      </c>
      <c r="P2694" s="72">
        <f>IF(I2694=0,0,H2694/I2694)</f>
        <v>0</v>
      </c>
    </row>
    <row r="2695">
      <c r="A2695" s="72" t="str">
        <v>2026-07</v>
      </c>
      <c r="B2695" s="72" t="str">
        <v>집계 중</v>
      </c>
      <c r="C2695" s="72" t="str">
        <v>와부읍 율석리</v>
      </c>
      <c r="D2695" s="72" t="str">
        <v>다가구 전월세</v>
      </c>
      <c r="E2695" s="74">
        <v>2</v>
      </c>
      <c r="F2695" s="74">
        <v>0</v>
      </c>
      <c r="G2695" s="74">
        <v>0</v>
      </c>
      <c r="H2695" s="74">
        <v>2</v>
      </c>
      <c r="I2695" s="74">
        <f>G2695+H2695</f>
        <v>2</v>
      </c>
      <c r="J2695" s="74">
        <f>SUM(F2695:H2695)</f>
        <v>2</v>
      </c>
      <c r="K2695" s="74">
        <f>E2695-J2695</f>
        <v>0</v>
      </c>
      <c r="L2695" s="72">
        <v>30000000</v>
      </c>
      <c r="M2695" s="72">
        <v>146.57</v>
      </c>
      <c r="N2695" s="72">
        <v>15000000</v>
      </c>
      <c r="O2695" s="72">
        <v>676629</v>
      </c>
      <c r="P2695" s="72">
        <f>IF(I2695=0,0,H2695/I2695)</f>
        <v>1</v>
      </c>
    </row>
    <row r="2696">
      <c r="A2696" s="72" t="str">
        <v>2026-07</v>
      </c>
      <c r="B2696" s="72" t="str">
        <v>집계 중</v>
      </c>
      <c r="C2696" s="72" t="str">
        <v>와부읍 율석리</v>
      </c>
      <c r="D2696" s="72" t="str">
        <v>토지</v>
      </c>
      <c r="E2696" s="74">
        <v>20</v>
      </c>
      <c r="F2696" s="74">
        <v>20</v>
      </c>
      <c r="G2696" s="74">
        <v>0</v>
      </c>
      <c r="H2696" s="74">
        <v>0</v>
      </c>
      <c r="I2696" s="74">
        <f>G2696+H2696</f>
        <v>0</v>
      </c>
      <c r="J2696" s="74">
        <f>SUM(F2696:H2696)</f>
        <v>20</v>
      </c>
      <c r="K2696" s="74">
        <f>E2696-J2696</f>
        <v>0</v>
      </c>
      <c r="L2696" s="72">
        <v>313590000</v>
      </c>
      <c r="M2696" s="72">
        <v>841</v>
      </c>
      <c r="N2696" s="72">
        <v>15679500</v>
      </c>
      <c r="O2696" s="72">
        <v>1232653</v>
      </c>
      <c r="P2696" s="72">
        <f>IF(I2696=0,0,H2696/I2696)</f>
        <v>0</v>
      </c>
    </row>
    <row r="2697">
      <c r="A2697" s="72" t="str">
        <v>2026-07</v>
      </c>
      <c r="B2697" s="72" t="str">
        <v>집계 중</v>
      </c>
      <c r="C2697" s="72" t="str">
        <v>이패동</v>
      </c>
      <c r="D2697" s="72" t="str">
        <v>다가구 전월세</v>
      </c>
      <c r="E2697" s="74">
        <v>1</v>
      </c>
      <c r="F2697" s="74">
        <v>0</v>
      </c>
      <c r="G2697" s="74">
        <v>0</v>
      </c>
      <c r="H2697" s="74">
        <v>1</v>
      </c>
      <c r="I2697" s="74">
        <f>G2697+H2697</f>
        <v>1</v>
      </c>
      <c r="J2697" s="74">
        <f>SUM(F2697:H2697)</f>
        <v>1</v>
      </c>
      <c r="K2697" s="74">
        <f>E2697-J2697</f>
        <v>0</v>
      </c>
      <c r="L2697" s="72">
        <v>30000000</v>
      </c>
      <c r="M2697" s="72">
        <v>68</v>
      </c>
      <c r="N2697" s="72">
        <v>30000000</v>
      </c>
      <c r="O2697" s="72">
        <v>1458435</v>
      </c>
      <c r="P2697" s="72">
        <f>IF(I2697=0,0,H2697/I2697)</f>
        <v>1</v>
      </c>
    </row>
    <row r="2698">
      <c r="A2698" s="72" t="str">
        <v>2026-07</v>
      </c>
      <c r="B2698" s="72" t="str">
        <v>집계 중</v>
      </c>
      <c r="C2698" s="72" t="str">
        <v>이패동</v>
      </c>
      <c r="D2698" s="72" t="str">
        <v>토지</v>
      </c>
      <c r="E2698" s="74">
        <v>21</v>
      </c>
      <c r="F2698" s="74">
        <v>21</v>
      </c>
      <c r="G2698" s="74">
        <v>0</v>
      </c>
      <c r="H2698" s="74">
        <v>0</v>
      </c>
      <c r="I2698" s="74">
        <f>G2698+H2698</f>
        <v>0</v>
      </c>
      <c r="J2698" s="74">
        <f>SUM(F2698:H2698)</f>
        <v>21</v>
      </c>
      <c r="K2698" s="74">
        <f>E2698-J2698</f>
        <v>0</v>
      </c>
      <c r="L2698" s="72">
        <v>1757770000</v>
      </c>
      <c r="M2698" s="72">
        <v>12282.4</v>
      </c>
      <c r="N2698" s="72">
        <v>83703333</v>
      </c>
      <c r="O2698" s="72">
        <v>473101</v>
      </c>
      <c r="P2698" s="72">
        <f>IF(I2698=0,0,H2698/I2698)</f>
        <v>0</v>
      </c>
    </row>
    <row r="2699">
      <c r="A2699" s="72" t="str">
        <v>2026-07</v>
      </c>
      <c r="B2699" s="72" t="str">
        <v>집계 중</v>
      </c>
      <c r="C2699" s="72" t="str">
        <v>일패동</v>
      </c>
      <c r="D2699" s="72" t="str">
        <v>공장창고</v>
      </c>
      <c r="E2699" s="74">
        <v>1</v>
      </c>
      <c r="F2699" s="74">
        <v>1</v>
      </c>
      <c r="G2699" s="74">
        <v>0</v>
      </c>
      <c r="H2699" s="74">
        <v>0</v>
      </c>
      <c r="I2699" s="74">
        <f>G2699+H2699</f>
        <v>0</v>
      </c>
      <c r="J2699" s="74">
        <f>SUM(F2699:H2699)</f>
        <v>1</v>
      </c>
      <c r="K2699" s="74">
        <f>E2699-J2699</f>
        <v>0</v>
      </c>
      <c r="L2699" s="72">
        <v>3570000000</v>
      </c>
      <c r="M2699" s="72">
        <v>495</v>
      </c>
      <c r="N2699" s="72">
        <v>3570000000</v>
      </c>
      <c r="O2699" s="72">
        <v>23841722</v>
      </c>
      <c r="P2699" s="72">
        <f>IF(I2699=0,0,H2699/I2699)</f>
        <v>0</v>
      </c>
    </row>
    <row r="2700">
      <c r="A2700" s="72" t="str">
        <v>2026-07</v>
      </c>
      <c r="B2700" s="72" t="str">
        <v>집계 중</v>
      </c>
      <c r="C2700" s="72" t="str">
        <v>일패동</v>
      </c>
      <c r="D2700" s="72" t="str">
        <v>다가구 전월세</v>
      </c>
      <c r="E2700" s="74">
        <v>2</v>
      </c>
      <c r="F2700" s="74">
        <v>0</v>
      </c>
      <c r="G2700" s="74">
        <v>1</v>
      </c>
      <c r="H2700" s="74">
        <v>1</v>
      </c>
      <c r="I2700" s="74">
        <f>G2700+H2700</f>
        <v>2</v>
      </c>
      <c r="J2700" s="74">
        <f>SUM(F2700:H2700)</f>
        <v>2</v>
      </c>
      <c r="K2700" s="74">
        <f>E2700-J2700</f>
        <v>0</v>
      </c>
      <c r="L2700" s="72">
        <v>70000000</v>
      </c>
      <c r="M2700" s="72">
        <v>255.32</v>
      </c>
      <c r="N2700" s="72">
        <v>35000000</v>
      </c>
      <c r="O2700" s="72">
        <v>906333</v>
      </c>
      <c r="P2700" s="72">
        <f>IF(I2700=0,0,H2700/I2700)</f>
        <v>0.5</v>
      </c>
    </row>
    <row r="2701">
      <c r="A2701" s="72" t="str">
        <v>2026-07</v>
      </c>
      <c r="B2701" s="72" t="str">
        <v>집계 중</v>
      </c>
      <c r="C2701" s="72" t="str">
        <v>조안면 능내리</v>
      </c>
      <c r="D2701" s="72" t="str">
        <v>다가구 매매</v>
      </c>
      <c r="E2701" s="74">
        <v>1</v>
      </c>
      <c r="F2701" s="74">
        <v>1</v>
      </c>
      <c r="G2701" s="74">
        <v>0</v>
      </c>
      <c r="H2701" s="74">
        <v>0</v>
      </c>
      <c r="I2701" s="74">
        <f>G2701+H2701</f>
        <v>0</v>
      </c>
      <c r="J2701" s="74">
        <f>SUM(F2701:H2701)</f>
        <v>1</v>
      </c>
      <c r="K2701" s="74">
        <f>E2701-J2701</f>
        <v>0</v>
      </c>
      <c r="L2701" s="72">
        <v>374900000</v>
      </c>
      <c r="M2701" s="72">
        <v>51.49</v>
      </c>
      <c r="N2701" s="72">
        <v>374900000</v>
      </c>
      <c r="O2701" s="72">
        <v>24069505</v>
      </c>
      <c r="P2701" s="72">
        <f>IF(I2701=0,0,H2701/I2701)</f>
        <v>0</v>
      </c>
    </row>
    <row r="2702">
      <c r="A2702" s="72" t="str">
        <v>2026-07</v>
      </c>
      <c r="B2702" s="72" t="str">
        <v>집계 중</v>
      </c>
      <c r="C2702" s="72" t="str">
        <v>조안면 능내리</v>
      </c>
      <c r="D2702" s="72" t="str">
        <v>토지</v>
      </c>
      <c r="E2702" s="74">
        <v>2</v>
      </c>
      <c r="F2702" s="74">
        <v>2</v>
      </c>
      <c r="G2702" s="74">
        <v>0</v>
      </c>
      <c r="H2702" s="74">
        <v>0</v>
      </c>
      <c r="I2702" s="74">
        <f>G2702+H2702</f>
        <v>0</v>
      </c>
      <c r="J2702" s="74">
        <f>SUM(F2702:H2702)</f>
        <v>2</v>
      </c>
      <c r="K2702" s="74">
        <f>E2702-J2702</f>
        <v>0</v>
      </c>
      <c r="L2702" s="72">
        <v>605000000</v>
      </c>
      <c r="M2702" s="72">
        <v>14641</v>
      </c>
      <c r="N2702" s="72">
        <v>302500000</v>
      </c>
      <c r="O2702" s="72">
        <v>136603</v>
      </c>
      <c r="P2702" s="72">
        <f>IF(I2702=0,0,H2702/I2702)</f>
        <v>0</v>
      </c>
    </row>
    <row r="2703">
      <c r="A2703" s="72" t="str">
        <v>2026-07</v>
      </c>
      <c r="B2703" s="72" t="str">
        <v>집계 중</v>
      </c>
      <c r="C2703" s="72" t="str">
        <v>조안면 삼봉리</v>
      </c>
      <c r="D2703" s="72" t="str">
        <v>다가구 전월세</v>
      </c>
      <c r="E2703" s="74">
        <v>1</v>
      </c>
      <c r="F2703" s="74">
        <v>0</v>
      </c>
      <c r="G2703" s="74">
        <v>0</v>
      </c>
      <c r="H2703" s="74">
        <v>1</v>
      </c>
      <c r="I2703" s="74">
        <f>G2703+H2703</f>
        <v>1</v>
      </c>
      <c r="J2703" s="74">
        <f>SUM(F2703:H2703)</f>
        <v>1</v>
      </c>
      <c r="K2703" s="74">
        <f>E2703-J2703</f>
        <v>0</v>
      </c>
      <c r="L2703" s="72">
        <v>200000000</v>
      </c>
      <c r="M2703" s="72">
        <v>199.57</v>
      </c>
      <c r="N2703" s="72">
        <v>200000000</v>
      </c>
      <c r="O2703" s="72">
        <v>3312908</v>
      </c>
      <c r="P2703" s="72">
        <f>IF(I2703=0,0,H2703/I2703)</f>
        <v>1</v>
      </c>
    </row>
    <row r="2704">
      <c r="A2704" s="72" t="str">
        <v>2026-07</v>
      </c>
      <c r="B2704" s="72" t="str">
        <v>집계 중</v>
      </c>
      <c r="C2704" s="72" t="str">
        <v>조안면 삼봉리</v>
      </c>
      <c r="D2704" s="72" t="str">
        <v>토지</v>
      </c>
      <c r="E2704" s="74">
        <v>3</v>
      </c>
      <c r="F2704" s="74">
        <v>3</v>
      </c>
      <c r="G2704" s="74">
        <v>0</v>
      </c>
      <c r="H2704" s="74">
        <v>0</v>
      </c>
      <c r="I2704" s="74">
        <f>G2704+H2704</f>
        <v>0</v>
      </c>
      <c r="J2704" s="74">
        <f>SUM(F2704:H2704)</f>
        <v>3</v>
      </c>
      <c r="K2704" s="74">
        <f>E2704-J2704</f>
        <v>0</v>
      </c>
      <c r="L2704" s="72">
        <v>8160000</v>
      </c>
      <c r="M2704" s="72">
        <v>3268.5</v>
      </c>
      <c r="N2704" s="72">
        <v>2720000</v>
      </c>
      <c r="O2704" s="72">
        <v>8253</v>
      </c>
      <c r="P2704" s="72">
        <f>IF(I2704=0,0,H2704/I2704)</f>
        <v>0</v>
      </c>
    </row>
    <row r="2705">
      <c r="A2705" s="72" t="str">
        <v>2026-07</v>
      </c>
      <c r="B2705" s="72" t="str">
        <v>집계 중</v>
      </c>
      <c r="C2705" s="72" t="str">
        <v>조안면 송촌리</v>
      </c>
      <c r="D2705" s="72" t="str">
        <v>다가구 전월세</v>
      </c>
      <c r="E2705" s="74">
        <v>1</v>
      </c>
      <c r="F2705" s="74">
        <v>0</v>
      </c>
      <c r="G2705" s="74">
        <v>0</v>
      </c>
      <c r="H2705" s="74">
        <v>1</v>
      </c>
      <c r="I2705" s="74">
        <f>G2705+H2705</f>
        <v>1</v>
      </c>
      <c r="J2705" s="74">
        <f>SUM(F2705:H2705)</f>
        <v>1</v>
      </c>
      <c r="K2705" s="74">
        <f>E2705-J2705</f>
        <v>0</v>
      </c>
      <c r="L2705" s="72">
        <v>30000000</v>
      </c>
      <c r="M2705" s="72">
        <v>196.52</v>
      </c>
      <c r="N2705" s="72">
        <v>30000000</v>
      </c>
      <c r="O2705" s="72">
        <v>504649</v>
      </c>
      <c r="P2705" s="72">
        <f>IF(I2705=0,0,H2705/I2705)</f>
        <v>1</v>
      </c>
    </row>
    <row r="2706">
      <c r="A2706" s="72" t="str">
        <v>2026-07</v>
      </c>
      <c r="B2706" s="72" t="str">
        <v>집계 중</v>
      </c>
      <c r="C2706" s="72" t="str">
        <v>조안면 시우리</v>
      </c>
      <c r="D2706" s="72" t="str">
        <v>다가구 전월세</v>
      </c>
      <c r="E2706" s="74">
        <v>1</v>
      </c>
      <c r="F2706" s="74">
        <v>0</v>
      </c>
      <c r="G2706" s="74">
        <v>0</v>
      </c>
      <c r="H2706" s="74">
        <v>1</v>
      </c>
      <c r="I2706" s="74">
        <f>G2706+H2706</f>
        <v>1</v>
      </c>
      <c r="J2706" s="74">
        <f>SUM(F2706:H2706)</f>
        <v>1</v>
      </c>
      <c r="K2706" s="74">
        <f>E2706-J2706</f>
        <v>0</v>
      </c>
      <c r="L2706" s="72">
        <v>100000000</v>
      </c>
      <c r="M2706" s="72">
        <v>83.96</v>
      </c>
      <c r="N2706" s="72">
        <v>100000000</v>
      </c>
      <c r="O2706" s="72">
        <v>3937333</v>
      </c>
      <c r="P2706" s="72">
        <f>IF(I2706=0,0,H2706/I2706)</f>
        <v>1</v>
      </c>
    </row>
    <row r="2707">
      <c r="A2707" s="72" t="str">
        <v>2026-07</v>
      </c>
      <c r="B2707" s="72" t="str">
        <v>집계 중</v>
      </c>
      <c r="C2707" s="72" t="str">
        <v>조안면 조안리</v>
      </c>
      <c r="D2707" s="72" t="str">
        <v>토지</v>
      </c>
      <c r="E2707" s="74">
        <v>2</v>
      </c>
      <c r="F2707" s="74">
        <v>2</v>
      </c>
      <c r="G2707" s="74">
        <v>0</v>
      </c>
      <c r="H2707" s="74">
        <v>0</v>
      </c>
      <c r="I2707" s="74">
        <f>G2707+H2707</f>
        <v>0</v>
      </c>
      <c r="J2707" s="74">
        <f>SUM(F2707:H2707)</f>
        <v>2</v>
      </c>
      <c r="K2707" s="74">
        <f>E2707-J2707</f>
        <v>0</v>
      </c>
      <c r="L2707" s="72">
        <v>64500000</v>
      </c>
      <c r="M2707" s="72">
        <v>1346.4</v>
      </c>
      <c r="N2707" s="72">
        <v>32250000</v>
      </c>
      <c r="O2707" s="72">
        <v>158365</v>
      </c>
      <c r="P2707" s="72">
        <f>IF(I2707=0,0,H2707/I2707)</f>
        <v>0</v>
      </c>
    </row>
    <row r="2708">
      <c r="A2708" s="72" t="str">
        <v>2026-07</v>
      </c>
      <c r="B2708" s="72" t="str">
        <v>집계 중</v>
      </c>
      <c r="C2708" s="72" t="str">
        <v>조안면 진중리</v>
      </c>
      <c r="D2708" s="72" t="str">
        <v>토지</v>
      </c>
      <c r="E2708" s="74">
        <v>2</v>
      </c>
      <c r="F2708" s="74">
        <v>2</v>
      </c>
      <c r="G2708" s="74">
        <v>0</v>
      </c>
      <c r="H2708" s="74">
        <v>0</v>
      </c>
      <c r="I2708" s="74">
        <f>G2708+H2708</f>
        <v>0</v>
      </c>
      <c r="J2708" s="74">
        <f>SUM(F2708:H2708)</f>
        <v>2</v>
      </c>
      <c r="K2708" s="74">
        <f>E2708-J2708</f>
        <v>0</v>
      </c>
      <c r="L2708" s="72">
        <v>328000000</v>
      </c>
      <c r="M2708" s="72">
        <v>1506</v>
      </c>
      <c r="N2708" s="72">
        <v>164000000</v>
      </c>
      <c r="O2708" s="72">
        <v>719985</v>
      </c>
      <c r="P2708" s="72">
        <f>IF(I2708=0,0,H2708/I2708)</f>
        <v>0</v>
      </c>
    </row>
    <row r="2709">
      <c r="A2709" s="72" t="str">
        <v>2026-07</v>
      </c>
      <c r="B2709" s="72" t="str">
        <v>집계 중</v>
      </c>
      <c r="C2709" s="72" t="str">
        <v>진건읍 배양리</v>
      </c>
      <c r="D2709" s="72" t="str">
        <v>공장창고</v>
      </c>
      <c r="E2709" s="74">
        <v>1</v>
      </c>
      <c r="F2709" s="74">
        <v>1</v>
      </c>
      <c r="G2709" s="74">
        <v>0</v>
      </c>
      <c r="H2709" s="74">
        <v>0</v>
      </c>
      <c r="I2709" s="74">
        <f>G2709+H2709</f>
        <v>0</v>
      </c>
      <c r="J2709" s="74">
        <f>SUM(F2709:H2709)</f>
        <v>1</v>
      </c>
      <c r="K2709" s="74">
        <f>E2709-J2709</f>
        <v>0</v>
      </c>
      <c r="L2709" s="72">
        <v>1770000000</v>
      </c>
      <c r="M2709" s="72">
        <v>499.2</v>
      </c>
      <c r="N2709" s="72">
        <v>1770000000</v>
      </c>
      <c r="O2709" s="72">
        <v>11721233</v>
      </c>
      <c r="P2709" s="72">
        <f>IF(I2709=0,0,H2709/I2709)</f>
        <v>0</v>
      </c>
    </row>
    <row r="2710">
      <c r="A2710" s="72" t="str">
        <v>2026-07</v>
      </c>
      <c r="B2710" s="72" t="str">
        <v>집계 중</v>
      </c>
      <c r="C2710" s="72" t="str">
        <v>진건읍 배양리</v>
      </c>
      <c r="D2710" s="72" t="str">
        <v>다가구 전월세</v>
      </c>
      <c r="E2710" s="74">
        <v>1</v>
      </c>
      <c r="F2710" s="74">
        <v>0</v>
      </c>
      <c r="G2710" s="74">
        <v>0</v>
      </c>
      <c r="H2710" s="74">
        <v>1</v>
      </c>
      <c r="I2710" s="74">
        <f>G2710+H2710</f>
        <v>1</v>
      </c>
      <c r="J2710" s="74">
        <f>SUM(F2710:H2710)</f>
        <v>1</v>
      </c>
      <c r="K2710" s="74">
        <f>E2710-J2710</f>
        <v>0</v>
      </c>
      <c r="L2710" s="72">
        <v>10000000</v>
      </c>
      <c r="M2710" s="72">
        <v>33.21</v>
      </c>
      <c r="N2710" s="72">
        <v>10000000</v>
      </c>
      <c r="O2710" s="72">
        <v>995419</v>
      </c>
      <c r="P2710" s="72">
        <f>IF(I2710=0,0,H2710/I2710)</f>
        <v>1</v>
      </c>
    </row>
    <row r="2711">
      <c r="A2711" s="72" t="str">
        <v>2026-07</v>
      </c>
      <c r="B2711" s="72" t="str">
        <v>집계 중</v>
      </c>
      <c r="C2711" s="72" t="str">
        <v>진건읍 배양리</v>
      </c>
      <c r="D2711" s="72" t="str">
        <v>토지</v>
      </c>
      <c r="E2711" s="74">
        <v>4</v>
      </c>
      <c r="F2711" s="74">
        <v>4</v>
      </c>
      <c r="G2711" s="74">
        <v>0</v>
      </c>
      <c r="H2711" s="74">
        <v>0</v>
      </c>
      <c r="I2711" s="74">
        <f>G2711+H2711</f>
        <v>0</v>
      </c>
      <c r="J2711" s="74">
        <f>SUM(F2711:H2711)</f>
        <v>4</v>
      </c>
      <c r="K2711" s="74">
        <f>E2711-J2711</f>
        <v>0</v>
      </c>
      <c r="L2711" s="72">
        <v>880000000</v>
      </c>
      <c r="M2711" s="72">
        <v>3610</v>
      </c>
      <c r="N2711" s="72">
        <v>220000000</v>
      </c>
      <c r="O2711" s="72">
        <v>805842</v>
      </c>
      <c r="P2711" s="72">
        <f>IF(I2711=0,0,H2711/I2711)</f>
        <v>0</v>
      </c>
    </row>
    <row r="2712">
      <c r="A2712" s="72" t="str">
        <v>2026-07</v>
      </c>
      <c r="B2712" s="72" t="str">
        <v>집계 중</v>
      </c>
      <c r="C2712" s="72" t="str">
        <v>진건읍 사능리</v>
      </c>
      <c r="D2712" s="72" t="str">
        <v>다세대 매매</v>
      </c>
      <c r="E2712" s="74">
        <v>2</v>
      </c>
      <c r="F2712" s="74">
        <v>2</v>
      </c>
      <c r="G2712" s="74">
        <v>0</v>
      </c>
      <c r="H2712" s="74">
        <v>0</v>
      </c>
      <c r="I2712" s="74">
        <f>G2712+H2712</f>
        <v>0</v>
      </c>
      <c r="J2712" s="74">
        <f>SUM(F2712:H2712)</f>
        <v>2</v>
      </c>
      <c r="K2712" s="74">
        <f>E2712-J2712</f>
        <v>0</v>
      </c>
      <c r="L2712" s="72">
        <v>225000000</v>
      </c>
      <c r="M2712" s="72">
        <v>95.91</v>
      </c>
      <c r="N2712" s="72">
        <v>112500000</v>
      </c>
      <c r="O2712" s="72">
        <v>7755204</v>
      </c>
      <c r="P2712" s="72">
        <f>IF(I2712=0,0,H2712/I2712)</f>
        <v>0</v>
      </c>
    </row>
    <row r="2713">
      <c r="A2713" s="72" t="str">
        <v>2026-07</v>
      </c>
      <c r="B2713" s="72" t="str">
        <v>집계 중</v>
      </c>
      <c r="C2713" s="72" t="str">
        <v>진건읍 사능리</v>
      </c>
      <c r="D2713" s="72" t="str">
        <v>다세대 전월세</v>
      </c>
      <c r="E2713" s="74">
        <v>1</v>
      </c>
      <c r="F2713" s="74">
        <v>0</v>
      </c>
      <c r="G2713" s="74">
        <v>0</v>
      </c>
      <c r="H2713" s="74">
        <v>1</v>
      </c>
      <c r="I2713" s="74">
        <f>G2713+H2713</f>
        <v>1</v>
      </c>
      <c r="J2713" s="74">
        <f>SUM(F2713:H2713)</f>
        <v>1</v>
      </c>
      <c r="K2713" s="74">
        <f>E2713-J2713</f>
        <v>0</v>
      </c>
      <c r="L2713" s="72">
        <v>60000000</v>
      </c>
      <c r="M2713" s="72">
        <v>46.02</v>
      </c>
      <c r="N2713" s="72">
        <v>60000000</v>
      </c>
      <c r="O2713" s="72">
        <v>4310020</v>
      </c>
      <c r="P2713" s="72">
        <f>IF(I2713=0,0,H2713/I2713)</f>
        <v>1</v>
      </c>
    </row>
    <row r="2714">
      <c r="A2714" s="72" t="str">
        <v>2026-07</v>
      </c>
      <c r="B2714" s="72" t="str">
        <v>집계 중</v>
      </c>
      <c r="C2714" s="72" t="str">
        <v>진건읍 송능리</v>
      </c>
      <c r="D2714" s="72" t="str">
        <v>다가구 매매</v>
      </c>
      <c r="E2714" s="74">
        <v>1</v>
      </c>
      <c r="F2714" s="74">
        <v>1</v>
      </c>
      <c r="G2714" s="74">
        <v>0</v>
      </c>
      <c r="H2714" s="74">
        <v>0</v>
      </c>
      <c r="I2714" s="74">
        <f>G2714+H2714</f>
        <v>0</v>
      </c>
      <c r="J2714" s="74">
        <f>SUM(F2714:H2714)</f>
        <v>1</v>
      </c>
      <c r="K2714" s="74">
        <f>E2714-J2714</f>
        <v>0</v>
      </c>
      <c r="L2714" s="72">
        <v>420000000</v>
      </c>
      <c r="M2714" s="72">
        <v>81.92</v>
      </c>
      <c r="N2714" s="72">
        <v>420000000</v>
      </c>
      <c r="O2714" s="72">
        <v>16948605</v>
      </c>
      <c r="P2714" s="72">
        <f>IF(I2714=0,0,H2714/I2714)</f>
        <v>0</v>
      </c>
    </row>
    <row r="2715">
      <c r="A2715" s="72" t="str">
        <v>2026-07</v>
      </c>
      <c r="B2715" s="72" t="str">
        <v>집계 중</v>
      </c>
      <c r="C2715" s="72" t="str">
        <v>진건읍 송능리</v>
      </c>
      <c r="D2715" s="72" t="str">
        <v>다세대 매매</v>
      </c>
      <c r="E2715" s="74">
        <v>1</v>
      </c>
      <c r="F2715" s="74">
        <v>1</v>
      </c>
      <c r="G2715" s="74">
        <v>0</v>
      </c>
      <c r="H2715" s="74">
        <v>0</v>
      </c>
      <c r="I2715" s="74">
        <f>G2715+H2715</f>
        <v>0</v>
      </c>
      <c r="J2715" s="74">
        <f>SUM(F2715:H2715)</f>
        <v>1</v>
      </c>
      <c r="K2715" s="74">
        <f>E2715-J2715</f>
        <v>0</v>
      </c>
      <c r="L2715" s="72">
        <v>120000000</v>
      </c>
      <c r="M2715" s="72">
        <v>72.54</v>
      </c>
      <c r="N2715" s="72">
        <v>120000000</v>
      </c>
      <c r="O2715" s="72">
        <v>5468627</v>
      </c>
      <c r="P2715" s="72">
        <f>IF(I2715=0,0,H2715/I2715)</f>
        <v>0</v>
      </c>
    </row>
    <row r="2716">
      <c r="A2716" s="72" t="str">
        <v>2026-07</v>
      </c>
      <c r="B2716" s="72" t="str">
        <v>집계 중</v>
      </c>
      <c r="C2716" s="72" t="str">
        <v>진건읍 송능리</v>
      </c>
      <c r="D2716" s="72" t="str">
        <v>다세대 전월세</v>
      </c>
      <c r="E2716" s="74">
        <v>1</v>
      </c>
      <c r="F2716" s="74">
        <v>0</v>
      </c>
      <c r="G2716" s="74">
        <v>0</v>
      </c>
      <c r="H2716" s="74">
        <v>1</v>
      </c>
      <c r="I2716" s="74">
        <f>G2716+H2716</f>
        <v>1</v>
      </c>
      <c r="J2716" s="74">
        <f>SUM(F2716:H2716)</f>
        <v>1</v>
      </c>
      <c r="K2716" s="74">
        <f>E2716-J2716</f>
        <v>0</v>
      </c>
      <c r="L2716" s="72">
        <v>10000000</v>
      </c>
      <c r="M2716" s="72">
        <v>48.6</v>
      </c>
      <c r="N2716" s="72">
        <v>10000000</v>
      </c>
      <c r="O2716" s="72">
        <v>680203</v>
      </c>
      <c r="P2716" s="72">
        <f>IF(I2716=0,0,H2716/I2716)</f>
        <v>1</v>
      </c>
    </row>
    <row r="2717">
      <c r="A2717" s="72" t="str">
        <v>2026-07</v>
      </c>
      <c r="B2717" s="72" t="str">
        <v>집계 중</v>
      </c>
      <c r="C2717" s="72" t="str">
        <v>진건읍 송능리</v>
      </c>
      <c r="D2717" s="72" t="str">
        <v>토지</v>
      </c>
      <c r="E2717" s="74">
        <v>3</v>
      </c>
      <c r="F2717" s="74">
        <v>3</v>
      </c>
      <c r="G2717" s="74">
        <v>0</v>
      </c>
      <c r="H2717" s="74">
        <v>0</v>
      </c>
      <c r="I2717" s="74">
        <f>G2717+H2717</f>
        <v>0</v>
      </c>
      <c r="J2717" s="74">
        <f>SUM(F2717:H2717)</f>
        <v>3</v>
      </c>
      <c r="K2717" s="74">
        <f>E2717-J2717</f>
        <v>0</v>
      </c>
      <c r="L2717" s="72">
        <v>64500000</v>
      </c>
      <c r="M2717" s="72">
        <v>2353</v>
      </c>
      <c r="N2717" s="72">
        <v>21500000</v>
      </c>
      <c r="O2717" s="72">
        <v>90618</v>
      </c>
      <c r="P2717" s="72">
        <f>IF(I2717=0,0,H2717/I2717)</f>
        <v>0</v>
      </c>
    </row>
    <row r="2718">
      <c r="A2718" s="72" t="str">
        <v>2026-07</v>
      </c>
      <c r="B2718" s="72" t="str">
        <v>집계 중</v>
      </c>
      <c r="C2718" s="72" t="str">
        <v>진건읍 신월리</v>
      </c>
      <c r="D2718" s="72" t="str">
        <v>아파트 매매</v>
      </c>
      <c r="E2718" s="74">
        <v>2</v>
      </c>
      <c r="F2718" s="74">
        <v>2</v>
      </c>
      <c r="G2718" s="74">
        <v>0</v>
      </c>
      <c r="H2718" s="74">
        <v>0</v>
      </c>
      <c r="I2718" s="74">
        <f>G2718+H2718</f>
        <v>0</v>
      </c>
      <c r="J2718" s="74">
        <f>SUM(F2718:H2718)</f>
        <v>2</v>
      </c>
      <c r="K2718" s="74">
        <f>E2718-J2718</f>
        <v>0</v>
      </c>
      <c r="L2718" s="72">
        <v>570000000</v>
      </c>
      <c r="M2718" s="72">
        <v>144.37</v>
      </c>
      <c r="N2718" s="72">
        <v>285000000</v>
      </c>
      <c r="O2718" s="72">
        <v>13051863</v>
      </c>
      <c r="P2718" s="72">
        <f>IF(I2718=0,0,H2718/I2718)</f>
        <v>0</v>
      </c>
    </row>
    <row r="2719">
      <c r="A2719" s="72" t="str">
        <v>2026-07</v>
      </c>
      <c r="B2719" s="72" t="str">
        <v>집계 중</v>
      </c>
      <c r="C2719" s="72" t="str">
        <v>진건읍 용정리</v>
      </c>
      <c r="D2719" s="72" t="str">
        <v>다가구 전월세</v>
      </c>
      <c r="E2719" s="74">
        <v>2</v>
      </c>
      <c r="F2719" s="74">
        <v>0</v>
      </c>
      <c r="G2719" s="74">
        <v>0</v>
      </c>
      <c r="H2719" s="74">
        <v>2</v>
      </c>
      <c r="I2719" s="74">
        <f>G2719+H2719</f>
        <v>2</v>
      </c>
      <c r="J2719" s="74">
        <f>SUM(F2719:H2719)</f>
        <v>2</v>
      </c>
      <c r="K2719" s="74">
        <f>E2719-J2719</f>
        <v>0</v>
      </c>
      <c r="L2719" s="72">
        <v>20000000</v>
      </c>
      <c r="M2719" s="72">
        <v>118.93</v>
      </c>
      <c r="N2719" s="72">
        <v>10000000</v>
      </c>
      <c r="O2719" s="72">
        <v>555921</v>
      </c>
      <c r="P2719" s="72">
        <f>IF(I2719=0,0,H2719/I2719)</f>
        <v>1</v>
      </c>
    </row>
    <row r="2720">
      <c r="A2720" s="72" t="str">
        <v>2026-07</v>
      </c>
      <c r="B2720" s="72" t="str">
        <v>집계 중</v>
      </c>
      <c r="C2720" s="72" t="str">
        <v>진건읍 용정리</v>
      </c>
      <c r="D2720" s="72" t="str">
        <v>다세대 매매</v>
      </c>
      <c r="E2720" s="74">
        <v>2</v>
      </c>
      <c r="F2720" s="74">
        <v>2</v>
      </c>
      <c r="G2720" s="74">
        <v>0</v>
      </c>
      <c r="H2720" s="74">
        <v>0</v>
      </c>
      <c r="I2720" s="74">
        <f>G2720+H2720</f>
        <v>0</v>
      </c>
      <c r="J2720" s="74">
        <f>SUM(F2720:H2720)</f>
        <v>2</v>
      </c>
      <c r="K2720" s="74">
        <f>E2720-J2720</f>
        <v>0</v>
      </c>
      <c r="L2720" s="72">
        <v>169500000</v>
      </c>
      <c r="M2720" s="72">
        <v>71.19</v>
      </c>
      <c r="N2720" s="72">
        <v>84750000</v>
      </c>
      <c r="O2720" s="72">
        <v>7870917</v>
      </c>
      <c r="P2720" s="72">
        <f>IF(I2720=0,0,H2720/I2720)</f>
        <v>0</v>
      </c>
    </row>
    <row r="2721">
      <c r="A2721" s="72" t="str">
        <v>2026-07</v>
      </c>
      <c r="B2721" s="72" t="str">
        <v>집계 중</v>
      </c>
      <c r="C2721" s="72" t="str">
        <v>진건읍 용정리</v>
      </c>
      <c r="D2721" s="72" t="str">
        <v>다세대 전월세</v>
      </c>
      <c r="E2721" s="74">
        <v>2</v>
      </c>
      <c r="F2721" s="74">
        <v>0</v>
      </c>
      <c r="G2721" s="74">
        <v>0</v>
      </c>
      <c r="H2721" s="74">
        <v>2</v>
      </c>
      <c r="I2721" s="74">
        <f>G2721+H2721</f>
        <v>2</v>
      </c>
      <c r="J2721" s="74">
        <f>SUM(F2721:H2721)</f>
        <v>2</v>
      </c>
      <c r="K2721" s="74">
        <f>E2721-J2721</f>
        <v>0</v>
      </c>
      <c r="L2721" s="72">
        <v>80000000</v>
      </c>
      <c r="M2721" s="72">
        <v>96.93</v>
      </c>
      <c r="N2721" s="72">
        <v>40000000</v>
      </c>
      <c r="O2721" s="72">
        <v>2728390</v>
      </c>
      <c r="P2721" s="72">
        <f>IF(I2721=0,0,H2721/I2721)</f>
        <v>1</v>
      </c>
    </row>
    <row r="2722">
      <c r="A2722" s="72" t="str">
        <v>2026-07</v>
      </c>
      <c r="B2722" s="72" t="str">
        <v>집계 중</v>
      </c>
      <c r="C2722" s="72" t="str">
        <v>진건읍 용정리</v>
      </c>
      <c r="D2722" s="72" t="str">
        <v>상가</v>
      </c>
      <c r="E2722" s="74">
        <v>1</v>
      </c>
      <c r="F2722" s="74">
        <v>1</v>
      </c>
      <c r="G2722" s="74">
        <v>0</v>
      </c>
      <c r="H2722" s="74">
        <v>0</v>
      </c>
      <c r="I2722" s="74">
        <f>G2722+H2722</f>
        <v>0</v>
      </c>
      <c r="J2722" s="74">
        <f>SUM(F2722:H2722)</f>
        <v>1</v>
      </c>
      <c r="K2722" s="74">
        <f>E2722-J2722</f>
        <v>0</v>
      </c>
      <c r="L2722" s="72">
        <v>310000000</v>
      </c>
      <c r="M2722" s="72">
        <v>115.52</v>
      </c>
      <c r="N2722" s="72">
        <v>310000000</v>
      </c>
      <c r="O2722" s="72">
        <v>8871134</v>
      </c>
      <c r="P2722" s="72">
        <f>IF(I2722=0,0,H2722/I2722)</f>
        <v>0</v>
      </c>
    </row>
    <row r="2723">
      <c r="A2723" s="72" t="str">
        <v>2026-07</v>
      </c>
      <c r="B2723" s="72" t="str">
        <v>집계 중</v>
      </c>
      <c r="C2723" s="72" t="str">
        <v>진건읍 용정리</v>
      </c>
      <c r="D2723" s="72" t="str">
        <v>아파트 매매</v>
      </c>
      <c r="E2723" s="74">
        <v>19</v>
      </c>
      <c r="F2723" s="74">
        <v>19</v>
      </c>
      <c r="G2723" s="74">
        <v>0</v>
      </c>
      <c r="H2723" s="74">
        <v>0</v>
      </c>
      <c r="I2723" s="74">
        <f>G2723+H2723</f>
        <v>0</v>
      </c>
      <c r="J2723" s="74">
        <f>SUM(F2723:H2723)</f>
        <v>19</v>
      </c>
      <c r="K2723" s="74">
        <f>E2723-J2723</f>
        <v>0</v>
      </c>
      <c r="L2723" s="72">
        <v>4226000000</v>
      </c>
      <c r="M2723" s="72">
        <v>1232.92</v>
      </c>
      <c r="N2723" s="72">
        <v>222421053</v>
      </c>
      <c r="O2723" s="72">
        <v>11331025</v>
      </c>
      <c r="P2723" s="72">
        <f>IF(I2723=0,0,H2723/I2723)</f>
        <v>0</v>
      </c>
    </row>
    <row r="2724">
      <c r="A2724" s="72" t="str">
        <v>2026-07</v>
      </c>
      <c r="B2724" s="72" t="str">
        <v>집계 중</v>
      </c>
      <c r="C2724" s="72" t="str">
        <v>진건읍 용정리</v>
      </c>
      <c r="D2724" s="72" t="str">
        <v>아파트 전월세</v>
      </c>
      <c r="E2724" s="74">
        <v>8</v>
      </c>
      <c r="F2724" s="74">
        <v>0</v>
      </c>
      <c r="G2724" s="74">
        <v>4</v>
      </c>
      <c r="H2724" s="74">
        <v>4</v>
      </c>
      <c r="I2724" s="74">
        <f>G2724+H2724</f>
        <v>8</v>
      </c>
      <c r="J2724" s="74">
        <f>SUM(F2724:H2724)</f>
        <v>8</v>
      </c>
      <c r="K2724" s="74">
        <f>E2724-J2724</f>
        <v>0</v>
      </c>
      <c r="L2724" s="72">
        <v>915000000</v>
      </c>
      <c r="M2724" s="72">
        <v>471.92</v>
      </c>
      <c r="N2724" s="72">
        <v>114375000</v>
      </c>
      <c r="O2724" s="72">
        <v>6409547</v>
      </c>
      <c r="P2724" s="72">
        <f>IF(I2724=0,0,H2724/I2724)</f>
        <v>0.5</v>
      </c>
    </row>
    <row r="2725">
      <c r="A2725" s="72" t="str">
        <v>2026-07</v>
      </c>
      <c r="B2725" s="72" t="str">
        <v>집계 중</v>
      </c>
      <c r="C2725" s="72" t="str">
        <v>진건읍 용정리</v>
      </c>
      <c r="D2725" s="72" t="str">
        <v>오피스텔 전월세</v>
      </c>
      <c r="E2725" s="74">
        <v>1</v>
      </c>
      <c r="F2725" s="74">
        <v>0</v>
      </c>
      <c r="G2725" s="74">
        <v>0</v>
      </c>
      <c r="H2725" s="74">
        <v>1</v>
      </c>
      <c r="I2725" s="74">
        <f>G2725+H2725</f>
        <v>1</v>
      </c>
      <c r="J2725" s="74">
        <f>SUM(F2725:H2725)</f>
        <v>1</v>
      </c>
      <c r="K2725" s="74">
        <f>E2725-J2725</f>
        <v>0</v>
      </c>
      <c r="L2725" s="72">
        <v>5000000</v>
      </c>
      <c r="M2725" s="72">
        <v>22.49</v>
      </c>
      <c r="N2725" s="72">
        <v>5000000</v>
      </c>
      <c r="O2725" s="72">
        <v>734946</v>
      </c>
      <c r="P2725" s="72">
        <f>IF(I2725=0,0,H2725/I2725)</f>
        <v>1</v>
      </c>
    </row>
    <row r="2726">
      <c r="A2726" s="72" t="str">
        <v>2026-07</v>
      </c>
      <c r="B2726" s="72" t="str">
        <v>집계 중</v>
      </c>
      <c r="C2726" s="72" t="str">
        <v>진건읍 용정리</v>
      </c>
      <c r="D2726" s="72" t="str">
        <v>토지</v>
      </c>
      <c r="E2726" s="74">
        <v>7</v>
      </c>
      <c r="F2726" s="74">
        <v>7</v>
      </c>
      <c r="G2726" s="74">
        <v>0</v>
      </c>
      <c r="H2726" s="74">
        <v>0</v>
      </c>
      <c r="I2726" s="74">
        <f>G2726+H2726</f>
        <v>0</v>
      </c>
      <c r="J2726" s="74">
        <f>SUM(F2726:H2726)</f>
        <v>7</v>
      </c>
      <c r="K2726" s="74">
        <f>E2726-J2726</f>
        <v>0</v>
      </c>
      <c r="L2726" s="72">
        <v>112070000</v>
      </c>
      <c r="M2726" s="72">
        <v>627</v>
      </c>
      <c r="N2726" s="72">
        <v>16010000</v>
      </c>
      <c r="O2726" s="72">
        <v>590876</v>
      </c>
      <c r="P2726" s="72">
        <f>IF(I2726=0,0,H2726/I2726)</f>
        <v>0</v>
      </c>
    </row>
    <row r="2727">
      <c r="A2727" s="72" t="str">
        <v>2026-07</v>
      </c>
      <c r="B2727" s="72" t="str">
        <v>집계 중</v>
      </c>
      <c r="C2727" s="72" t="str">
        <v>진건읍 진관리</v>
      </c>
      <c r="D2727" s="72" t="str">
        <v>다세대 전월세</v>
      </c>
      <c r="E2727" s="74">
        <v>2</v>
      </c>
      <c r="F2727" s="74">
        <v>0</v>
      </c>
      <c r="G2727" s="74">
        <v>0</v>
      </c>
      <c r="H2727" s="74">
        <v>2</v>
      </c>
      <c r="I2727" s="74">
        <f>G2727+H2727</f>
        <v>2</v>
      </c>
      <c r="J2727" s="74">
        <f>SUM(F2727:H2727)</f>
        <v>2</v>
      </c>
      <c r="K2727" s="74">
        <f>E2727-J2727</f>
        <v>0</v>
      </c>
      <c r="L2727" s="72">
        <v>65000000</v>
      </c>
      <c r="M2727" s="72">
        <v>83.97</v>
      </c>
      <c r="N2727" s="72">
        <v>32500000</v>
      </c>
      <c r="O2727" s="72">
        <v>2558962</v>
      </c>
      <c r="P2727" s="72">
        <f>IF(I2727=0,0,H2727/I2727)</f>
        <v>1</v>
      </c>
    </row>
    <row r="2728">
      <c r="A2728" s="72" t="str">
        <v>2026-07</v>
      </c>
      <c r="B2728" s="72" t="str">
        <v>집계 중</v>
      </c>
      <c r="C2728" s="72" t="str">
        <v>진건읍 진관리</v>
      </c>
      <c r="D2728" s="72" t="str">
        <v>아파트 매매</v>
      </c>
      <c r="E2728" s="74">
        <v>2</v>
      </c>
      <c r="F2728" s="74">
        <v>2</v>
      </c>
      <c r="G2728" s="74">
        <v>0</v>
      </c>
      <c r="H2728" s="74">
        <v>0</v>
      </c>
      <c r="I2728" s="74">
        <f>G2728+H2728</f>
        <v>0</v>
      </c>
      <c r="J2728" s="74">
        <f>SUM(F2728:H2728)</f>
        <v>2</v>
      </c>
      <c r="K2728" s="74">
        <f>E2728-J2728</f>
        <v>0</v>
      </c>
      <c r="L2728" s="72">
        <v>880000000</v>
      </c>
      <c r="M2728" s="72">
        <v>181.786</v>
      </c>
      <c r="N2728" s="72">
        <v>440000000</v>
      </c>
      <c r="O2728" s="72">
        <v>16002832</v>
      </c>
      <c r="P2728" s="72">
        <f>IF(I2728=0,0,H2728/I2728)</f>
        <v>0</v>
      </c>
    </row>
    <row r="2729">
      <c r="A2729" s="72" t="str">
        <v>2026-07</v>
      </c>
      <c r="B2729" s="72" t="str">
        <v>집계 중</v>
      </c>
      <c r="C2729" s="72" t="str">
        <v>진접읍 금곡리</v>
      </c>
      <c r="D2729" s="72" t="str">
        <v>다가구 매매</v>
      </c>
      <c r="E2729" s="74">
        <v>3</v>
      </c>
      <c r="F2729" s="74">
        <v>3</v>
      </c>
      <c r="G2729" s="74">
        <v>0</v>
      </c>
      <c r="H2729" s="74">
        <v>0</v>
      </c>
      <c r="I2729" s="74">
        <f>G2729+H2729</f>
        <v>0</v>
      </c>
      <c r="J2729" s="74">
        <f>SUM(F2729:H2729)</f>
        <v>3</v>
      </c>
      <c r="K2729" s="74">
        <f>E2729-J2729</f>
        <v>0</v>
      </c>
      <c r="L2729" s="72">
        <v>1959000000</v>
      </c>
      <c r="M2729" s="72">
        <v>707.09</v>
      </c>
      <c r="N2729" s="72">
        <v>653000000</v>
      </c>
      <c r="O2729" s="72">
        <v>9158711</v>
      </c>
      <c r="P2729" s="72">
        <f>IF(I2729=0,0,H2729/I2729)</f>
        <v>0</v>
      </c>
    </row>
    <row r="2730">
      <c r="A2730" s="72" t="str">
        <v>2026-07</v>
      </c>
      <c r="B2730" s="72" t="str">
        <v>집계 중</v>
      </c>
      <c r="C2730" s="72" t="str">
        <v>진접읍 금곡리</v>
      </c>
      <c r="D2730" s="72" t="str">
        <v>다가구 전월세</v>
      </c>
      <c r="E2730" s="74">
        <v>32</v>
      </c>
      <c r="F2730" s="74">
        <v>0</v>
      </c>
      <c r="G2730" s="74">
        <v>5</v>
      </c>
      <c r="H2730" s="74">
        <v>27</v>
      </c>
      <c r="I2730" s="74">
        <f>G2730+H2730</f>
        <v>32</v>
      </c>
      <c r="J2730" s="74">
        <f>SUM(F2730:H2730)</f>
        <v>32</v>
      </c>
      <c r="K2730" s="74">
        <f>E2730-J2730</f>
        <v>0</v>
      </c>
      <c r="L2730" s="72">
        <v>1356000000</v>
      </c>
      <c r="M2730" s="72">
        <v>1248.18</v>
      </c>
      <c r="N2730" s="72">
        <v>42375000</v>
      </c>
      <c r="O2730" s="72">
        <v>3591345</v>
      </c>
      <c r="P2730" s="72">
        <f>IF(I2730=0,0,H2730/I2730)</f>
        <v>0.84375</v>
      </c>
    </row>
    <row r="2731">
      <c r="A2731" s="72" t="str">
        <v>2026-07</v>
      </c>
      <c r="B2731" s="72" t="str">
        <v>집계 중</v>
      </c>
      <c r="C2731" s="72" t="str">
        <v>진접읍 금곡리</v>
      </c>
      <c r="D2731" s="72" t="str">
        <v>다세대 전월세</v>
      </c>
      <c r="E2731" s="74">
        <v>2</v>
      </c>
      <c r="F2731" s="74">
        <v>0</v>
      </c>
      <c r="G2731" s="74">
        <v>0</v>
      </c>
      <c r="H2731" s="74">
        <v>2</v>
      </c>
      <c r="I2731" s="74">
        <f>G2731+H2731</f>
        <v>2</v>
      </c>
      <c r="J2731" s="74">
        <f>SUM(F2731:H2731)</f>
        <v>2</v>
      </c>
      <c r="K2731" s="74">
        <f>E2731-J2731</f>
        <v>0</v>
      </c>
      <c r="L2731" s="72">
        <v>255000000</v>
      </c>
      <c r="M2731" s="72">
        <v>132.41</v>
      </c>
      <c r="N2731" s="72">
        <v>127500000</v>
      </c>
      <c r="O2731" s="72">
        <v>6366401</v>
      </c>
      <c r="P2731" s="72">
        <f>IF(I2731=0,0,H2731/I2731)</f>
        <v>1</v>
      </c>
    </row>
    <row r="2732">
      <c r="A2732" s="72" t="str">
        <v>2026-07</v>
      </c>
      <c r="B2732" s="72" t="str">
        <v>집계 중</v>
      </c>
      <c r="C2732" s="72" t="str">
        <v>진접읍 금곡리</v>
      </c>
      <c r="D2732" s="72" t="str">
        <v>상가</v>
      </c>
      <c r="E2732" s="74">
        <v>10</v>
      </c>
      <c r="F2732" s="74">
        <v>10</v>
      </c>
      <c r="G2732" s="74">
        <v>0</v>
      </c>
      <c r="H2732" s="74">
        <v>0</v>
      </c>
      <c r="I2732" s="74">
        <f>G2732+H2732</f>
        <v>0</v>
      </c>
      <c r="J2732" s="74">
        <f>SUM(F2732:H2732)</f>
        <v>10</v>
      </c>
      <c r="K2732" s="74">
        <f>E2732-J2732</f>
        <v>0</v>
      </c>
      <c r="L2732" s="72">
        <v>1399990000</v>
      </c>
      <c r="M2732" s="72">
        <v>418.68</v>
      </c>
      <c r="N2732" s="72">
        <v>139999000</v>
      </c>
      <c r="O2732" s="72">
        <v>11053946</v>
      </c>
      <c r="P2732" s="72">
        <f>IF(I2732=0,0,H2732/I2732)</f>
        <v>0</v>
      </c>
    </row>
    <row r="2733">
      <c r="A2733" s="72" t="str">
        <v>2026-07</v>
      </c>
      <c r="B2733" s="72" t="str">
        <v>집계 중</v>
      </c>
      <c r="C2733" s="72" t="str">
        <v>진접읍 금곡리</v>
      </c>
      <c r="D2733" s="72" t="str">
        <v>아파트 매매</v>
      </c>
      <c r="E2733" s="74">
        <v>39</v>
      </c>
      <c r="F2733" s="74">
        <v>39</v>
      </c>
      <c r="G2733" s="74">
        <v>0</v>
      </c>
      <c r="H2733" s="74">
        <v>0</v>
      </c>
      <c r="I2733" s="74">
        <f>G2733+H2733</f>
        <v>0</v>
      </c>
      <c r="J2733" s="74">
        <f>SUM(F2733:H2733)</f>
        <v>39</v>
      </c>
      <c r="K2733" s="74">
        <f>E2733-J2733</f>
        <v>0</v>
      </c>
      <c r="L2733" s="72">
        <v>17756000000</v>
      </c>
      <c r="M2733" s="72">
        <v>3397.622</v>
      </c>
      <c r="N2733" s="72">
        <v>455282051</v>
      </c>
      <c r="O2733" s="72">
        <v>17276060</v>
      </c>
      <c r="P2733" s="72">
        <f>IF(I2733=0,0,H2733/I2733)</f>
        <v>0</v>
      </c>
    </row>
    <row r="2734">
      <c r="A2734" s="72" t="str">
        <v>2026-07</v>
      </c>
      <c r="B2734" s="72" t="str">
        <v>집계 중</v>
      </c>
      <c r="C2734" s="72" t="str">
        <v>진접읍 금곡리</v>
      </c>
      <c r="D2734" s="72" t="str">
        <v>아파트 전월세</v>
      </c>
      <c r="E2734" s="74">
        <v>80</v>
      </c>
      <c r="F2734" s="74">
        <v>0</v>
      </c>
      <c r="G2734" s="74">
        <v>26</v>
      </c>
      <c r="H2734" s="74">
        <v>54</v>
      </c>
      <c r="I2734" s="74">
        <f>G2734+H2734</f>
        <v>80</v>
      </c>
      <c r="J2734" s="74">
        <f>SUM(F2734:H2734)</f>
        <v>80</v>
      </c>
      <c r="K2734" s="74">
        <f>E2734-J2734</f>
        <v>0</v>
      </c>
      <c r="L2734" s="72">
        <v>11405510000</v>
      </c>
      <c r="M2734" s="72">
        <v>5417.062</v>
      </c>
      <c r="N2734" s="72">
        <v>142568875</v>
      </c>
      <c r="O2734" s="72">
        <v>6960261</v>
      </c>
      <c r="P2734" s="72">
        <f>IF(I2734=0,0,H2734/I2734)</f>
        <v>0.675</v>
      </c>
    </row>
    <row r="2735">
      <c r="A2735" s="72" t="str">
        <v>2026-07</v>
      </c>
      <c r="B2735" s="72" t="str">
        <v>집계 중</v>
      </c>
      <c r="C2735" s="72" t="str">
        <v>진접읍 금곡리</v>
      </c>
      <c r="D2735" s="72" t="str">
        <v>토지</v>
      </c>
      <c r="E2735" s="74">
        <v>10</v>
      </c>
      <c r="F2735" s="74">
        <v>10</v>
      </c>
      <c r="G2735" s="74">
        <v>0</v>
      </c>
      <c r="H2735" s="74">
        <v>0</v>
      </c>
      <c r="I2735" s="74">
        <f>G2735+H2735</f>
        <v>0</v>
      </c>
      <c r="J2735" s="74">
        <f>SUM(F2735:H2735)</f>
        <v>10</v>
      </c>
      <c r="K2735" s="74">
        <f>E2735-J2735</f>
        <v>0</v>
      </c>
      <c r="L2735" s="72">
        <v>6022000000</v>
      </c>
      <c r="M2735" s="72">
        <v>6897.3</v>
      </c>
      <c r="N2735" s="72">
        <v>602200000</v>
      </c>
      <c r="O2735" s="72">
        <v>2886265</v>
      </c>
      <c r="P2735" s="72">
        <f>IF(I2735=0,0,H2735/I2735)</f>
        <v>0</v>
      </c>
    </row>
    <row r="2736">
      <c r="A2736" s="72" t="str">
        <v>2026-07</v>
      </c>
      <c r="B2736" s="72" t="str">
        <v>집계 중</v>
      </c>
      <c r="C2736" s="72" t="str">
        <v>진접읍 내각리</v>
      </c>
      <c r="D2736" s="72" t="str">
        <v>다가구 전월세</v>
      </c>
      <c r="E2736" s="74">
        <v>1</v>
      </c>
      <c r="F2736" s="74">
        <v>0</v>
      </c>
      <c r="G2736" s="74">
        <v>0</v>
      </c>
      <c r="H2736" s="74">
        <v>1</v>
      </c>
      <c r="I2736" s="74">
        <f>G2736+H2736</f>
        <v>1</v>
      </c>
      <c r="J2736" s="74">
        <f>SUM(F2736:H2736)</f>
        <v>1</v>
      </c>
      <c r="K2736" s="74">
        <f>E2736-J2736</f>
        <v>0</v>
      </c>
      <c r="L2736" s="72">
        <v>30000000</v>
      </c>
      <c r="M2736" s="72">
        <v>70</v>
      </c>
      <c r="N2736" s="72">
        <v>30000000</v>
      </c>
      <c r="O2736" s="72">
        <v>1416765</v>
      </c>
      <c r="P2736" s="72">
        <f>IF(I2736=0,0,H2736/I2736)</f>
        <v>1</v>
      </c>
    </row>
    <row r="2737">
      <c r="A2737" s="72" t="str">
        <v>2026-07</v>
      </c>
      <c r="B2737" s="72" t="str">
        <v>집계 중</v>
      </c>
      <c r="C2737" s="72" t="str">
        <v>진접읍 내각리</v>
      </c>
      <c r="D2737" s="72" t="str">
        <v>다세대 매매</v>
      </c>
      <c r="E2737" s="74">
        <v>1</v>
      </c>
      <c r="F2737" s="74">
        <v>1</v>
      </c>
      <c r="G2737" s="74">
        <v>0</v>
      </c>
      <c r="H2737" s="74">
        <v>0</v>
      </c>
      <c r="I2737" s="74">
        <f>G2737+H2737</f>
        <v>0</v>
      </c>
      <c r="J2737" s="74">
        <f>SUM(F2737:H2737)</f>
        <v>1</v>
      </c>
      <c r="K2737" s="74">
        <f>E2737-J2737</f>
        <v>0</v>
      </c>
      <c r="L2737" s="72">
        <v>131000000</v>
      </c>
      <c r="M2737" s="72">
        <v>55.74</v>
      </c>
      <c r="N2737" s="72">
        <v>131000000</v>
      </c>
      <c r="O2737" s="72">
        <v>7769247</v>
      </c>
      <c r="P2737" s="72">
        <f>IF(I2737=0,0,H2737/I2737)</f>
        <v>0</v>
      </c>
    </row>
    <row r="2738">
      <c r="A2738" s="72" t="str">
        <v>2026-07</v>
      </c>
      <c r="B2738" s="72" t="str">
        <v>집계 중</v>
      </c>
      <c r="C2738" s="72" t="str">
        <v>진접읍 내각리</v>
      </c>
      <c r="D2738" s="72" t="str">
        <v>다세대 전월세</v>
      </c>
      <c r="E2738" s="74">
        <v>5</v>
      </c>
      <c r="F2738" s="74">
        <v>0</v>
      </c>
      <c r="G2738" s="74">
        <v>2</v>
      </c>
      <c r="H2738" s="74">
        <v>3</v>
      </c>
      <c r="I2738" s="74">
        <f>G2738+H2738</f>
        <v>5</v>
      </c>
      <c r="J2738" s="74">
        <f>SUM(F2738:H2738)</f>
        <v>5</v>
      </c>
      <c r="K2738" s="74">
        <f>E2738-J2738</f>
        <v>0</v>
      </c>
      <c r="L2738" s="72">
        <v>285000000</v>
      </c>
      <c r="M2738" s="72">
        <v>281.61</v>
      </c>
      <c r="N2738" s="72">
        <v>57000000</v>
      </c>
      <c r="O2738" s="72">
        <v>3345580</v>
      </c>
      <c r="P2738" s="72">
        <f>IF(I2738=0,0,H2738/I2738)</f>
        <v>0.6</v>
      </c>
    </row>
    <row r="2739">
      <c r="A2739" s="72" t="str">
        <v>2026-07</v>
      </c>
      <c r="B2739" s="72" t="str">
        <v>집계 중</v>
      </c>
      <c r="C2739" s="72" t="str">
        <v>진접읍 내각리</v>
      </c>
      <c r="D2739" s="72" t="str">
        <v>아파트 매매</v>
      </c>
      <c r="E2739" s="74">
        <v>5</v>
      </c>
      <c r="F2739" s="74">
        <v>5</v>
      </c>
      <c r="G2739" s="74">
        <v>0</v>
      </c>
      <c r="H2739" s="74">
        <v>0</v>
      </c>
      <c r="I2739" s="74">
        <f>G2739+H2739</f>
        <v>0</v>
      </c>
      <c r="J2739" s="74">
        <f>SUM(F2739:H2739)</f>
        <v>5</v>
      </c>
      <c r="K2739" s="74">
        <f>E2739-J2739</f>
        <v>0</v>
      </c>
      <c r="L2739" s="72">
        <v>883500000</v>
      </c>
      <c r="M2739" s="72">
        <v>314.821</v>
      </c>
      <c r="N2739" s="72">
        <v>176700000</v>
      </c>
      <c r="O2739" s="72">
        <v>9277206</v>
      </c>
      <c r="P2739" s="72">
        <f>IF(I2739=0,0,H2739/I2739)</f>
        <v>0</v>
      </c>
    </row>
    <row r="2740">
      <c r="A2740" s="72" t="str">
        <v>2026-07</v>
      </c>
      <c r="B2740" s="72" t="str">
        <v>집계 중</v>
      </c>
      <c r="C2740" s="72" t="str">
        <v>진접읍 내각리</v>
      </c>
      <c r="D2740" s="72" t="str">
        <v>아파트 전월세</v>
      </c>
      <c r="E2740" s="74">
        <v>1</v>
      </c>
      <c r="F2740" s="74">
        <v>0</v>
      </c>
      <c r="G2740" s="74">
        <v>0</v>
      </c>
      <c r="H2740" s="74">
        <v>1</v>
      </c>
      <c r="I2740" s="74">
        <f>G2740+H2740</f>
        <v>1</v>
      </c>
      <c r="J2740" s="74">
        <f>SUM(F2740:H2740)</f>
        <v>1</v>
      </c>
      <c r="K2740" s="74">
        <f>E2740-J2740</f>
        <v>0</v>
      </c>
      <c r="L2740" s="72">
        <v>30000000</v>
      </c>
      <c r="M2740" s="72">
        <v>119.96</v>
      </c>
      <c r="N2740" s="72">
        <v>30000000</v>
      </c>
      <c r="O2740" s="72">
        <v>826722</v>
      </c>
      <c r="P2740" s="72">
        <f>IF(I2740=0,0,H2740/I2740)</f>
        <v>1</v>
      </c>
    </row>
    <row r="2741">
      <c r="A2741" s="72" t="str">
        <v>2026-07</v>
      </c>
      <c r="B2741" s="72" t="str">
        <v>집계 중</v>
      </c>
      <c r="C2741" s="72" t="str">
        <v>진접읍 부평리</v>
      </c>
      <c r="D2741" s="72" t="str">
        <v>다가구 전월세</v>
      </c>
      <c r="E2741" s="74">
        <v>2</v>
      </c>
      <c r="F2741" s="74">
        <v>0</v>
      </c>
      <c r="G2741" s="74">
        <v>1</v>
      </c>
      <c r="H2741" s="74">
        <v>1</v>
      </c>
      <c r="I2741" s="74">
        <f>G2741+H2741</f>
        <v>2</v>
      </c>
      <c r="J2741" s="74">
        <f>SUM(F2741:H2741)</f>
        <v>2</v>
      </c>
      <c r="K2741" s="74">
        <f>E2741-J2741</f>
        <v>0</v>
      </c>
      <c r="L2741" s="72">
        <v>85000000</v>
      </c>
      <c r="M2741" s="72">
        <v>89.205</v>
      </c>
      <c r="N2741" s="72">
        <v>42500000</v>
      </c>
      <c r="O2741" s="72">
        <v>3149955</v>
      </c>
      <c r="P2741" s="72">
        <f>IF(I2741=0,0,H2741/I2741)</f>
        <v>0.5</v>
      </c>
    </row>
    <row r="2742">
      <c r="A2742" s="72" t="str">
        <v>2026-07</v>
      </c>
      <c r="B2742" s="72" t="str">
        <v>집계 중</v>
      </c>
      <c r="C2742" s="72" t="str">
        <v>진접읍 부평리</v>
      </c>
      <c r="D2742" s="72" t="str">
        <v>다세대 매매</v>
      </c>
      <c r="E2742" s="74">
        <v>2</v>
      </c>
      <c r="F2742" s="74">
        <v>2</v>
      </c>
      <c r="G2742" s="74">
        <v>0</v>
      </c>
      <c r="H2742" s="74">
        <v>0</v>
      </c>
      <c r="I2742" s="74">
        <f>G2742+H2742</f>
        <v>0</v>
      </c>
      <c r="J2742" s="74">
        <f>SUM(F2742:H2742)</f>
        <v>2</v>
      </c>
      <c r="K2742" s="74">
        <f>E2742-J2742</f>
        <v>0</v>
      </c>
      <c r="L2742" s="72">
        <v>258810000</v>
      </c>
      <c r="M2742" s="72">
        <v>102.18</v>
      </c>
      <c r="N2742" s="72">
        <v>129405000</v>
      </c>
      <c r="O2742" s="72">
        <v>8373167</v>
      </c>
      <c r="P2742" s="72">
        <f>IF(I2742=0,0,H2742/I2742)</f>
        <v>0</v>
      </c>
    </row>
    <row r="2743">
      <c r="A2743" s="72" t="str">
        <v>2026-07</v>
      </c>
      <c r="B2743" s="72" t="str">
        <v>집계 중</v>
      </c>
      <c r="C2743" s="72" t="str">
        <v>진접읍 부평리</v>
      </c>
      <c r="D2743" s="72" t="str">
        <v>다세대 전월세</v>
      </c>
      <c r="E2743" s="74">
        <v>3</v>
      </c>
      <c r="F2743" s="74">
        <v>0</v>
      </c>
      <c r="G2743" s="74">
        <v>0</v>
      </c>
      <c r="H2743" s="74">
        <v>3</v>
      </c>
      <c r="I2743" s="74">
        <f>G2743+H2743</f>
        <v>3</v>
      </c>
      <c r="J2743" s="74">
        <f>SUM(F2743:H2743)</f>
        <v>3</v>
      </c>
      <c r="K2743" s="74">
        <f>E2743-J2743</f>
        <v>0</v>
      </c>
      <c r="L2743" s="72">
        <v>35000000</v>
      </c>
      <c r="M2743" s="72">
        <v>176.92</v>
      </c>
      <c r="N2743" s="72">
        <v>11666667</v>
      </c>
      <c r="O2743" s="72">
        <v>653982</v>
      </c>
      <c r="P2743" s="72">
        <f>IF(I2743=0,0,H2743/I2743)</f>
        <v>1</v>
      </c>
    </row>
    <row r="2744">
      <c r="A2744" s="72" t="str">
        <v>2026-07</v>
      </c>
      <c r="B2744" s="72" t="str">
        <v>집계 중</v>
      </c>
      <c r="C2744" s="72" t="str">
        <v>진접읍 부평리</v>
      </c>
      <c r="D2744" s="72" t="str">
        <v>아파트 매매</v>
      </c>
      <c r="E2744" s="74">
        <v>26</v>
      </c>
      <c r="F2744" s="74">
        <v>26</v>
      </c>
      <c r="G2744" s="74">
        <v>0</v>
      </c>
      <c r="H2744" s="74">
        <v>0</v>
      </c>
      <c r="I2744" s="74">
        <f>G2744+H2744</f>
        <v>0</v>
      </c>
      <c r="J2744" s="74">
        <f>SUM(F2744:H2744)</f>
        <v>26</v>
      </c>
      <c r="K2744" s="74">
        <f>E2744-J2744</f>
        <v>0</v>
      </c>
      <c r="L2744" s="72">
        <v>9965000000</v>
      </c>
      <c r="M2744" s="72">
        <v>2136.708</v>
      </c>
      <c r="N2744" s="72">
        <v>383269231</v>
      </c>
      <c r="O2744" s="72">
        <v>15417242</v>
      </c>
      <c r="P2744" s="72">
        <f>IF(I2744=0,0,H2744/I2744)</f>
        <v>0</v>
      </c>
    </row>
    <row r="2745">
      <c r="A2745" s="72" t="str">
        <v>2026-07</v>
      </c>
      <c r="B2745" s="72" t="str">
        <v>집계 중</v>
      </c>
      <c r="C2745" s="72" t="str">
        <v>진접읍 부평리</v>
      </c>
      <c r="D2745" s="72" t="str">
        <v>아파트 전월세</v>
      </c>
      <c r="E2745" s="74">
        <v>29</v>
      </c>
      <c r="F2745" s="74">
        <v>0</v>
      </c>
      <c r="G2745" s="74">
        <v>15</v>
      </c>
      <c r="H2745" s="74">
        <v>14</v>
      </c>
      <c r="I2745" s="74">
        <f>G2745+H2745</f>
        <v>29</v>
      </c>
      <c r="J2745" s="74">
        <f>SUM(F2745:H2745)</f>
        <v>29</v>
      </c>
      <c r="K2745" s="74">
        <f>E2745-J2745</f>
        <v>0</v>
      </c>
      <c r="L2745" s="72">
        <v>5772100000</v>
      </c>
      <c r="M2745" s="72">
        <v>2548.662</v>
      </c>
      <c r="N2745" s="72">
        <v>199037931</v>
      </c>
      <c r="O2745" s="72">
        <v>7486800</v>
      </c>
      <c r="P2745" s="72">
        <f>IF(I2745=0,0,H2745/I2745)</f>
        <v>0.4827586206896552</v>
      </c>
    </row>
    <row r="2746">
      <c r="A2746" s="72" t="str">
        <v>2026-07</v>
      </c>
      <c r="B2746" s="72" t="str">
        <v>집계 중</v>
      </c>
      <c r="C2746" s="72" t="str">
        <v>진접읍 연평리</v>
      </c>
      <c r="D2746" s="72" t="str">
        <v>다가구 전월세</v>
      </c>
      <c r="E2746" s="74">
        <v>3</v>
      </c>
      <c r="F2746" s="74">
        <v>0</v>
      </c>
      <c r="G2746" s="74">
        <v>0</v>
      </c>
      <c r="H2746" s="74">
        <v>3</v>
      </c>
      <c r="I2746" s="74">
        <f>G2746+H2746</f>
        <v>3</v>
      </c>
      <c r="J2746" s="74">
        <f>SUM(F2746:H2746)</f>
        <v>3</v>
      </c>
      <c r="K2746" s="74">
        <f>E2746-J2746</f>
        <v>0</v>
      </c>
      <c r="L2746" s="72">
        <v>45000000</v>
      </c>
      <c r="M2746" s="72">
        <v>80</v>
      </c>
      <c r="N2746" s="72">
        <v>15000000</v>
      </c>
      <c r="O2746" s="72">
        <v>1859504</v>
      </c>
      <c r="P2746" s="72">
        <f>IF(I2746=0,0,H2746/I2746)</f>
        <v>1</v>
      </c>
    </row>
    <row r="2747">
      <c r="A2747" s="72" t="str">
        <v>2026-07</v>
      </c>
      <c r="B2747" s="72" t="str">
        <v>집계 중</v>
      </c>
      <c r="C2747" s="72" t="str">
        <v>진접읍 연평리</v>
      </c>
      <c r="D2747" s="72" t="str">
        <v>다세대 전월세</v>
      </c>
      <c r="E2747" s="74">
        <v>1</v>
      </c>
      <c r="F2747" s="74">
        <v>0</v>
      </c>
      <c r="G2747" s="74">
        <v>1</v>
      </c>
      <c r="H2747" s="74">
        <v>0</v>
      </c>
      <c r="I2747" s="74">
        <f>G2747+H2747</f>
        <v>1</v>
      </c>
      <c r="J2747" s="74">
        <f>SUM(F2747:H2747)</f>
        <v>1</v>
      </c>
      <c r="K2747" s="74">
        <f>E2747-J2747</f>
        <v>0</v>
      </c>
      <c r="L2747" s="72">
        <v>108750000</v>
      </c>
      <c r="M2747" s="72">
        <v>80.42</v>
      </c>
      <c r="N2747" s="72">
        <v>108750000</v>
      </c>
      <c r="O2747" s="72">
        <v>4470332</v>
      </c>
      <c r="P2747" s="72">
        <f>IF(I2747=0,0,H2747/I2747)</f>
        <v>0</v>
      </c>
    </row>
    <row r="2748">
      <c r="A2748" s="72" t="str">
        <v>2026-07</v>
      </c>
      <c r="B2748" s="72" t="str">
        <v>집계 중</v>
      </c>
      <c r="C2748" s="72" t="str">
        <v>진접읍 연평리</v>
      </c>
      <c r="D2748" s="72" t="str">
        <v>아파트 매매</v>
      </c>
      <c r="E2748" s="74">
        <v>1</v>
      </c>
      <c r="F2748" s="74">
        <v>1</v>
      </c>
      <c r="G2748" s="74">
        <v>0</v>
      </c>
      <c r="H2748" s="74">
        <v>0</v>
      </c>
      <c r="I2748" s="74">
        <f>G2748+H2748</f>
        <v>0</v>
      </c>
      <c r="J2748" s="74">
        <f>SUM(F2748:H2748)</f>
        <v>1</v>
      </c>
      <c r="K2748" s="74">
        <f>E2748-J2748</f>
        <v>0</v>
      </c>
      <c r="L2748" s="72">
        <v>409000000</v>
      </c>
      <c r="M2748" s="72">
        <v>112.702</v>
      </c>
      <c r="N2748" s="72">
        <v>409000000</v>
      </c>
      <c r="O2748" s="72">
        <v>11996824</v>
      </c>
      <c r="P2748" s="72">
        <f>IF(I2748=0,0,H2748/I2748)</f>
        <v>0</v>
      </c>
    </row>
    <row r="2749">
      <c r="A2749" s="72" t="str">
        <v>2026-07</v>
      </c>
      <c r="B2749" s="72" t="str">
        <v>집계 중</v>
      </c>
      <c r="C2749" s="72" t="str">
        <v>진접읍 연평리</v>
      </c>
      <c r="D2749" s="72" t="str">
        <v>아파트 전월세</v>
      </c>
      <c r="E2749" s="74">
        <v>2</v>
      </c>
      <c r="F2749" s="74">
        <v>0</v>
      </c>
      <c r="G2749" s="74">
        <v>1</v>
      </c>
      <c r="H2749" s="74">
        <v>1</v>
      </c>
      <c r="I2749" s="74">
        <f>G2749+H2749</f>
        <v>2</v>
      </c>
      <c r="J2749" s="74">
        <f>SUM(F2749:H2749)</f>
        <v>2</v>
      </c>
      <c r="K2749" s="74">
        <f>E2749-J2749</f>
        <v>0</v>
      </c>
      <c r="L2749" s="72">
        <v>655000000</v>
      </c>
      <c r="M2749" s="72">
        <v>201.623</v>
      </c>
      <c r="N2749" s="72">
        <v>327500000</v>
      </c>
      <c r="O2749" s="72">
        <v>10739296</v>
      </c>
      <c r="P2749" s="72">
        <f>IF(I2749=0,0,H2749/I2749)</f>
        <v>0.5</v>
      </c>
    </row>
    <row r="2750">
      <c r="A2750" s="72" t="str">
        <v>2026-07</v>
      </c>
      <c r="B2750" s="72" t="str">
        <v>집계 중</v>
      </c>
      <c r="C2750" s="72" t="str">
        <v>진접읍 연평리</v>
      </c>
      <c r="D2750" s="72" t="str">
        <v>토지</v>
      </c>
      <c r="E2750" s="74">
        <v>1</v>
      </c>
      <c r="F2750" s="74">
        <v>1</v>
      </c>
      <c r="G2750" s="74">
        <v>0</v>
      </c>
      <c r="H2750" s="74">
        <v>0</v>
      </c>
      <c r="I2750" s="74">
        <f>G2750+H2750</f>
        <v>0</v>
      </c>
      <c r="J2750" s="74">
        <f>SUM(F2750:H2750)</f>
        <v>1</v>
      </c>
      <c r="K2750" s="74">
        <f>E2750-J2750</f>
        <v>0</v>
      </c>
      <c r="L2750" s="72">
        <v>38700000</v>
      </c>
      <c r="M2750" s="72">
        <v>129</v>
      </c>
      <c r="N2750" s="72">
        <v>38700000</v>
      </c>
      <c r="O2750" s="72">
        <v>991736</v>
      </c>
      <c r="P2750" s="72">
        <f>IF(I2750=0,0,H2750/I2750)</f>
        <v>0</v>
      </c>
    </row>
    <row r="2751">
      <c r="A2751" s="72" t="str">
        <v>2026-07</v>
      </c>
      <c r="B2751" s="72" t="str">
        <v>집계 중</v>
      </c>
      <c r="C2751" s="72" t="str">
        <v>진접읍 장현리</v>
      </c>
      <c r="D2751" s="72" t="str">
        <v>다가구 매매</v>
      </c>
      <c r="E2751" s="74">
        <v>1</v>
      </c>
      <c r="F2751" s="74">
        <v>1</v>
      </c>
      <c r="G2751" s="74">
        <v>0</v>
      </c>
      <c r="H2751" s="74">
        <v>0</v>
      </c>
      <c r="I2751" s="74">
        <f>G2751+H2751</f>
        <v>0</v>
      </c>
      <c r="J2751" s="74">
        <f>SUM(F2751:H2751)</f>
        <v>1</v>
      </c>
      <c r="K2751" s="74">
        <f>E2751-J2751</f>
        <v>0</v>
      </c>
      <c r="L2751" s="72">
        <v>280000000</v>
      </c>
      <c r="M2751" s="72">
        <v>143.67</v>
      </c>
      <c r="N2751" s="72">
        <v>280000000</v>
      </c>
      <c r="O2751" s="72">
        <v>6442680</v>
      </c>
      <c r="P2751" s="72">
        <f>IF(I2751=0,0,H2751/I2751)</f>
        <v>0</v>
      </c>
    </row>
    <row r="2752">
      <c r="A2752" s="72" t="str">
        <v>2026-07</v>
      </c>
      <c r="B2752" s="72" t="str">
        <v>집계 중</v>
      </c>
      <c r="C2752" s="72" t="str">
        <v>진접읍 장현리</v>
      </c>
      <c r="D2752" s="72" t="str">
        <v>다가구 전월세</v>
      </c>
      <c r="E2752" s="74">
        <v>5</v>
      </c>
      <c r="F2752" s="74">
        <v>0</v>
      </c>
      <c r="G2752" s="74">
        <v>0</v>
      </c>
      <c r="H2752" s="74">
        <v>5</v>
      </c>
      <c r="I2752" s="74">
        <f>G2752+H2752</f>
        <v>5</v>
      </c>
      <c r="J2752" s="74">
        <f>SUM(F2752:H2752)</f>
        <v>5</v>
      </c>
      <c r="K2752" s="74">
        <f>E2752-J2752</f>
        <v>0</v>
      </c>
      <c r="L2752" s="72">
        <v>21000000</v>
      </c>
      <c r="M2752" s="72">
        <v>119.92</v>
      </c>
      <c r="N2752" s="72">
        <v>4200000</v>
      </c>
      <c r="O2752" s="72">
        <v>578898</v>
      </c>
      <c r="P2752" s="72">
        <f>IF(I2752=0,0,H2752/I2752)</f>
        <v>1</v>
      </c>
    </row>
    <row r="2753">
      <c r="A2753" s="72" t="str">
        <v>2026-07</v>
      </c>
      <c r="B2753" s="72" t="str">
        <v>집계 중</v>
      </c>
      <c r="C2753" s="72" t="str">
        <v>진접읍 장현리</v>
      </c>
      <c r="D2753" s="72" t="str">
        <v>다세대 매매</v>
      </c>
      <c r="E2753" s="74">
        <v>10</v>
      </c>
      <c r="F2753" s="74">
        <v>10</v>
      </c>
      <c r="G2753" s="74">
        <v>0</v>
      </c>
      <c r="H2753" s="74">
        <v>0</v>
      </c>
      <c r="I2753" s="74">
        <f>G2753+H2753</f>
        <v>0</v>
      </c>
      <c r="J2753" s="74">
        <f>SUM(F2753:H2753)</f>
        <v>10</v>
      </c>
      <c r="K2753" s="74">
        <f>E2753-J2753</f>
        <v>0</v>
      </c>
      <c r="L2753" s="72">
        <v>1436500000</v>
      </c>
      <c r="M2753" s="72">
        <v>583.77</v>
      </c>
      <c r="N2753" s="72">
        <v>143650000</v>
      </c>
      <c r="O2753" s="72">
        <v>8134642</v>
      </c>
      <c r="P2753" s="72">
        <f>IF(I2753=0,0,H2753/I2753)</f>
        <v>0</v>
      </c>
    </row>
    <row r="2754">
      <c r="A2754" s="72" t="str">
        <v>2026-07</v>
      </c>
      <c r="B2754" s="72" t="str">
        <v>집계 중</v>
      </c>
      <c r="C2754" s="72" t="str">
        <v>진접읍 장현리</v>
      </c>
      <c r="D2754" s="72" t="str">
        <v>다세대 전월세</v>
      </c>
      <c r="E2754" s="74">
        <v>21</v>
      </c>
      <c r="F2754" s="74">
        <v>0</v>
      </c>
      <c r="G2754" s="74">
        <v>11</v>
      </c>
      <c r="H2754" s="74">
        <v>10</v>
      </c>
      <c r="I2754" s="74">
        <f>G2754+H2754</f>
        <v>21</v>
      </c>
      <c r="J2754" s="74">
        <f>SUM(F2754:H2754)</f>
        <v>21</v>
      </c>
      <c r="K2754" s="74">
        <f>E2754-J2754</f>
        <v>0</v>
      </c>
      <c r="L2754" s="72">
        <v>1758000000</v>
      </c>
      <c r="M2754" s="72">
        <v>1109.81</v>
      </c>
      <c r="N2754" s="72">
        <v>83714286</v>
      </c>
      <c r="O2754" s="72">
        <v>5236545</v>
      </c>
      <c r="P2754" s="72">
        <f>IF(I2754=0,0,H2754/I2754)</f>
        <v>0.47619047619047616</v>
      </c>
    </row>
    <row r="2755">
      <c r="A2755" s="72" t="str">
        <v>2026-07</v>
      </c>
      <c r="B2755" s="72" t="str">
        <v>집계 중</v>
      </c>
      <c r="C2755" s="72" t="str">
        <v>진접읍 장현리</v>
      </c>
      <c r="D2755" s="72" t="str">
        <v>상가</v>
      </c>
      <c r="E2755" s="74">
        <v>1</v>
      </c>
      <c r="F2755" s="74">
        <v>1</v>
      </c>
      <c r="G2755" s="74">
        <v>0</v>
      </c>
      <c r="H2755" s="74">
        <v>0</v>
      </c>
      <c r="I2755" s="74">
        <f>G2755+H2755</f>
        <v>0</v>
      </c>
      <c r="J2755" s="74">
        <f>SUM(F2755:H2755)</f>
        <v>1</v>
      </c>
      <c r="K2755" s="74">
        <f>E2755-J2755</f>
        <v>0</v>
      </c>
      <c r="L2755" s="72">
        <v>1334800000</v>
      </c>
      <c r="M2755" s="72">
        <v>570</v>
      </c>
      <c r="N2755" s="72">
        <v>1334800000</v>
      </c>
      <c r="O2755" s="72">
        <v>7741337</v>
      </c>
      <c r="P2755" s="72">
        <f>IF(I2755=0,0,H2755/I2755)</f>
        <v>0</v>
      </c>
    </row>
    <row r="2756">
      <c r="A2756" s="72" t="str">
        <v>2026-07</v>
      </c>
      <c r="B2756" s="72" t="str">
        <v>집계 중</v>
      </c>
      <c r="C2756" s="72" t="str">
        <v>진접읍 장현리</v>
      </c>
      <c r="D2756" s="72" t="str">
        <v>아파트 매매</v>
      </c>
      <c r="E2756" s="74">
        <v>20</v>
      </c>
      <c r="F2756" s="74">
        <v>20</v>
      </c>
      <c r="G2756" s="74">
        <v>0</v>
      </c>
      <c r="H2756" s="74">
        <v>0</v>
      </c>
      <c r="I2756" s="74">
        <f>G2756+H2756</f>
        <v>0</v>
      </c>
      <c r="J2756" s="74">
        <f>SUM(F2756:H2756)</f>
        <v>20</v>
      </c>
      <c r="K2756" s="74">
        <f>E2756-J2756</f>
        <v>0</v>
      </c>
      <c r="L2756" s="72">
        <v>4685000000</v>
      </c>
      <c r="M2756" s="72">
        <v>1428.483</v>
      </c>
      <c r="N2756" s="72">
        <v>234250000</v>
      </c>
      <c r="O2756" s="72">
        <v>10841993</v>
      </c>
      <c r="P2756" s="72">
        <f>IF(I2756=0,0,H2756/I2756)</f>
        <v>0</v>
      </c>
    </row>
    <row r="2757">
      <c r="A2757" s="72" t="str">
        <v>2026-07</v>
      </c>
      <c r="B2757" s="72" t="str">
        <v>집계 중</v>
      </c>
      <c r="C2757" s="72" t="str">
        <v>진접읍 장현리</v>
      </c>
      <c r="D2757" s="72" t="str">
        <v>아파트 전월세</v>
      </c>
      <c r="E2757" s="74">
        <v>41</v>
      </c>
      <c r="F2757" s="74">
        <v>0</v>
      </c>
      <c r="G2757" s="74">
        <v>18</v>
      </c>
      <c r="H2757" s="74">
        <v>23</v>
      </c>
      <c r="I2757" s="74">
        <f>G2757+H2757</f>
        <v>41</v>
      </c>
      <c r="J2757" s="74">
        <f>SUM(F2757:H2757)</f>
        <v>41</v>
      </c>
      <c r="K2757" s="74">
        <f>E2757-J2757</f>
        <v>0</v>
      </c>
      <c r="L2757" s="72">
        <v>5205150000</v>
      </c>
      <c r="M2757" s="72">
        <v>2282.308</v>
      </c>
      <c r="N2757" s="72">
        <v>126954878</v>
      </c>
      <c r="O2757" s="72">
        <v>7539345</v>
      </c>
      <c r="P2757" s="72">
        <f>IF(I2757=0,0,H2757/I2757)</f>
        <v>0.5609756097560976</v>
      </c>
    </row>
    <row r="2758">
      <c r="A2758" s="72" t="str">
        <v>2026-07</v>
      </c>
      <c r="B2758" s="72" t="str">
        <v>집계 중</v>
      </c>
      <c r="C2758" s="72" t="str">
        <v>진접읍 장현리</v>
      </c>
      <c r="D2758" s="72" t="str">
        <v>오피스텔 전월세</v>
      </c>
      <c r="E2758" s="74">
        <v>1</v>
      </c>
      <c r="F2758" s="74">
        <v>0</v>
      </c>
      <c r="G2758" s="74">
        <v>0</v>
      </c>
      <c r="H2758" s="74">
        <v>1</v>
      </c>
      <c r="I2758" s="74">
        <f>G2758+H2758</f>
        <v>1</v>
      </c>
      <c r="J2758" s="74">
        <f>SUM(F2758:H2758)</f>
        <v>1</v>
      </c>
      <c r="K2758" s="74">
        <f>E2758-J2758</f>
        <v>0</v>
      </c>
      <c r="L2758" s="72">
        <v>30000000</v>
      </c>
      <c r="M2758" s="72">
        <v>51.32</v>
      </c>
      <c r="N2758" s="72">
        <v>30000000</v>
      </c>
      <c r="O2758" s="72">
        <v>1932454</v>
      </c>
      <c r="P2758" s="72">
        <f>IF(I2758=0,0,H2758/I2758)</f>
        <v>1</v>
      </c>
    </row>
    <row r="2759">
      <c r="A2759" s="72" t="str">
        <v>2026-07</v>
      </c>
      <c r="B2759" s="72" t="str">
        <v>집계 중</v>
      </c>
      <c r="C2759" s="72" t="str">
        <v>진접읍 장현리</v>
      </c>
      <c r="D2759" s="72" t="str">
        <v>토지</v>
      </c>
      <c r="E2759" s="74">
        <v>5</v>
      </c>
      <c r="F2759" s="74">
        <v>5</v>
      </c>
      <c r="G2759" s="74">
        <v>0</v>
      </c>
      <c r="H2759" s="74">
        <v>0</v>
      </c>
      <c r="I2759" s="74">
        <f>G2759+H2759</f>
        <v>0</v>
      </c>
      <c r="J2759" s="74">
        <f>SUM(F2759:H2759)</f>
        <v>5</v>
      </c>
      <c r="K2759" s="74">
        <f>E2759-J2759</f>
        <v>0</v>
      </c>
      <c r="L2759" s="72">
        <v>58200000</v>
      </c>
      <c r="M2759" s="72">
        <v>503.5</v>
      </c>
      <c r="N2759" s="72">
        <v>11640000</v>
      </c>
      <c r="O2759" s="72">
        <v>382119</v>
      </c>
      <c r="P2759" s="72">
        <f>IF(I2759=0,0,H2759/I2759)</f>
        <v>0</v>
      </c>
    </row>
    <row r="2760">
      <c r="A2760" s="72" t="str">
        <v>2026-07</v>
      </c>
      <c r="B2760" s="72" t="str">
        <v>집계 중</v>
      </c>
      <c r="C2760" s="72" t="str">
        <v>진접읍 진벌리</v>
      </c>
      <c r="D2760" s="72" t="str">
        <v>다세대 전월세</v>
      </c>
      <c r="E2760" s="74">
        <v>1</v>
      </c>
      <c r="F2760" s="74">
        <v>0</v>
      </c>
      <c r="G2760" s="74">
        <v>0</v>
      </c>
      <c r="H2760" s="74">
        <v>1</v>
      </c>
      <c r="I2760" s="74">
        <f>G2760+H2760</f>
        <v>1</v>
      </c>
      <c r="J2760" s="74">
        <f>SUM(F2760:H2760)</f>
        <v>1</v>
      </c>
      <c r="K2760" s="74">
        <f>E2760-J2760</f>
        <v>0</v>
      </c>
      <c r="L2760" s="72">
        <v>3000000</v>
      </c>
      <c r="M2760" s="72">
        <v>31.5</v>
      </c>
      <c r="N2760" s="72">
        <v>3000000</v>
      </c>
      <c r="O2760" s="72">
        <v>314837</v>
      </c>
      <c r="P2760" s="72">
        <f>IF(I2760=0,0,H2760/I2760)</f>
        <v>1</v>
      </c>
    </row>
    <row r="2761">
      <c r="A2761" s="72" t="str">
        <v>2026-07</v>
      </c>
      <c r="B2761" s="72" t="str">
        <v>집계 중</v>
      </c>
      <c r="C2761" s="72" t="str">
        <v>진접읍 진벌리</v>
      </c>
      <c r="D2761" s="72" t="str">
        <v>아파트 매매</v>
      </c>
      <c r="E2761" s="74">
        <v>2</v>
      </c>
      <c r="F2761" s="74">
        <v>2</v>
      </c>
      <c r="G2761" s="74">
        <v>0</v>
      </c>
      <c r="H2761" s="74">
        <v>0</v>
      </c>
      <c r="I2761" s="74">
        <f>G2761+H2761</f>
        <v>0</v>
      </c>
      <c r="J2761" s="74">
        <f>SUM(F2761:H2761)</f>
        <v>2</v>
      </c>
      <c r="K2761" s="74">
        <f>E2761-J2761</f>
        <v>0</v>
      </c>
      <c r="L2761" s="72">
        <v>525000000</v>
      </c>
      <c r="M2761" s="72">
        <v>186.939</v>
      </c>
      <c r="N2761" s="72">
        <v>262500000</v>
      </c>
      <c r="O2761" s="72">
        <v>9283976</v>
      </c>
      <c r="P2761" s="72">
        <f>IF(I2761=0,0,H2761/I2761)</f>
        <v>0</v>
      </c>
    </row>
    <row r="2762">
      <c r="A2762" s="72" t="str">
        <v>2026-07</v>
      </c>
      <c r="B2762" s="72" t="str">
        <v>집계 중</v>
      </c>
      <c r="C2762" s="72" t="str">
        <v>진접읍 진벌리</v>
      </c>
      <c r="D2762" s="72" t="str">
        <v>아파트 전월세</v>
      </c>
      <c r="E2762" s="74">
        <v>3</v>
      </c>
      <c r="F2762" s="74">
        <v>0</v>
      </c>
      <c r="G2762" s="74">
        <v>2</v>
      </c>
      <c r="H2762" s="74">
        <v>1</v>
      </c>
      <c r="I2762" s="74">
        <f>G2762+H2762</f>
        <v>3</v>
      </c>
      <c r="J2762" s="74">
        <f>SUM(F2762:H2762)</f>
        <v>3</v>
      </c>
      <c r="K2762" s="74">
        <f>E2762-J2762</f>
        <v>0</v>
      </c>
      <c r="L2762" s="72">
        <v>470000000</v>
      </c>
      <c r="M2762" s="72">
        <v>271.913</v>
      </c>
      <c r="N2762" s="72">
        <v>156666667</v>
      </c>
      <c r="O2762" s="72">
        <v>5714030</v>
      </c>
      <c r="P2762" s="72">
        <f>IF(I2762=0,0,H2762/I2762)</f>
        <v>0.3333333333333333</v>
      </c>
    </row>
    <row r="2763">
      <c r="A2763" s="72" t="str">
        <v>2026-07</v>
      </c>
      <c r="B2763" s="72" t="str">
        <v>집계 중</v>
      </c>
      <c r="C2763" s="72" t="str">
        <v>진접읍 진벌리</v>
      </c>
      <c r="D2763" s="72" t="str">
        <v>토지</v>
      </c>
      <c r="E2763" s="74">
        <v>1</v>
      </c>
      <c r="F2763" s="74">
        <v>1</v>
      </c>
      <c r="G2763" s="74">
        <v>0</v>
      </c>
      <c r="H2763" s="74">
        <v>0</v>
      </c>
      <c r="I2763" s="74">
        <f>G2763+H2763</f>
        <v>0</v>
      </c>
      <c r="J2763" s="74">
        <f>SUM(F2763:H2763)</f>
        <v>1</v>
      </c>
      <c r="K2763" s="74">
        <f>E2763-J2763</f>
        <v>0</v>
      </c>
      <c r="L2763" s="72">
        <v>16000000</v>
      </c>
      <c r="M2763" s="72">
        <v>23.14</v>
      </c>
      <c r="N2763" s="72">
        <v>16000000</v>
      </c>
      <c r="O2763" s="72">
        <v>2285763</v>
      </c>
      <c r="P2763" s="72">
        <f>IF(I2763=0,0,H2763/I2763)</f>
        <v>0</v>
      </c>
    </row>
    <row r="2764">
      <c r="A2764" s="72" t="str">
        <v>2026-07</v>
      </c>
      <c r="B2764" s="72" t="str">
        <v>집계 중</v>
      </c>
      <c r="C2764" s="72" t="str">
        <v>진접읍 팔야리</v>
      </c>
      <c r="D2764" s="72" t="str">
        <v>다가구 전월세</v>
      </c>
      <c r="E2764" s="74">
        <v>2</v>
      </c>
      <c r="F2764" s="74">
        <v>0</v>
      </c>
      <c r="G2764" s="74">
        <v>0</v>
      </c>
      <c r="H2764" s="74">
        <v>2</v>
      </c>
      <c r="I2764" s="74">
        <f>G2764+H2764</f>
        <v>2</v>
      </c>
      <c r="J2764" s="74">
        <f>SUM(F2764:H2764)</f>
        <v>2</v>
      </c>
      <c r="K2764" s="74">
        <f>E2764-J2764</f>
        <v>0</v>
      </c>
      <c r="L2764" s="72">
        <v>7000000</v>
      </c>
      <c r="M2764" s="72">
        <v>54.8</v>
      </c>
      <c r="N2764" s="72">
        <v>3500000</v>
      </c>
      <c r="O2764" s="72">
        <v>422272</v>
      </c>
      <c r="P2764" s="72">
        <f>IF(I2764=0,0,H2764/I2764)</f>
        <v>1</v>
      </c>
    </row>
    <row r="2765">
      <c r="A2765" s="72" t="str">
        <v>2026-07</v>
      </c>
      <c r="B2765" s="72" t="str">
        <v>집계 중</v>
      </c>
      <c r="C2765" s="72" t="str">
        <v>진접읍 팔야리</v>
      </c>
      <c r="D2765" s="72" t="str">
        <v>다세대 매매</v>
      </c>
      <c r="E2765" s="74">
        <v>2</v>
      </c>
      <c r="F2765" s="74">
        <v>2</v>
      </c>
      <c r="G2765" s="74">
        <v>0</v>
      </c>
      <c r="H2765" s="74">
        <v>0</v>
      </c>
      <c r="I2765" s="74">
        <f>G2765+H2765</f>
        <v>0</v>
      </c>
      <c r="J2765" s="74">
        <f>SUM(F2765:H2765)</f>
        <v>2</v>
      </c>
      <c r="K2765" s="74">
        <f>E2765-J2765</f>
        <v>0</v>
      </c>
      <c r="L2765" s="72">
        <v>96000000</v>
      </c>
      <c r="M2765" s="72">
        <v>93.72</v>
      </c>
      <c r="N2765" s="72">
        <v>48000000</v>
      </c>
      <c r="O2765" s="72">
        <v>3386207</v>
      </c>
      <c r="P2765" s="72">
        <f>IF(I2765=0,0,H2765/I2765)</f>
        <v>0</v>
      </c>
    </row>
    <row r="2766">
      <c r="A2766" s="72" t="str">
        <v>2026-07</v>
      </c>
      <c r="B2766" s="72" t="str">
        <v>집계 중</v>
      </c>
      <c r="C2766" s="72" t="str">
        <v>진접읍 팔야리</v>
      </c>
      <c r="D2766" s="72" t="str">
        <v>다세대 전월세</v>
      </c>
      <c r="E2766" s="74">
        <v>3</v>
      </c>
      <c r="F2766" s="74">
        <v>0</v>
      </c>
      <c r="G2766" s="74">
        <v>2</v>
      </c>
      <c r="H2766" s="74">
        <v>1</v>
      </c>
      <c r="I2766" s="74">
        <f>G2766+H2766</f>
        <v>3</v>
      </c>
      <c r="J2766" s="74">
        <f>SUM(F2766:H2766)</f>
        <v>3</v>
      </c>
      <c r="K2766" s="74">
        <f>E2766-J2766</f>
        <v>0</v>
      </c>
      <c r="L2766" s="72">
        <v>90000000</v>
      </c>
      <c r="M2766" s="72">
        <v>90.52</v>
      </c>
      <c r="N2766" s="72">
        <v>30000000</v>
      </c>
      <c r="O2766" s="72">
        <v>3286795</v>
      </c>
      <c r="P2766" s="72">
        <f>IF(I2766=0,0,H2766/I2766)</f>
        <v>0.3333333333333333</v>
      </c>
    </row>
    <row r="2767">
      <c r="A2767" s="72" t="str">
        <v>2026-07</v>
      </c>
      <c r="B2767" s="72" t="str">
        <v>집계 중</v>
      </c>
      <c r="C2767" s="72" t="str">
        <v>진접읍 팔야리</v>
      </c>
      <c r="D2767" s="72" t="str">
        <v>아파트 매매</v>
      </c>
      <c r="E2767" s="74">
        <v>1</v>
      </c>
      <c r="F2767" s="74">
        <v>1</v>
      </c>
      <c r="G2767" s="74">
        <v>0</v>
      </c>
      <c r="H2767" s="74">
        <v>0</v>
      </c>
      <c r="I2767" s="74">
        <f>G2767+H2767</f>
        <v>0</v>
      </c>
      <c r="J2767" s="74">
        <f>SUM(F2767:H2767)</f>
        <v>1</v>
      </c>
      <c r="K2767" s="74">
        <f>E2767-J2767</f>
        <v>0</v>
      </c>
      <c r="L2767" s="72">
        <v>80000000</v>
      </c>
      <c r="M2767" s="72">
        <v>55.17</v>
      </c>
      <c r="N2767" s="72">
        <v>80000000</v>
      </c>
      <c r="O2767" s="72">
        <v>4793598</v>
      </c>
      <c r="P2767" s="72">
        <f>IF(I2767=0,0,H2767/I2767)</f>
        <v>0</v>
      </c>
    </row>
    <row r="2768">
      <c r="A2768" s="72" t="str">
        <v>2026-07</v>
      </c>
      <c r="B2768" s="72" t="str">
        <v>집계 중</v>
      </c>
      <c r="C2768" s="72" t="str">
        <v>진접읍 팔야리</v>
      </c>
      <c r="D2768" s="72" t="str">
        <v>아파트 전월세</v>
      </c>
      <c r="E2768" s="74">
        <v>1</v>
      </c>
      <c r="F2768" s="74">
        <v>0</v>
      </c>
      <c r="G2768" s="74">
        <v>0</v>
      </c>
      <c r="H2768" s="74">
        <v>1</v>
      </c>
      <c r="I2768" s="74">
        <f>G2768+H2768</f>
        <v>1</v>
      </c>
      <c r="J2768" s="74">
        <f>SUM(F2768:H2768)</f>
        <v>1</v>
      </c>
      <c r="K2768" s="74">
        <f>E2768-J2768</f>
        <v>0</v>
      </c>
      <c r="L2768" s="72">
        <v>10000000</v>
      </c>
      <c r="M2768" s="72">
        <v>55.17</v>
      </c>
      <c r="N2768" s="72">
        <v>10000000</v>
      </c>
      <c r="O2768" s="72">
        <v>599200</v>
      </c>
      <c r="P2768" s="72">
        <f>IF(I2768=0,0,H2768/I2768)</f>
        <v>1</v>
      </c>
    </row>
    <row r="2769">
      <c r="A2769" s="72" t="str">
        <v>2026-07</v>
      </c>
      <c r="B2769" s="72" t="str">
        <v>집계 중</v>
      </c>
      <c r="C2769" s="72" t="str">
        <v>진접읍 팔야리</v>
      </c>
      <c r="D2769" s="72" t="str">
        <v>토지</v>
      </c>
      <c r="E2769" s="74">
        <v>5</v>
      </c>
      <c r="F2769" s="74">
        <v>5</v>
      </c>
      <c r="G2769" s="74">
        <v>0</v>
      </c>
      <c r="H2769" s="74">
        <v>0</v>
      </c>
      <c r="I2769" s="74">
        <f>G2769+H2769</f>
        <v>0</v>
      </c>
      <c r="J2769" s="74">
        <f>SUM(F2769:H2769)</f>
        <v>5</v>
      </c>
      <c r="K2769" s="74">
        <f>E2769-J2769</f>
        <v>0</v>
      </c>
      <c r="L2769" s="72">
        <v>323000000</v>
      </c>
      <c r="M2769" s="72">
        <v>673</v>
      </c>
      <c r="N2769" s="72">
        <v>64600000</v>
      </c>
      <c r="O2769" s="72">
        <v>1586580</v>
      </c>
      <c r="P2769" s="72">
        <f>IF(I2769=0,0,H2769/I2769)</f>
        <v>0</v>
      </c>
    </row>
    <row r="2770">
      <c r="A2770" s="72" t="str">
        <v>2026-07</v>
      </c>
      <c r="B2770" s="72" t="str">
        <v>집계 중</v>
      </c>
      <c r="C2770" s="72" t="str">
        <v>퇴계원읍 퇴계원리</v>
      </c>
      <c r="D2770" s="72" t="str">
        <v>다가구 전월세</v>
      </c>
      <c r="E2770" s="74">
        <v>2</v>
      </c>
      <c r="F2770" s="74">
        <v>0</v>
      </c>
      <c r="G2770" s="74">
        <v>0</v>
      </c>
      <c r="H2770" s="74">
        <v>2</v>
      </c>
      <c r="I2770" s="74">
        <f>G2770+H2770</f>
        <v>2</v>
      </c>
      <c r="J2770" s="74">
        <f>SUM(F2770:H2770)</f>
        <v>2</v>
      </c>
      <c r="K2770" s="74">
        <f>E2770-J2770</f>
        <v>0</v>
      </c>
      <c r="L2770" s="72">
        <v>35000000</v>
      </c>
      <c r="M2770" s="72">
        <v>194.59</v>
      </c>
      <c r="N2770" s="72">
        <v>17500000</v>
      </c>
      <c r="O2770" s="72">
        <v>594596</v>
      </c>
      <c r="P2770" s="72">
        <f>IF(I2770=0,0,H2770/I2770)</f>
        <v>1</v>
      </c>
    </row>
    <row r="2771">
      <c r="A2771" s="72" t="str">
        <v>2026-07</v>
      </c>
      <c r="B2771" s="72" t="str">
        <v>집계 중</v>
      </c>
      <c r="C2771" s="72" t="str">
        <v>퇴계원읍 퇴계원리</v>
      </c>
      <c r="D2771" s="72" t="str">
        <v>다세대 매매</v>
      </c>
      <c r="E2771" s="74">
        <v>7</v>
      </c>
      <c r="F2771" s="74">
        <v>7</v>
      </c>
      <c r="G2771" s="74">
        <v>0</v>
      </c>
      <c r="H2771" s="74">
        <v>0</v>
      </c>
      <c r="I2771" s="74">
        <f>G2771+H2771</f>
        <v>0</v>
      </c>
      <c r="J2771" s="74">
        <f>SUM(F2771:H2771)</f>
        <v>7</v>
      </c>
      <c r="K2771" s="74">
        <f>E2771-J2771</f>
        <v>0</v>
      </c>
      <c r="L2771" s="72">
        <v>1243000000</v>
      </c>
      <c r="M2771" s="72">
        <v>351.08</v>
      </c>
      <c r="N2771" s="72">
        <v>177571429</v>
      </c>
      <c r="O2771" s="72">
        <v>11704144</v>
      </c>
      <c r="P2771" s="72">
        <f>IF(I2771=0,0,H2771/I2771)</f>
        <v>0</v>
      </c>
    </row>
    <row r="2772">
      <c r="A2772" s="72" t="str">
        <v>2026-07</v>
      </c>
      <c r="B2772" s="72" t="str">
        <v>집계 중</v>
      </c>
      <c r="C2772" s="72" t="str">
        <v>퇴계원읍 퇴계원리</v>
      </c>
      <c r="D2772" s="72" t="str">
        <v>다세대 전월세</v>
      </c>
      <c r="E2772" s="74">
        <v>21</v>
      </c>
      <c r="F2772" s="74">
        <v>0</v>
      </c>
      <c r="G2772" s="74">
        <v>11</v>
      </c>
      <c r="H2772" s="74">
        <v>10</v>
      </c>
      <c r="I2772" s="74">
        <f>G2772+H2772</f>
        <v>21</v>
      </c>
      <c r="J2772" s="74">
        <f>SUM(F2772:H2772)</f>
        <v>21</v>
      </c>
      <c r="K2772" s="74">
        <f>E2772-J2772</f>
        <v>0</v>
      </c>
      <c r="L2772" s="72">
        <v>1362860000</v>
      </c>
      <c r="M2772" s="72">
        <v>1030.39</v>
      </c>
      <c r="N2772" s="72">
        <v>64898095</v>
      </c>
      <c r="O2772" s="72">
        <v>4372444</v>
      </c>
      <c r="P2772" s="72">
        <f>IF(I2772=0,0,H2772/I2772)</f>
        <v>0.47619047619047616</v>
      </c>
    </row>
    <row r="2773">
      <c r="A2773" s="72" t="str">
        <v>2026-07</v>
      </c>
      <c r="B2773" s="72" t="str">
        <v>집계 중</v>
      </c>
      <c r="C2773" s="72" t="str">
        <v>퇴계원읍 퇴계원리</v>
      </c>
      <c r="D2773" s="72" t="str">
        <v>아파트 매매</v>
      </c>
      <c r="E2773" s="74">
        <v>29</v>
      </c>
      <c r="F2773" s="74">
        <v>29</v>
      </c>
      <c r="G2773" s="74">
        <v>0</v>
      </c>
      <c r="H2773" s="74">
        <v>0</v>
      </c>
      <c r="I2773" s="74">
        <f>G2773+H2773</f>
        <v>0</v>
      </c>
      <c r="J2773" s="74">
        <f>SUM(F2773:H2773)</f>
        <v>29</v>
      </c>
      <c r="K2773" s="74">
        <f>E2773-J2773</f>
        <v>0</v>
      </c>
      <c r="L2773" s="72">
        <v>14875500000</v>
      </c>
      <c r="M2773" s="72">
        <v>2335.996</v>
      </c>
      <c r="N2773" s="72">
        <v>512948276</v>
      </c>
      <c r="O2773" s="72">
        <v>21051065</v>
      </c>
      <c r="P2773" s="72">
        <f>IF(I2773=0,0,H2773/I2773)</f>
        <v>0</v>
      </c>
    </row>
    <row r="2774">
      <c r="A2774" s="72" t="str">
        <v>2026-07</v>
      </c>
      <c r="B2774" s="72" t="str">
        <v>집계 중</v>
      </c>
      <c r="C2774" s="72" t="str">
        <v>퇴계원읍 퇴계원리</v>
      </c>
      <c r="D2774" s="72" t="str">
        <v>아파트 전월세</v>
      </c>
      <c r="E2774" s="74">
        <v>32</v>
      </c>
      <c r="F2774" s="74">
        <v>0</v>
      </c>
      <c r="G2774" s="74">
        <v>10</v>
      </c>
      <c r="H2774" s="74">
        <v>22</v>
      </c>
      <c r="I2774" s="74">
        <f>G2774+H2774</f>
        <v>32</v>
      </c>
      <c r="J2774" s="74">
        <f>SUM(F2774:H2774)</f>
        <v>32</v>
      </c>
      <c r="K2774" s="74">
        <f>E2774-J2774</f>
        <v>0</v>
      </c>
      <c r="L2774" s="72">
        <v>5289840000</v>
      </c>
      <c r="M2774" s="72">
        <v>2203.026</v>
      </c>
      <c r="N2774" s="72">
        <v>165307500</v>
      </c>
      <c r="O2774" s="72">
        <v>7937754</v>
      </c>
      <c r="P2774" s="72">
        <f>IF(I2774=0,0,H2774/I2774)</f>
        <v>0.6875</v>
      </c>
    </row>
    <row r="2775">
      <c r="A2775" s="72" t="str">
        <v>2026-07</v>
      </c>
      <c r="B2775" s="72" t="str">
        <v>집계 중</v>
      </c>
      <c r="C2775" s="72" t="str">
        <v>퇴계원읍 퇴계원리</v>
      </c>
      <c r="D2775" s="72" t="str">
        <v>오피스텔 전월세</v>
      </c>
      <c r="E2775" s="74">
        <v>1</v>
      </c>
      <c r="F2775" s="74">
        <v>0</v>
      </c>
      <c r="G2775" s="74">
        <v>0</v>
      </c>
      <c r="H2775" s="74">
        <v>1</v>
      </c>
      <c r="I2775" s="74">
        <f>G2775+H2775</f>
        <v>1</v>
      </c>
      <c r="J2775" s="74">
        <f>SUM(F2775:H2775)</f>
        <v>1</v>
      </c>
      <c r="K2775" s="74">
        <f>E2775-J2775</f>
        <v>0</v>
      </c>
      <c r="L2775" s="72">
        <v>5000000</v>
      </c>
      <c r="M2775" s="72">
        <v>17.08</v>
      </c>
      <c r="N2775" s="72">
        <v>5000000</v>
      </c>
      <c r="O2775" s="72">
        <v>967736</v>
      </c>
      <c r="P2775" s="72">
        <f>IF(I2775=0,0,H2775/I2775)</f>
        <v>1</v>
      </c>
    </row>
    <row r="2776">
      <c r="A2776" s="72" t="str">
        <v>2026-07</v>
      </c>
      <c r="B2776" s="72" t="str">
        <v>집계 중</v>
      </c>
      <c r="C2776" s="72" t="str">
        <v>평내동</v>
      </c>
      <c r="D2776" s="72" t="str">
        <v>다가구 전월세</v>
      </c>
      <c r="E2776" s="74">
        <v>17</v>
      </c>
      <c r="F2776" s="74">
        <v>0</v>
      </c>
      <c r="G2776" s="74">
        <v>5</v>
      </c>
      <c r="H2776" s="74">
        <v>12</v>
      </c>
      <c r="I2776" s="74">
        <f>G2776+H2776</f>
        <v>17</v>
      </c>
      <c r="J2776" s="74">
        <f>SUM(F2776:H2776)</f>
        <v>17</v>
      </c>
      <c r="K2776" s="74">
        <f>E2776-J2776</f>
        <v>0</v>
      </c>
      <c r="L2776" s="72">
        <v>549000000</v>
      </c>
      <c r="M2776" s="72">
        <v>725.64</v>
      </c>
      <c r="N2776" s="72">
        <v>32294118</v>
      </c>
      <c r="O2776" s="72">
        <v>2501069</v>
      </c>
      <c r="P2776" s="72">
        <f>IF(I2776=0,0,H2776/I2776)</f>
        <v>0.7058823529411765</v>
      </c>
    </row>
    <row r="2777">
      <c r="A2777" s="72" t="str">
        <v>2026-07</v>
      </c>
      <c r="B2777" s="72" t="str">
        <v>집계 중</v>
      </c>
      <c r="C2777" s="72" t="str">
        <v>평내동</v>
      </c>
      <c r="D2777" s="72" t="str">
        <v>다세대 매매</v>
      </c>
      <c r="E2777" s="74">
        <v>1</v>
      </c>
      <c r="F2777" s="74">
        <v>1</v>
      </c>
      <c r="G2777" s="74">
        <v>0</v>
      </c>
      <c r="H2777" s="74">
        <v>0</v>
      </c>
      <c r="I2777" s="74">
        <f>G2777+H2777</f>
        <v>0</v>
      </c>
      <c r="J2777" s="74">
        <f>SUM(F2777:H2777)</f>
        <v>1</v>
      </c>
      <c r="K2777" s="74">
        <f>E2777-J2777</f>
        <v>0</v>
      </c>
      <c r="L2777" s="72">
        <v>265000000</v>
      </c>
      <c r="M2777" s="72">
        <v>66.4</v>
      </c>
      <c r="N2777" s="72">
        <v>265000000</v>
      </c>
      <c r="O2777" s="72">
        <v>13193268</v>
      </c>
      <c r="P2777" s="72">
        <f>IF(I2777=0,0,H2777/I2777)</f>
        <v>0</v>
      </c>
    </row>
    <row r="2778">
      <c r="A2778" s="72" t="str">
        <v>2026-07</v>
      </c>
      <c r="B2778" s="72" t="str">
        <v>집계 중</v>
      </c>
      <c r="C2778" s="72" t="str">
        <v>평내동</v>
      </c>
      <c r="D2778" s="72" t="str">
        <v>분양권</v>
      </c>
      <c r="E2778" s="74">
        <v>1</v>
      </c>
      <c r="F2778" s="74">
        <v>1</v>
      </c>
      <c r="G2778" s="74">
        <v>0</v>
      </c>
      <c r="H2778" s="74">
        <v>0</v>
      </c>
      <c r="I2778" s="74">
        <f>G2778+H2778</f>
        <v>0</v>
      </c>
      <c r="J2778" s="74">
        <f>SUM(F2778:H2778)</f>
        <v>1</v>
      </c>
      <c r="K2778" s="74">
        <f>E2778-J2778</f>
        <v>0</v>
      </c>
      <c r="L2778" s="72">
        <v>814440000</v>
      </c>
      <c r="M2778" s="72">
        <v>84.951</v>
      </c>
      <c r="N2778" s="72">
        <v>814440000</v>
      </c>
      <c r="O2778" s="72">
        <v>31693135</v>
      </c>
      <c r="P2778" s="72">
        <f>IF(I2778=0,0,H2778/I2778)</f>
        <v>0</v>
      </c>
    </row>
    <row r="2779">
      <c r="A2779" s="72" t="str">
        <v>2026-07</v>
      </c>
      <c r="B2779" s="72" t="str">
        <v>집계 중</v>
      </c>
      <c r="C2779" s="72" t="str">
        <v>평내동</v>
      </c>
      <c r="D2779" s="72" t="str">
        <v>상가</v>
      </c>
      <c r="E2779" s="74">
        <v>1</v>
      </c>
      <c r="F2779" s="74">
        <v>1</v>
      </c>
      <c r="G2779" s="74">
        <v>0</v>
      </c>
      <c r="H2779" s="74">
        <v>0</v>
      </c>
      <c r="I2779" s="74">
        <f>G2779+H2779</f>
        <v>0</v>
      </c>
      <c r="J2779" s="74">
        <f>SUM(F2779:H2779)</f>
        <v>1</v>
      </c>
      <c r="K2779" s="74">
        <f>E2779-J2779</f>
        <v>0</v>
      </c>
      <c r="L2779" s="72">
        <v>30000000</v>
      </c>
      <c r="M2779" s="72">
        <v>27</v>
      </c>
      <c r="N2779" s="72">
        <v>30000000</v>
      </c>
      <c r="O2779" s="72">
        <v>3673094</v>
      </c>
      <c r="P2779" s="72">
        <f>IF(I2779=0,0,H2779/I2779)</f>
        <v>0</v>
      </c>
    </row>
    <row r="2780">
      <c r="A2780" s="72" t="str">
        <v>2026-07</v>
      </c>
      <c r="B2780" s="72" t="str">
        <v>집계 중</v>
      </c>
      <c r="C2780" s="72" t="str">
        <v>평내동</v>
      </c>
      <c r="D2780" s="72" t="str">
        <v>아파트 매매</v>
      </c>
      <c r="E2780" s="74">
        <v>81</v>
      </c>
      <c r="F2780" s="74">
        <v>81</v>
      </c>
      <c r="G2780" s="74">
        <v>0</v>
      </c>
      <c r="H2780" s="74">
        <v>0</v>
      </c>
      <c r="I2780" s="74">
        <f>G2780+H2780</f>
        <v>0</v>
      </c>
      <c r="J2780" s="74">
        <f>SUM(F2780:H2780)</f>
        <v>81</v>
      </c>
      <c r="K2780" s="74">
        <f>E2780-J2780</f>
        <v>0</v>
      </c>
      <c r="L2780" s="72">
        <v>32290500000</v>
      </c>
      <c r="M2780" s="72">
        <v>5752.459</v>
      </c>
      <c r="N2780" s="72">
        <v>398648148</v>
      </c>
      <c r="O2780" s="72">
        <v>18556489</v>
      </c>
      <c r="P2780" s="72">
        <f>IF(I2780=0,0,H2780/I2780)</f>
        <v>0</v>
      </c>
    </row>
    <row r="2781">
      <c r="A2781" s="72" t="str">
        <v>2026-07</v>
      </c>
      <c r="B2781" s="72" t="str">
        <v>집계 중</v>
      </c>
      <c r="C2781" s="72" t="str">
        <v>평내동</v>
      </c>
      <c r="D2781" s="72" t="str">
        <v>아파트 전월세</v>
      </c>
      <c r="E2781" s="74">
        <v>103</v>
      </c>
      <c r="F2781" s="74">
        <v>0</v>
      </c>
      <c r="G2781" s="74">
        <v>62</v>
      </c>
      <c r="H2781" s="74">
        <v>41</v>
      </c>
      <c r="I2781" s="74">
        <f>G2781+H2781</f>
        <v>103</v>
      </c>
      <c r="J2781" s="74">
        <f>SUM(F2781:H2781)</f>
        <v>103</v>
      </c>
      <c r="K2781" s="74">
        <f>E2781-J2781</f>
        <v>0</v>
      </c>
      <c r="L2781" s="72">
        <v>26065020000</v>
      </c>
      <c r="M2781" s="72">
        <v>7105.859</v>
      </c>
      <c r="N2781" s="72">
        <v>253058447</v>
      </c>
      <c r="O2781" s="72">
        <v>12125959</v>
      </c>
      <c r="P2781" s="72">
        <f>IF(I2781=0,0,H2781/I2781)</f>
        <v>0.39805825242718446</v>
      </c>
    </row>
    <row r="2782">
      <c r="A2782" s="72" t="str">
        <v>2026-07</v>
      </c>
      <c r="B2782" s="72" t="str">
        <v>집계 중</v>
      </c>
      <c r="C2782" s="72" t="str">
        <v>호평동</v>
      </c>
      <c r="D2782" s="72" t="str">
        <v>다가구 전월세</v>
      </c>
      <c r="E2782" s="74">
        <v>24</v>
      </c>
      <c r="F2782" s="74">
        <v>0</v>
      </c>
      <c r="G2782" s="74">
        <v>3</v>
      </c>
      <c r="H2782" s="74">
        <v>21</v>
      </c>
      <c r="I2782" s="74">
        <f>G2782+H2782</f>
        <v>24</v>
      </c>
      <c r="J2782" s="74">
        <f>SUM(F2782:H2782)</f>
        <v>24</v>
      </c>
      <c r="K2782" s="74">
        <f>E2782-J2782</f>
        <v>0</v>
      </c>
      <c r="L2782" s="72">
        <v>698000000</v>
      </c>
      <c r="M2782" s="72">
        <v>890.6</v>
      </c>
      <c r="N2782" s="72">
        <v>29083333</v>
      </c>
      <c r="O2782" s="72">
        <v>2590880</v>
      </c>
      <c r="P2782" s="72">
        <f>IF(I2782=0,0,H2782/I2782)</f>
        <v>0.875</v>
      </c>
    </row>
    <row r="2783">
      <c r="A2783" s="72" t="str">
        <v>2026-07</v>
      </c>
      <c r="B2783" s="72" t="str">
        <v>집계 중</v>
      </c>
      <c r="C2783" s="72" t="str">
        <v>호평동</v>
      </c>
      <c r="D2783" s="72" t="str">
        <v>다세대 매매</v>
      </c>
      <c r="E2783" s="74">
        <v>7</v>
      </c>
      <c r="F2783" s="74">
        <v>7</v>
      </c>
      <c r="G2783" s="74">
        <v>0</v>
      </c>
      <c r="H2783" s="74">
        <v>0</v>
      </c>
      <c r="I2783" s="74">
        <f>G2783+H2783</f>
        <v>0</v>
      </c>
      <c r="J2783" s="74">
        <f>SUM(F2783:H2783)</f>
        <v>7</v>
      </c>
      <c r="K2783" s="74">
        <f>E2783-J2783</f>
        <v>0</v>
      </c>
      <c r="L2783" s="72">
        <v>1273000000</v>
      </c>
      <c r="M2783" s="72">
        <v>364.26</v>
      </c>
      <c r="N2783" s="72">
        <v>181857143</v>
      </c>
      <c r="O2783" s="72">
        <v>11552914</v>
      </c>
      <c r="P2783" s="72">
        <f>IF(I2783=0,0,H2783/I2783)</f>
        <v>0</v>
      </c>
    </row>
    <row r="2784">
      <c r="A2784" s="72" t="str">
        <v>2026-07</v>
      </c>
      <c r="B2784" s="72" t="str">
        <v>집계 중</v>
      </c>
      <c r="C2784" s="72" t="str">
        <v>호평동</v>
      </c>
      <c r="D2784" s="72" t="str">
        <v>다세대 전월세</v>
      </c>
      <c r="E2784" s="74">
        <v>7</v>
      </c>
      <c r="F2784" s="74">
        <v>0</v>
      </c>
      <c r="G2784" s="74">
        <v>2</v>
      </c>
      <c r="H2784" s="74">
        <v>5</v>
      </c>
      <c r="I2784" s="74">
        <f>G2784+H2784</f>
        <v>7</v>
      </c>
      <c r="J2784" s="74">
        <f>SUM(F2784:H2784)</f>
        <v>7</v>
      </c>
      <c r="K2784" s="74">
        <f>E2784-J2784</f>
        <v>0</v>
      </c>
      <c r="L2784" s="72">
        <v>450000000</v>
      </c>
      <c r="M2784" s="72">
        <v>245.88</v>
      </c>
      <c r="N2784" s="72">
        <v>64285714</v>
      </c>
      <c r="O2784" s="72">
        <v>6050119</v>
      </c>
      <c r="P2784" s="72">
        <f>IF(I2784=0,0,H2784/I2784)</f>
        <v>0.7142857142857143</v>
      </c>
    </row>
    <row r="2785">
      <c r="A2785" s="72" t="str">
        <v>2026-07</v>
      </c>
      <c r="B2785" s="72" t="str">
        <v>집계 중</v>
      </c>
      <c r="C2785" s="72" t="str">
        <v>호평동</v>
      </c>
      <c r="D2785" s="72" t="str">
        <v>아파트 매매</v>
      </c>
      <c r="E2785" s="74">
        <v>61</v>
      </c>
      <c r="F2785" s="74">
        <v>61</v>
      </c>
      <c r="G2785" s="74">
        <v>0</v>
      </c>
      <c r="H2785" s="74">
        <v>0</v>
      </c>
      <c r="I2785" s="74">
        <f>G2785+H2785</f>
        <v>0</v>
      </c>
      <c r="J2785" s="74">
        <f>SUM(F2785:H2785)</f>
        <v>61</v>
      </c>
      <c r="K2785" s="74">
        <f>E2785-J2785</f>
        <v>0</v>
      </c>
      <c r="L2785" s="72">
        <v>29475000000</v>
      </c>
      <c r="M2785" s="72">
        <v>5245.259</v>
      </c>
      <c r="N2785" s="72">
        <v>483196721</v>
      </c>
      <c r="O2785" s="72">
        <v>18576398</v>
      </c>
      <c r="P2785" s="72">
        <f>IF(I2785=0,0,H2785/I2785)</f>
        <v>0</v>
      </c>
    </row>
    <row r="2786">
      <c r="A2786" s="72" t="str">
        <v>2026-07</v>
      </c>
      <c r="B2786" s="72" t="str">
        <v>집계 중</v>
      </c>
      <c r="C2786" s="72" t="str">
        <v>호평동</v>
      </c>
      <c r="D2786" s="72" t="str">
        <v>아파트 전월세</v>
      </c>
      <c r="E2786" s="74">
        <v>148</v>
      </c>
      <c r="F2786" s="74">
        <v>0</v>
      </c>
      <c r="G2786" s="74">
        <v>84</v>
      </c>
      <c r="H2786" s="74">
        <v>64</v>
      </c>
      <c r="I2786" s="74">
        <f>G2786+H2786</f>
        <v>148</v>
      </c>
      <c r="J2786" s="74">
        <f>SUM(F2786:H2786)</f>
        <v>148</v>
      </c>
      <c r="K2786" s="74">
        <f>E2786-J2786</f>
        <v>0</v>
      </c>
      <c r="L2786" s="72">
        <v>34731500000</v>
      </c>
      <c r="M2786" s="72">
        <v>11989.796</v>
      </c>
      <c r="N2786" s="72">
        <v>234672297</v>
      </c>
      <c r="O2786" s="72">
        <v>9576049</v>
      </c>
      <c r="P2786" s="72">
        <f>IF(I2786=0,0,H2786/I2786)</f>
        <v>0.43243243243243246</v>
      </c>
    </row>
    <row r="2787">
      <c r="A2787" s="72" t="str">
        <v>2026-07</v>
      </c>
      <c r="B2787" s="72" t="str">
        <v>집계 중</v>
      </c>
      <c r="C2787" s="72" t="str">
        <v>호평동</v>
      </c>
      <c r="D2787" s="72" t="str">
        <v>토지</v>
      </c>
      <c r="E2787" s="74">
        <v>2</v>
      </c>
      <c r="F2787" s="74">
        <v>2</v>
      </c>
      <c r="G2787" s="74">
        <v>0</v>
      </c>
      <c r="H2787" s="74">
        <v>0</v>
      </c>
      <c r="I2787" s="74">
        <f>G2787+H2787</f>
        <v>0</v>
      </c>
      <c r="J2787" s="74">
        <f>SUM(F2787:H2787)</f>
        <v>2</v>
      </c>
      <c r="K2787" s="74">
        <f>E2787-J2787</f>
        <v>0</v>
      </c>
      <c r="L2787" s="72">
        <v>53900000</v>
      </c>
      <c r="M2787" s="72">
        <v>22</v>
      </c>
      <c r="N2787" s="72">
        <v>26950000</v>
      </c>
      <c r="O2787" s="72">
        <v>8099173</v>
      </c>
      <c r="P2787" s="72">
        <f>IF(I2787=0,0,H2787/I2787)</f>
        <v>0</v>
      </c>
    </row>
    <row r="2788">
      <c r="A2788" s="72" t="str">
        <v>2026-07</v>
      </c>
      <c r="B2788" s="72" t="str">
        <v>집계 중</v>
      </c>
      <c r="C2788" s="72" t="str">
        <v>화도읍 가곡리</v>
      </c>
      <c r="D2788" s="72" t="str">
        <v>다가구 매매</v>
      </c>
      <c r="E2788" s="74">
        <v>1</v>
      </c>
      <c r="F2788" s="74">
        <v>1</v>
      </c>
      <c r="G2788" s="74">
        <v>0</v>
      </c>
      <c r="H2788" s="74">
        <v>0</v>
      </c>
      <c r="I2788" s="74">
        <f>G2788+H2788</f>
        <v>0</v>
      </c>
      <c r="J2788" s="74">
        <f>SUM(F2788:H2788)</f>
        <v>1</v>
      </c>
      <c r="K2788" s="74">
        <f>E2788-J2788</f>
        <v>0</v>
      </c>
      <c r="L2788" s="72">
        <v>175000000</v>
      </c>
      <c r="M2788" s="72">
        <v>72</v>
      </c>
      <c r="N2788" s="72">
        <v>175000000</v>
      </c>
      <c r="O2788" s="72">
        <v>8034894</v>
      </c>
      <c r="P2788" s="72">
        <f>IF(I2788=0,0,H2788/I2788)</f>
        <v>0</v>
      </c>
    </row>
    <row r="2789">
      <c r="A2789" s="72" t="str">
        <v>2026-07</v>
      </c>
      <c r="B2789" s="72" t="str">
        <v>집계 중</v>
      </c>
      <c r="C2789" s="72" t="str">
        <v>화도읍 가곡리</v>
      </c>
      <c r="D2789" s="72" t="str">
        <v>다가구 전월세</v>
      </c>
      <c r="E2789" s="74">
        <v>3</v>
      </c>
      <c r="F2789" s="74">
        <v>0</v>
      </c>
      <c r="G2789" s="74">
        <v>0</v>
      </c>
      <c r="H2789" s="74">
        <v>3</v>
      </c>
      <c r="I2789" s="74">
        <f>G2789+H2789</f>
        <v>3</v>
      </c>
      <c r="J2789" s="74">
        <f>SUM(F2789:H2789)</f>
        <v>3</v>
      </c>
      <c r="K2789" s="74">
        <f>E2789-J2789</f>
        <v>0</v>
      </c>
      <c r="L2789" s="72">
        <v>18000000</v>
      </c>
      <c r="M2789" s="72">
        <v>174.8</v>
      </c>
      <c r="N2789" s="72">
        <v>6000000</v>
      </c>
      <c r="O2789" s="72">
        <v>340413</v>
      </c>
      <c r="P2789" s="72">
        <f>IF(I2789=0,0,H2789/I2789)</f>
        <v>1</v>
      </c>
    </row>
    <row r="2790">
      <c r="A2790" s="72" t="str">
        <v>2026-07</v>
      </c>
      <c r="B2790" s="72" t="str">
        <v>집계 중</v>
      </c>
      <c r="C2790" s="72" t="str">
        <v>화도읍 가곡리</v>
      </c>
      <c r="D2790" s="72" t="str">
        <v>다세대 매매</v>
      </c>
      <c r="E2790" s="74">
        <v>4</v>
      </c>
      <c r="F2790" s="74">
        <v>4</v>
      </c>
      <c r="G2790" s="74">
        <v>0</v>
      </c>
      <c r="H2790" s="74">
        <v>0</v>
      </c>
      <c r="I2790" s="74">
        <f>G2790+H2790</f>
        <v>0</v>
      </c>
      <c r="J2790" s="74">
        <f>SUM(F2790:H2790)</f>
        <v>4</v>
      </c>
      <c r="K2790" s="74">
        <f>E2790-J2790</f>
        <v>0</v>
      </c>
      <c r="L2790" s="72">
        <v>525000000</v>
      </c>
      <c r="M2790" s="72">
        <v>261.25</v>
      </c>
      <c r="N2790" s="72">
        <v>131250000</v>
      </c>
      <c r="O2790" s="72">
        <v>6643204</v>
      </c>
      <c r="P2790" s="72">
        <f>IF(I2790=0,0,H2790/I2790)</f>
        <v>0</v>
      </c>
    </row>
    <row r="2791">
      <c r="A2791" s="72" t="str">
        <v>2026-07</v>
      </c>
      <c r="B2791" s="72" t="str">
        <v>집계 중</v>
      </c>
      <c r="C2791" s="72" t="str">
        <v>화도읍 가곡리</v>
      </c>
      <c r="D2791" s="72" t="str">
        <v>다세대 전월세</v>
      </c>
      <c r="E2791" s="74">
        <v>5</v>
      </c>
      <c r="F2791" s="74">
        <v>0</v>
      </c>
      <c r="G2791" s="74">
        <v>1</v>
      </c>
      <c r="H2791" s="74">
        <v>4</v>
      </c>
      <c r="I2791" s="74">
        <f>G2791+H2791</f>
        <v>5</v>
      </c>
      <c r="J2791" s="74">
        <f>SUM(F2791:H2791)</f>
        <v>5</v>
      </c>
      <c r="K2791" s="74">
        <f>E2791-J2791</f>
        <v>0</v>
      </c>
      <c r="L2791" s="72">
        <v>141000000</v>
      </c>
      <c r="M2791" s="72">
        <v>293.62</v>
      </c>
      <c r="N2791" s="72">
        <v>28200000</v>
      </c>
      <c r="O2791" s="72">
        <v>1587479</v>
      </c>
      <c r="P2791" s="72">
        <f>IF(I2791=0,0,H2791/I2791)</f>
        <v>0.8</v>
      </c>
    </row>
    <row r="2792">
      <c r="A2792" s="72" t="str">
        <v>2026-07</v>
      </c>
      <c r="B2792" s="72" t="str">
        <v>집계 중</v>
      </c>
      <c r="C2792" s="72" t="str">
        <v>화도읍 가곡리</v>
      </c>
      <c r="D2792" s="72" t="str">
        <v>상가</v>
      </c>
      <c r="E2792" s="74">
        <v>1</v>
      </c>
      <c r="F2792" s="74">
        <v>1</v>
      </c>
      <c r="G2792" s="74">
        <v>0</v>
      </c>
      <c r="H2792" s="74">
        <v>0</v>
      </c>
      <c r="I2792" s="74">
        <f>G2792+H2792</f>
        <v>0</v>
      </c>
      <c r="J2792" s="74">
        <f>SUM(F2792:H2792)</f>
        <v>1</v>
      </c>
      <c r="K2792" s="74">
        <f>E2792-J2792</f>
        <v>0</v>
      </c>
      <c r="L2792" s="72">
        <v>1200000000</v>
      </c>
      <c r="M2792" s="72">
        <v>106.1</v>
      </c>
      <c r="N2792" s="72">
        <v>1200000000</v>
      </c>
      <c r="O2792" s="72">
        <v>37388709</v>
      </c>
      <c r="P2792" s="72">
        <f>IF(I2792=0,0,H2792/I2792)</f>
        <v>0</v>
      </c>
    </row>
    <row r="2793">
      <c r="A2793" s="72" t="str">
        <v>2026-07</v>
      </c>
      <c r="B2793" s="72" t="str">
        <v>집계 중</v>
      </c>
      <c r="C2793" s="72" t="str">
        <v>화도읍 가곡리</v>
      </c>
      <c r="D2793" s="72" t="str">
        <v>아파트 매매</v>
      </c>
      <c r="E2793" s="74">
        <v>1</v>
      </c>
      <c r="F2793" s="74">
        <v>1</v>
      </c>
      <c r="G2793" s="74">
        <v>0</v>
      </c>
      <c r="H2793" s="74">
        <v>0</v>
      </c>
      <c r="I2793" s="74">
        <f>G2793+H2793</f>
        <v>0</v>
      </c>
      <c r="J2793" s="74">
        <f>SUM(F2793:H2793)</f>
        <v>1</v>
      </c>
      <c r="K2793" s="74">
        <f>E2793-J2793</f>
        <v>0</v>
      </c>
      <c r="L2793" s="72">
        <v>260000000</v>
      </c>
      <c r="M2793" s="72">
        <v>84.99</v>
      </c>
      <c r="N2793" s="72">
        <v>260000000</v>
      </c>
      <c r="O2793" s="72">
        <v>10113003</v>
      </c>
      <c r="P2793" s="72">
        <f>IF(I2793=0,0,H2793/I2793)</f>
        <v>0</v>
      </c>
    </row>
    <row r="2794">
      <c r="A2794" s="72" t="str">
        <v>2026-07</v>
      </c>
      <c r="B2794" s="72" t="str">
        <v>집계 중</v>
      </c>
      <c r="C2794" s="72" t="str">
        <v>화도읍 가곡리</v>
      </c>
      <c r="D2794" s="72" t="str">
        <v>아파트 전월세</v>
      </c>
      <c r="E2794" s="74">
        <v>2</v>
      </c>
      <c r="F2794" s="74">
        <v>0</v>
      </c>
      <c r="G2794" s="74">
        <v>1</v>
      </c>
      <c r="H2794" s="74">
        <v>1</v>
      </c>
      <c r="I2794" s="74">
        <f>G2794+H2794</f>
        <v>2</v>
      </c>
      <c r="J2794" s="74">
        <f>SUM(F2794:H2794)</f>
        <v>2</v>
      </c>
      <c r="K2794" s="74">
        <f>E2794-J2794</f>
        <v>0</v>
      </c>
      <c r="L2794" s="72">
        <v>375000000</v>
      </c>
      <c r="M2794" s="72">
        <v>169.98</v>
      </c>
      <c r="N2794" s="72">
        <v>187500000</v>
      </c>
      <c r="O2794" s="72">
        <v>7293031</v>
      </c>
      <c r="P2794" s="72">
        <f>IF(I2794=0,0,H2794/I2794)</f>
        <v>0.5</v>
      </c>
    </row>
    <row r="2795">
      <c r="A2795" s="72" t="str">
        <v>2026-07</v>
      </c>
      <c r="B2795" s="72" t="str">
        <v>집계 중</v>
      </c>
      <c r="C2795" s="72" t="str">
        <v>화도읍 구암리</v>
      </c>
      <c r="D2795" s="72" t="str">
        <v>다가구 전월세</v>
      </c>
      <c r="E2795" s="74">
        <v>1</v>
      </c>
      <c r="F2795" s="74">
        <v>0</v>
      </c>
      <c r="G2795" s="74">
        <v>0</v>
      </c>
      <c r="H2795" s="74">
        <v>1</v>
      </c>
      <c r="I2795" s="74">
        <f>G2795+H2795</f>
        <v>1</v>
      </c>
      <c r="J2795" s="74">
        <f>SUM(F2795:H2795)</f>
        <v>1</v>
      </c>
      <c r="K2795" s="74">
        <f>E2795-J2795</f>
        <v>0</v>
      </c>
      <c r="L2795" s="72">
        <v>40000000</v>
      </c>
      <c r="M2795" s="72">
        <v>197.89</v>
      </c>
      <c r="N2795" s="72">
        <v>40000000</v>
      </c>
      <c r="O2795" s="72">
        <v>668207</v>
      </c>
      <c r="P2795" s="72">
        <f>IF(I2795=0,0,H2795/I2795)</f>
        <v>1</v>
      </c>
    </row>
    <row r="2796">
      <c r="A2796" s="72" t="str">
        <v>2026-07</v>
      </c>
      <c r="B2796" s="72" t="str">
        <v>집계 중</v>
      </c>
      <c r="C2796" s="72" t="str">
        <v>화도읍 구암리</v>
      </c>
      <c r="D2796" s="72" t="str">
        <v>다세대 매매</v>
      </c>
      <c r="E2796" s="74">
        <v>1</v>
      </c>
      <c r="F2796" s="74">
        <v>1</v>
      </c>
      <c r="G2796" s="74">
        <v>0</v>
      </c>
      <c r="H2796" s="74">
        <v>0</v>
      </c>
      <c r="I2796" s="74">
        <f>G2796+H2796</f>
        <v>0</v>
      </c>
      <c r="J2796" s="74">
        <f>SUM(F2796:H2796)</f>
        <v>1</v>
      </c>
      <c r="K2796" s="74">
        <f>E2796-J2796</f>
        <v>0</v>
      </c>
      <c r="L2796" s="72">
        <v>86000000</v>
      </c>
      <c r="M2796" s="72">
        <v>76.94</v>
      </c>
      <c r="N2796" s="72">
        <v>86000000</v>
      </c>
      <c r="O2796" s="72">
        <v>3695055</v>
      </c>
      <c r="P2796" s="72">
        <f>IF(I2796=0,0,H2796/I2796)</f>
        <v>0</v>
      </c>
    </row>
    <row r="2797">
      <c r="A2797" s="72" t="str">
        <v>2026-07</v>
      </c>
      <c r="B2797" s="72" t="str">
        <v>집계 중</v>
      </c>
      <c r="C2797" s="72" t="str">
        <v>화도읍 금남리</v>
      </c>
      <c r="D2797" s="72" t="str">
        <v>다가구 전월세</v>
      </c>
      <c r="E2797" s="74">
        <v>1</v>
      </c>
      <c r="F2797" s="74">
        <v>0</v>
      </c>
      <c r="G2797" s="74">
        <v>0</v>
      </c>
      <c r="H2797" s="74">
        <v>1</v>
      </c>
      <c r="I2797" s="74">
        <f>G2797+H2797</f>
        <v>1</v>
      </c>
      <c r="J2797" s="74">
        <f>SUM(F2797:H2797)</f>
        <v>1</v>
      </c>
      <c r="K2797" s="74">
        <f>E2797-J2797</f>
        <v>0</v>
      </c>
      <c r="L2797" s="72">
        <v>3000000</v>
      </c>
      <c r="M2797" s="72">
        <v>142.5</v>
      </c>
      <c r="N2797" s="72">
        <v>3000000</v>
      </c>
      <c r="O2797" s="72">
        <v>69595</v>
      </c>
      <c r="P2797" s="72">
        <f>IF(I2797=0,0,H2797/I2797)</f>
        <v>1</v>
      </c>
    </row>
    <row r="2798">
      <c r="A2798" s="72" t="str">
        <v>2026-07</v>
      </c>
      <c r="B2798" s="72" t="str">
        <v>집계 중</v>
      </c>
      <c r="C2798" s="72" t="str">
        <v>화도읍 금남리</v>
      </c>
      <c r="D2798" s="72" t="str">
        <v>상가</v>
      </c>
      <c r="E2798" s="74">
        <v>1</v>
      </c>
      <c r="F2798" s="74">
        <v>1</v>
      </c>
      <c r="G2798" s="74">
        <v>0</v>
      </c>
      <c r="H2798" s="74">
        <v>0</v>
      </c>
      <c r="I2798" s="74">
        <f>G2798+H2798</f>
        <v>0</v>
      </c>
      <c r="J2798" s="74">
        <f>SUM(F2798:H2798)</f>
        <v>1</v>
      </c>
      <c r="K2798" s="74">
        <f>E2798-J2798</f>
        <v>0</v>
      </c>
      <c r="L2798" s="72">
        <v>3500000000</v>
      </c>
      <c r="M2798" s="72">
        <v>377.18</v>
      </c>
      <c r="N2798" s="72">
        <v>3500000000</v>
      </c>
      <c r="O2798" s="72">
        <v>30675665</v>
      </c>
      <c r="P2798" s="72">
        <f>IF(I2798=0,0,H2798/I2798)</f>
        <v>0</v>
      </c>
    </row>
    <row r="2799">
      <c r="A2799" s="72" t="str">
        <v>2026-07</v>
      </c>
      <c r="B2799" s="72" t="str">
        <v>집계 중</v>
      </c>
      <c r="C2799" s="72" t="str">
        <v>화도읍 금남리</v>
      </c>
      <c r="D2799" s="72" t="str">
        <v>토지</v>
      </c>
      <c r="E2799" s="74">
        <v>4</v>
      </c>
      <c r="F2799" s="74">
        <v>4</v>
      </c>
      <c r="G2799" s="74">
        <v>0</v>
      </c>
      <c r="H2799" s="74">
        <v>0</v>
      </c>
      <c r="I2799" s="74">
        <f>G2799+H2799</f>
        <v>0</v>
      </c>
      <c r="J2799" s="74">
        <f>SUM(F2799:H2799)</f>
        <v>4</v>
      </c>
      <c r="K2799" s="74">
        <f>E2799-J2799</f>
        <v>0</v>
      </c>
      <c r="L2799" s="72">
        <v>276000000</v>
      </c>
      <c r="M2799" s="72">
        <v>475</v>
      </c>
      <c r="N2799" s="72">
        <v>69000000</v>
      </c>
      <c r="O2799" s="72">
        <v>1920835</v>
      </c>
      <c r="P2799" s="72">
        <f>IF(I2799=0,0,H2799/I2799)</f>
        <v>0</v>
      </c>
    </row>
    <row r="2800">
      <c r="A2800" s="72" t="str">
        <v>2026-07</v>
      </c>
      <c r="B2800" s="72" t="str">
        <v>집계 중</v>
      </c>
      <c r="C2800" s="72" t="str">
        <v>화도읍 녹촌리</v>
      </c>
      <c r="D2800" s="72" t="str">
        <v>다세대 매매</v>
      </c>
      <c r="E2800" s="74">
        <v>2</v>
      </c>
      <c r="F2800" s="74">
        <v>2</v>
      </c>
      <c r="G2800" s="74">
        <v>0</v>
      </c>
      <c r="H2800" s="74">
        <v>0</v>
      </c>
      <c r="I2800" s="74">
        <f>G2800+H2800</f>
        <v>0</v>
      </c>
      <c r="J2800" s="74">
        <f>SUM(F2800:H2800)</f>
        <v>2</v>
      </c>
      <c r="K2800" s="74">
        <f>E2800-J2800</f>
        <v>0</v>
      </c>
      <c r="L2800" s="72">
        <v>524000000</v>
      </c>
      <c r="M2800" s="72">
        <v>131.49</v>
      </c>
      <c r="N2800" s="72">
        <v>262000000</v>
      </c>
      <c r="O2800" s="72">
        <v>13173864</v>
      </c>
      <c r="P2800" s="72">
        <f>IF(I2800=0,0,H2800/I2800)</f>
        <v>0</v>
      </c>
    </row>
    <row r="2801">
      <c r="A2801" s="72" t="str">
        <v>2026-07</v>
      </c>
      <c r="B2801" s="72" t="str">
        <v>집계 중</v>
      </c>
      <c r="C2801" s="72" t="str">
        <v>화도읍 녹촌리</v>
      </c>
      <c r="D2801" s="72" t="str">
        <v>다세대 전월세</v>
      </c>
      <c r="E2801" s="74">
        <v>2</v>
      </c>
      <c r="F2801" s="74">
        <v>0</v>
      </c>
      <c r="G2801" s="74">
        <v>0</v>
      </c>
      <c r="H2801" s="74">
        <v>2</v>
      </c>
      <c r="I2801" s="74">
        <f>G2801+H2801</f>
        <v>2</v>
      </c>
      <c r="J2801" s="74">
        <f>SUM(F2801:H2801)</f>
        <v>2</v>
      </c>
      <c r="K2801" s="74">
        <f>E2801-J2801</f>
        <v>0</v>
      </c>
      <c r="L2801" s="72">
        <v>35000000</v>
      </c>
      <c r="M2801" s="72">
        <v>120.34</v>
      </c>
      <c r="N2801" s="72">
        <v>17500000</v>
      </c>
      <c r="O2801" s="72">
        <v>961463</v>
      </c>
      <c r="P2801" s="72">
        <f>IF(I2801=0,0,H2801/I2801)</f>
        <v>1</v>
      </c>
    </row>
    <row r="2802">
      <c r="A2802" s="72" t="str">
        <v>2026-07</v>
      </c>
      <c r="B2802" s="72" t="str">
        <v>집계 중</v>
      </c>
      <c r="C2802" s="72" t="str">
        <v>화도읍 녹촌리</v>
      </c>
      <c r="D2802" s="72" t="str">
        <v>아파트 매매</v>
      </c>
      <c r="E2802" s="74">
        <v>15</v>
      </c>
      <c r="F2802" s="74">
        <v>15</v>
      </c>
      <c r="G2802" s="74">
        <v>0</v>
      </c>
      <c r="H2802" s="74">
        <v>0</v>
      </c>
      <c r="I2802" s="74">
        <f>G2802+H2802</f>
        <v>0</v>
      </c>
      <c r="J2802" s="74">
        <f>SUM(F2802:H2802)</f>
        <v>15</v>
      </c>
      <c r="K2802" s="74">
        <f>E2802-J2802</f>
        <v>0</v>
      </c>
      <c r="L2802" s="72">
        <v>5700500000</v>
      </c>
      <c r="M2802" s="72">
        <v>1151.505</v>
      </c>
      <c r="N2802" s="72">
        <v>380033333</v>
      </c>
      <c r="O2802" s="72">
        <v>16365208</v>
      </c>
      <c r="P2802" s="72">
        <f>IF(I2802=0,0,H2802/I2802)</f>
        <v>0</v>
      </c>
    </row>
    <row r="2803">
      <c r="A2803" s="72" t="str">
        <v>2026-07</v>
      </c>
      <c r="B2803" s="72" t="str">
        <v>집계 중</v>
      </c>
      <c r="C2803" s="72" t="str">
        <v>화도읍 녹촌리</v>
      </c>
      <c r="D2803" s="72" t="str">
        <v>아파트 전월세</v>
      </c>
      <c r="E2803" s="74">
        <v>20</v>
      </c>
      <c r="F2803" s="74">
        <v>0</v>
      </c>
      <c r="G2803" s="74">
        <v>13</v>
      </c>
      <c r="H2803" s="74">
        <v>7</v>
      </c>
      <c r="I2803" s="74">
        <f>G2803+H2803</f>
        <v>20</v>
      </c>
      <c r="J2803" s="74">
        <f>SUM(F2803:H2803)</f>
        <v>20</v>
      </c>
      <c r="K2803" s="74">
        <f>E2803-J2803</f>
        <v>0</v>
      </c>
      <c r="L2803" s="72">
        <v>4566500000</v>
      </c>
      <c r="M2803" s="72">
        <v>1547.939</v>
      </c>
      <c r="N2803" s="72">
        <v>228325000</v>
      </c>
      <c r="O2803" s="72">
        <v>9752235</v>
      </c>
      <c r="P2803" s="72">
        <f>IF(I2803=0,0,H2803/I2803)</f>
        <v>0.35</v>
      </c>
    </row>
    <row r="2804">
      <c r="A2804" s="72" t="str">
        <v>2026-07</v>
      </c>
      <c r="B2804" s="72" t="str">
        <v>집계 중</v>
      </c>
      <c r="C2804" s="72" t="str">
        <v>화도읍 녹촌리</v>
      </c>
      <c r="D2804" s="72" t="str">
        <v>토지</v>
      </c>
      <c r="E2804" s="74">
        <v>2</v>
      </c>
      <c r="F2804" s="74">
        <v>2</v>
      </c>
      <c r="G2804" s="74">
        <v>0</v>
      </c>
      <c r="H2804" s="74">
        <v>0</v>
      </c>
      <c r="I2804" s="74">
        <f>G2804+H2804</f>
        <v>0</v>
      </c>
      <c r="J2804" s="74">
        <f>SUM(F2804:H2804)</f>
        <v>2</v>
      </c>
      <c r="K2804" s="74">
        <f>E2804-J2804</f>
        <v>0</v>
      </c>
      <c r="L2804" s="72">
        <v>1360000000</v>
      </c>
      <c r="M2804" s="72">
        <v>1586</v>
      </c>
      <c r="N2804" s="72">
        <v>680000000</v>
      </c>
      <c r="O2804" s="72">
        <v>2834721</v>
      </c>
      <c r="P2804" s="72">
        <f>IF(I2804=0,0,H2804/I2804)</f>
        <v>0</v>
      </c>
    </row>
    <row r="2805">
      <c r="A2805" s="72" t="str">
        <v>2026-07</v>
      </c>
      <c r="B2805" s="72" t="str">
        <v>집계 중</v>
      </c>
      <c r="C2805" s="72" t="str">
        <v>화도읍 답내리</v>
      </c>
      <c r="D2805" s="72" t="str">
        <v>아파트 매매</v>
      </c>
      <c r="E2805" s="74">
        <v>1</v>
      </c>
      <c r="F2805" s="74">
        <v>1</v>
      </c>
      <c r="G2805" s="74">
        <v>0</v>
      </c>
      <c r="H2805" s="74">
        <v>0</v>
      </c>
      <c r="I2805" s="74">
        <f>G2805+H2805</f>
        <v>0</v>
      </c>
      <c r="J2805" s="74">
        <f>SUM(F2805:H2805)</f>
        <v>1</v>
      </c>
      <c r="K2805" s="74">
        <f>E2805-J2805</f>
        <v>0</v>
      </c>
      <c r="L2805" s="72">
        <v>390000000</v>
      </c>
      <c r="M2805" s="72">
        <v>147.069</v>
      </c>
      <c r="N2805" s="72">
        <v>390000000</v>
      </c>
      <c r="O2805" s="72">
        <v>8766311</v>
      </c>
      <c r="P2805" s="72">
        <f>IF(I2805=0,0,H2805/I2805)</f>
        <v>0</v>
      </c>
    </row>
    <row r="2806">
      <c r="A2806" s="72" t="str">
        <v>2026-07</v>
      </c>
      <c r="B2806" s="72" t="str">
        <v>집계 중</v>
      </c>
      <c r="C2806" s="72" t="str">
        <v>화도읍 답내리</v>
      </c>
      <c r="D2806" s="72" t="str">
        <v>아파트 전월세</v>
      </c>
      <c r="E2806" s="74">
        <v>23</v>
      </c>
      <c r="F2806" s="74">
        <v>0</v>
      </c>
      <c r="G2806" s="74">
        <v>23</v>
      </c>
      <c r="H2806" s="74">
        <v>0</v>
      </c>
      <c r="I2806" s="74">
        <f>G2806+H2806</f>
        <v>23</v>
      </c>
      <c r="J2806" s="74">
        <f>SUM(F2806:H2806)</f>
        <v>23</v>
      </c>
      <c r="K2806" s="74">
        <f>E2806-J2806</f>
        <v>0</v>
      </c>
      <c r="L2806" s="72">
        <v>3999000000</v>
      </c>
      <c r="M2806" s="72">
        <v>1679.098</v>
      </c>
      <c r="N2806" s="72">
        <v>173869565</v>
      </c>
      <c r="O2806" s="72">
        <v>7873175</v>
      </c>
      <c r="P2806" s="72">
        <f>IF(I2806=0,0,H2806/I2806)</f>
        <v>0</v>
      </c>
    </row>
    <row r="2807">
      <c r="A2807" s="72" t="str">
        <v>2026-07</v>
      </c>
      <c r="B2807" s="72" t="str">
        <v>집계 중</v>
      </c>
      <c r="C2807" s="72" t="str">
        <v>화도읍 답내리</v>
      </c>
      <c r="D2807" s="72" t="str">
        <v>토지</v>
      </c>
      <c r="E2807" s="74">
        <v>14</v>
      </c>
      <c r="F2807" s="74">
        <v>14</v>
      </c>
      <c r="G2807" s="74">
        <v>0</v>
      </c>
      <c r="H2807" s="74">
        <v>0</v>
      </c>
      <c r="I2807" s="74">
        <f>G2807+H2807</f>
        <v>0</v>
      </c>
      <c r="J2807" s="74">
        <f>SUM(F2807:H2807)</f>
        <v>14</v>
      </c>
      <c r="K2807" s="74">
        <f>E2807-J2807</f>
        <v>0</v>
      </c>
      <c r="L2807" s="72">
        <v>2795440000</v>
      </c>
      <c r="M2807" s="72">
        <v>6014</v>
      </c>
      <c r="N2807" s="72">
        <v>199674286</v>
      </c>
      <c r="O2807" s="72">
        <v>1536602</v>
      </c>
      <c r="P2807" s="72">
        <f>IF(I2807=0,0,H2807/I2807)</f>
        <v>0</v>
      </c>
    </row>
    <row r="2808">
      <c r="A2808" s="72" t="str">
        <v>2026-07</v>
      </c>
      <c r="B2808" s="72" t="str">
        <v>집계 중</v>
      </c>
      <c r="C2808" s="72" t="str">
        <v>화도읍 마석우리</v>
      </c>
      <c r="D2808" s="72" t="str">
        <v>다가구 매매</v>
      </c>
      <c r="E2808" s="74">
        <v>1</v>
      </c>
      <c r="F2808" s="74">
        <v>1</v>
      </c>
      <c r="G2808" s="74">
        <v>0</v>
      </c>
      <c r="H2808" s="74">
        <v>0</v>
      </c>
      <c r="I2808" s="74">
        <f>G2808+H2808</f>
        <v>0</v>
      </c>
      <c r="J2808" s="74">
        <f>SUM(F2808:H2808)</f>
        <v>1</v>
      </c>
      <c r="K2808" s="74">
        <f>E2808-J2808</f>
        <v>0</v>
      </c>
      <c r="L2808" s="72">
        <v>1000000000</v>
      </c>
      <c r="M2808" s="72">
        <v>413.81</v>
      </c>
      <c r="N2808" s="72">
        <v>1000000000</v>
      </c>
      <c r="O2808" s="72">
        <v>7988654</v>
      </c>
      <c r="P2808" s="72">
        <f>IF(I2808=0,0,H2808/I2808)</f>
        <v>0</v>
      </c>
    </row>
    <row r="2809">
      <c r="A2809" s="72" t="str">
        <v>2026-07</v>
      </c>
      <c r="B2809" s="72" t="str">
        <v>집계 중</v>
      </c>
      <c r="C2809" s="72" t="str">
        <v>화도읍 마석우리</v>
      </c>
      <c r="D2809" s="72" t="str">
        <v>다가구 전월세</v>
      </c>
      <c r="E2809" s="74">
        <v>41</v>
      </c>
      <c r="F2809" s="74">
        <v>0</v>
      </c>
      <c r="G2809" s="74">
        <v>3</v>
      </c>
      <c r="H2809" s="74">
        <v>38</v>
      </c>
      <c r="I2809" s="74">
        <f>G2809+H2809</f>
        <v>41</v>
      </c>
      <c r="J2809" s="74">
        <f>SUM(F2809:H2809)</f>
        <v>41</v>
      </c>
      <c r="K2809" s="74">
        <f>E2809-J2809</f>
        <v>0</v>
      </c>
      <c r="L2809" s="72">
        <v>411000000</v>
      </c>
      <c r="M2809" s="72">
        <v>1368.5</v>
      </c>
      <c r="N2809" s="72">
        <v>10024390</v>
      </c>
      <c r="O2809" s="72">
        <v>992823</v>
      </c>
      <c r="P2809" s="72">
        <f>IF(I2809=0,0,H2809/I2809)</f>
        <v>0.926829268292683</v>
      </c>
    </row>
    <row r="2810">
      <c r="A2810" s="72" t="str">
        <v>2026-07</v>
      </c>
      <c r="B2810" s="72" t="str">
        <v>집계 중</v>
      </c>
      <c r="C2810" s="72" t="str">
        <v>화도읍 마석우리</v>
      </c>
      <c r="D2810" s="72" t="str">
        <v>다세대 매매</v>
      </c>
      <c r="E2810" s="74">
        <v>3</v>
      </c>
      <c r="F2810" s="74">
        <v>3</v>
      </c>
      <c r="G2810" s="74">
        <v>0</v>
      </c>
      <c r="H2810" s="74">
        <v>0</v>
      </c>
      <c r="I2810" s="74">
        <f>G2810+H2810</f>
        <v>0</v>
      </c>
      <c r="J2810" s="74">
        <f>SUM(F2810:H2810)</f>
        <v>3</v>
      </c>
      <c r="K2810" s="74">
        <f>E2810-J2810</f>
        <v>0</v>
      </c>
      <c r="L2810" s="72">
        <v>503000000</v>
      </c>
      <c r="M2810" s="72">
        <v>167.15</v>
      </c>
      <c r="N2810" s="72">
        <v>167666667</v>
      </c>
      <c r="O2810" s="72">
        <v>9948010</v>
      </c>
      <c r="P2810" s="72">
        <f>IF(I2810=0,0,H2810/I2810)</f>
        <v>0</v>
      </c>
    </row>
    <row r="2811">
      <c r="A2811" s="72" t="str">
        <v>2026-07</v>
      </c>
      <c r="B2811" s="72" t="str">
        <v>집계 중</v>
      </c>
      <c r="C2811" s="72" t="str">
        <v>화도읍 마석우리</v>
      </c>
      <c r="D2811" s="72" t="str">
        <v>다세대 전월세</v>
      </c>
      <c r="E2811" s="74">
        <v>8</v>
      </c>
      <c r="F2811" s="74">
        <v>0</v>
      </c>
      <c r="G2811" s="74">
        <v>2</v>
      </c>
      <c r="H2811" s="74">
        <v>6</v>
      </c>
      <c r="I2811" s="74">
        <f>G2811+H2811</f>
        <v>8</v>
      </c>
      <c r="J2811" s="74">
        <f>SUM(F2811:H2811)</f>
        <v>8</v>
      </c>
      <c r="K2811" s="74">
        <f>E2811-J2811</f>
        <v>0</v>
      </c>
      <c r="L2811" s="72">
        <v>295000000</v>
      </c>
      <c r="M2811" s="72">
        <v>418.904</v>
      </c>
      <c r="N2811" s="72">
        <v>36875000</v>
      </c>
      <c r="O2811" s="72">
        <v>2327995</v>
      </c>
      <c r="P2811" s="72">
        <f>IF(I2811=0,0,H2811/I2811)</f>
        <v>0.75</v>
      </c>
    </row>
    <row r="2812">
      <c r="A2812" s="72" t="str">
        <v>2026-07</v>
      </c>
      <c r="B2812" s="72" t="str">
        <v>집계 중</v>
      </c>
      <c r="C2812" s="72" t="str">
        <v>화도읍 마석우리</v>
      </c>
      <c r="D2812" s="72" t="str">
        <v>분양권</v>
      </c>
      <c r="E2812" s="74">
        <v>2</v>
      </c>
      <c r="F2812" s="74">
        <v>2</v>
      </c>
      <c r="G2812" s="74">
        <v>0</v>
      </c>
      <c r="H2812" s="74">
        <v>0</v>
      </c>
      <c r="I2812" s="74">
        <f>G2812+H2812</f>
        <v>0</v>
      </c>
      <c r="J2812" s="74">
        <f>SUM(F2812:H2812)</f>
        <v>2</v>
      </c>
      <c r="K2812" s="74">
        <f>E2812-J2812</f>
        <v>0</v>
      </c>
      <c r="L2812" s="72">
        <v>1342370000</v>
      </c>
      <c r="M2812" s="72">
        <v>183.698</v>
      </c>
      <c r="N2812" s="72">
        <v>671185000</v>
      </c>
      <c r="O2812" s="72">
        <v>24156967</v>
      </c>
      <c r="P2812" s="72">
        <f>IF(I2812=0,0,H2812/I2812)</f>
        <v>0</v>
      </c>
    </row>
    <row r="2813">
      <c r="A2813" s="72" t="str">
        <v>2026-07</v>
      </c>
      <c r="B2813" s="72" t="str">
        <v>집계 중</v>
      </c>
      <c r="C2813" s="72" t="str">
        <v>화도읍 마석우리</v>
      </c>
      <c r="D2813" s="72" t="str">
        <v>상가</v>
      </c>
      <c r="E2813" s="74">
        <v>1</v>
      </c>
      <c r="F2813" s="74">
        <v>1</v>
      </c>
      <c r="G2813" s="74">
        <v>0</v>
      </c>
      <c r="H2813" s="74">
        <v>0</v>
      </c>
      <c r="I2813" s="74">
        <f>G2813+H2813</f>
        <v>0</v>
      </c>
      <c r="J2813" s="74">
        <f>SUM(F2813:H2813)</f>
        <v>1</v>
      </c>
      <c r="K2813" s="74">
        <f>E2813-J2813</f>
        <v>0</v>
      </c>
      <c r="L2813" s="72">
        <v>109000000</v>
      </c>
      <c r="M2813" s="72">
        <v>29.69</v>
      </c>
      <c r="N2813" s="72">
        <v>109000000</v>
      </c>
      <c r="O2813" s="72">
        <v>12136429</v>
      </c>
      <c r="P2813" s="72">
        <f>IF(I2813=0,0,H2813/I2813)</f>
        <v>0</v>
      </c>
    </row>
    <row r="2814">
      <c r="A2814" s="72" t="str">
        <v>2026-07</v>
      </c>
      <c r="B2814" s="72" t="str">
        <v>집계 중</v>
      </c>
      <c r="C2814" s="72" t="str">
        <v>화도읍 마석우리</v>
      </c>
      <c r="D2814" s="72" t="str">
        <v>아파트 매매</v>
      </c>
      <c r="E2814" s="74">
        <v>10</v>
      </c>
      <c r="F2814" s="74">
        <v>10</v>
      </c>
      <c r="G2814" s="74">
        <v>0</v>
      </c>
      <c r="H2814" s="74">
        <v>0</v>
      </c>
      <c r="I2814" s="74">
        <f>G2814+H2814</f>
        <v>0</v>
      </c>
      <c r="J2814" s="74">
        <f>SUM(F2814:H2814)</f>
        <v>10</v>
      </c>
      <c r="K2814" s="74">
        <f>E2814-J2814</f>
        <v>0</v>
      </c>
      <c r="L2814" s="72">
        <v>3454500000</v>
      </c>
      <c r="M2814" s="72">
        <v>737.03</v>
      </c>
      <c r="N2814" s="72">
        <v>345450000</v>
      </c>
      <c r="O2814" s="72">
        <v>15494391</v>
      </c>
      <c r="P2814" s="72">
        <f>IF(I2814=0,0,H2814/I2814)</f>
        <v>0</v>
      </c>
    </row>
    <row r="2815">
      <c r="A2815" s="72" t="str">
        <v>2026-07</v>
      </c>
      <c r="B2815" s="72" t="str">
        <v>집계 중</v>
      </c>
      <c r="C2815" s="72" t="str">
        <v>화도읍 마석우리</v>
      </c>
      <c r="D2815" s="72" t="str">
        <v>아파트 전월세</v>
      </c>
      <c r="E2815" s="74">
        <v>26</v>
      </c>
      <c r="F2815" s="74">
        <v>0</v>
      </c>
      <c r="G2815" s="74">
        <v>17</v>
      </c>
      <c r="H2815" s="74">
        <v>9</v>
      </c>
      <c r="I2815" s="74">
        <f>G2815+H2815</f>
        <v>26</v>
      </c>
      <c r="J2815" s="74">
        <f>SUM(F2815:H2815)</f>
        <v>26</v>
      </c>
      <c r="K2815" s="74">
        <f>E2815-J2815</f>
        <v>0</v>
      </c>
      <c r="L2815" s="72">
        <v>6030220000</v>
      </c>
      <c r="M2815" s="72">
        <v>2137.767</v>
      </c>
      <c r="N2815" s="72">
        <v>231931538</v>
      </c>
      <c r="O2815" s="72">
        <v>9324971</v>
      </c>
      <c r="P2815" s="72">
        <f>IF(I2815=0,0,H2815/I2815)</f>
        <v>0.34615384615384615</v>
      </c>
    </row>
    <row r="2816">
      <c r="A2816" s="72" t="str">
        <v>2026-07</v>
      </c>
      <c r="B2816" s="72" t="str">
        <v>집계 중</v>
      </c>
      <c r="C2816" s="72" t="str">
        <v>화도읍 마석우리</v>
      </c>
      <c r="D2816" s="72" t="str">
        <v>토지</v>
      </c>
      <c r="E2816" s="74">
        <v>4</v>
      </c>
      <c r="F2816" s="74">
        <v>4</v>
      </c>
      <c r="G2816" s="74">
        <v>0</v>
      </c>
      <c r="H2816" s="74">
        <v>0</v>
      </c>
      <c r="I2816" s="74">
        <f>G2816+H2816</f>
        <v>0</v>
      </c>
      <c r="J2816" s="74">
        <f>SUM(F2816:H2816)</f>
        <v>4</v>
      </c>
      <c r="K2816" s="74">
        <f>E2816-J2816</f>
        <v>0</v>
      </c>
      <c r="L2816" s="72">
        <v>538910000</v>
      </c>
      <c r="M2816" s="72">
        <v>231.75</v>
      </c>
      <c r="N2816" s="72">
        <v>134727500</v>
      </c>
      <c r="O2816" s="72">
        <v>7687252</v>
      </c>
      <c r="P2816" s="72">
        <f>IF(I2816=0,0,H2816/I2816)</f>
        <v>0</v>
      </c>
    </row>
    <row r="2817">
      <c r="A2817" s="72" t="str">
        <v>2026-07</v>
      </c>
      <c r="B2817" s="72" t="str">
        <v>집계 중</v>
      </c>
      <c r="C2817" s="72" t="str">
        <v>화도읍 묵현리</v>
      </c>
      <c r="D2817" s="72" t="str">
        <v>다가구 전월세</v>
      </c>
      <c r="E2817" s="74">
        <v>10</v>
      </c>
      <c r="F2817" s="74">
        <v>0</v>
      </c>
      <c r="G2817" s="74">
        <v>0</v>
      </c>
      <c r="H2817" s="74">
        <v>10</v>
      </c>
      <c r="I2817" s="74">
        <f>G2817+H2817</f>
        <v>10</v>
      </c>
      <c r="J2817" s="74">
        <f>SUM(F2817:H2817)</f>
        <v>10</v>
      </c>
      <c r="K2817" s="74">
        <f>E2817-J2817</f>
        <v>0</v>
      </c>
      <c r="L2817" s="72">
        <v>111000000</v>
      </c>
      <c r="M2817" s="72">
        <v>346.67</v>
      </c>
      <c r="N2817" s="72">
        <v>11100000</v>
      </c>
      <c r="O2817" s="72">
        <v>1058477</v>
      </c>
      <c r="P2817" s="72">
        <f>IF(I2817=0,0,H2817/I2817)</f>
        <v>1</v>
      </c>
    </row>
    <row r="2818">
      <c r="A2818" s="72" t="str">
        <v>2026-07</v>
      </c>
      <c r="B2818" s="72" t="str">
        <v>집계 중</v>
      </c>
      <c r="C2818" s="72" t="str">
        <v>화도읍 묵현리</v>
      </c>
      <c r="D2818" s="72" t="str">
        <v>다세대 매매</v>
      </c>
      <c r="E2818" s="74">
        <v>12</v>
      </c>
      <c r="F2818" s="74">
        <v>12</v>
      </c>
      <c r="G2818" s="74">
        <v>0</v>
      </c>
      <c r="H2818" s="74">
        <v>0</v>
      </c>
      <c r="I2818" s="74">
        <f>G2818+H2818</f>
        <v>0</v>
      </c>
      <c r="J2818" s="74">
        <f>SUM(F2818:H2818)</f>
        <v>12</v>
      </c>
      <c r="K2818" s="74">
        <f>E2818-J2818</f>
        <v>0</v>
      </c>
      <c r="L2818" s="72">
        <v>1403000000</v>
      </c>
      <c r="M2818" s="72">
        <v>743.022</v>
      </c>
      <c r="N2818" s="72">
        <v>116916667</v>
      </c>
      <c r="O2818" s="72">
        <v>6242098</v>
      </c>
      <c r="P2818" s="72">
        <f>IF(I2818=0,0,H2818/I2818)</f>
        <v>0</v>
      </c>
    </row>
    <row r="2819">
      <c r="A2819" s="72" t="str">
        <v>2026-07</v>
      </c>
      <c r="B2819" s="72" t="str">
        <v>집계 중</v>
      </c>
      <c r="C2819" s="72" t="str">
        <v>화도읍 묵현리</v>
      </c>
      <c r="D2819" s="72" t="str">
        <v>다세대 전월세</v>
      </c>
      <c r="E2819" s="74">
        <v>41</v>
      </c>
      <c r="F2819" s="74">
        <v>0</v>
      </c>
      <c r="G2819" s="74">
        <v>20</v>
      </c>
      <c r="H2819" s="74">
        <v>21</v>
      </c>
      <c r="I2819" s="74">
        <f>G2819+H2819</f>
        <v>41</v>
      </c>
      <c r="J2819" s="74">
        <f>SUM(F2819:H2819)</f>
        <v>41</v>
      </c>
      <c r="K2819" s="74">
        <f>E2819-J2819</f>
        <v>0</v>
      </c>
      <c r="L2819" s="72">
        <v>2455600000</v>
      </c>
      <c r="M2819" s="72">
        <v>2296.79</v>
      </c>
      <c r="N2819" s="72">
        <v>59892683</v>
      </c>
      <c r="O2819" s="72">
        <v>3534361</v>
      </c>
      <c r="P2819" s="72">
        <f>IF(I2819=0,0,H2819/I2819)</f>
        <v>0.5121951219512195</v>
      </c>
    </row>
    <row r="2820">
      <c r="A2820" s="72" t="str">
        <v>2026-07</v>
      </c>
      <c r="B2820" s="72" t="str">
        <v>집계 중</v>
      </c>
      <c r="C2820" s="72" t="str">
        <v>화도읍 묵현리</v>
      </c>
      <c r="D2820" s="72" t="str">
        <v>아파트 매매</v>
      </c>
      <c r="E2820" s="74">
        <v>31</v>
      </c>
      <c r="F2820" s="74">
        <v>31</v>
      </c>
      <c r="G2820" s="74">
        <v>0</v>
      </c>
      <c r="H2820" s="74">
        <v>0</v>
      </c>
      <c r="I2820" s="74">
        <f>G2820+H2820</f>
        <v>0</v>
      </c>
      <c r="J2820" s="74">
        <f>SUM(F2820:H2820)</f>
        <v>31</v>
      </c>
      <c r="K2820" s="74">
        <f>E2820-J2820</f>
        <v>0</v>
      </c>
      <c r="L2820" s="72">
        <v>9660500000</v>
      </c>
      <c r="M2820" s="72">
        <v>2473.105</v>
      </c>
      <c r="N2820" s="72">
        <v>311629032</v>
      </c>
      <c r="O2820" s="72">
        <v>12913135</v>
      </c>
      <c r="P2820" s="72">
        <f>IF(I2820=0,0,H2820/I2820)</f>
        <v>0</v>
      </c>
    </row>
    <row r="2821">
      <c r="A2821" s="72" t="str">
        <v>2026-07</v>
      </c>
      <c r="B2821" s="72" t="str">
        <v>집계 중</v>
      </c>
      <c r="C2821" s="72" t="str">
        <v>화도읍 묵현리</v>
      </c>
      <c r="D2821" s="72" t="str">
        <v>아파트 전월세</v>
      </c>
      <c r="E2821" s="74">
        <v>27</v>
      </c>
      <c r="F2821" s="74">
        <v>0</v>
      </c>
      <c r="G2821" s="74">
        <v>20</v>
      </c>
      <c r="H2821" s="74">
        <v>7</v>
      </c>
      <c r="I2821" s="74">
        <f>G2821+H2821</f>
        <v>27</v>
      </c>
      <c r="J2821" s="74">
        <f>SUM(F2821:H2821)</f>
        <v>27</v>
      </c>
      <c r="K2821" s="74">
        <f>E2821-J2821</f>
        <v>0</v>
      </c>
      <c r="L2821" s="72">
        <v>5947100000</v>
      </c>
      <c r="M2821" s="72">
        <v>2122.082</v>
      </c>
      <c r="N2821" s="72">
        <v>220262963</v>
      </c>
      <c r="O2821" s="72">
        <v>9264409</v>
      </c>
      <c r="P2821" s="72">
        <f>IF(I2821=0,0,H2821/I2821)</f>
        <v>0.25925925925925924</v>
      </c>
    </row>
    <row r="2822">
      <c r="A2822" s="72" t="str">
        <v>2026-07</v>
      </c>
      <c r="B2822" s="72" t="str">
        <v>집계 중</v>
      </c>
      <c r="C2822" s="72" t="str">
        <v>화도읍 월산리</v>
      </c>
      <c r="D2822" s="72" t="str">
        <v>다세대 전월세</v>
      </c>
      <c r="E2822" s="74">
        <v>2</v>
      </c>
      <c r="F2822" s="74">
        <v>0</v>
      </c>
      <c r="G2822" s="74">
        <v>0</v>
      </c>
      <c r="H2822" s="74">
        <v>2</v>
      </c>
      <c r="I2822" s="74">
        <f>G2822+H2822</f>
        <v>2</v>
      </c>
      <c r="J2822" s="74">
        <f>SUM(F2822:H2822)</f>
        <v>2</v>
      </c>
      <c r="K2822" s="74">
        <f>E2822-J2822</f>
        <v>0</v>
      </c>
      <c r="L2822" s="72">
        <v>27000000</v>
      </c>
      <c r="M2822" s="72">
        <v>111.52</v>
      </c>
      <c r="N2822" s="72">
        <v>13500000</v>
      </c>
      <c r="O2822" s="72">
        <v>800360</v>
      </c>
      <c r="P2822" s="72">
        <f>IF(I2822=0,0,H2822/I2822)</f>
        <v>1</v>
      </c>
    </row>
    <row r="2823">
      <c r="A2823" s="72" t="str">
        <v>2026-07</v>
      </c>
      <c r="B2823" s="72" t="str">
        <v>집계 중</v>
      </c>
      <c r="C2823" s="72" t="str">
        <v>화도읍 월산리</v>
      </c>
      <c r="D2823" s="72" t="str">
        <v>아파트 매매</v>
      </c>
      <c r="E2823" s="74">
        <v>5</v>
      </c>
      <c r="F2823" s="74">
        <v>5</v>
      </c>
      <c r="G2823" s="74">
        <v>0</v>
      </c>
      <c r="H2823" s="74">
        <v>0</v>
      </c>
      <c r="I2823" s="74">
        <f>G2823+H2823</f>
        <v>0</v>
      </c>
      <c r="J2823" s="74">
        <f>SUM(F2823:H2823)</f>
        <v>5</v>
      </c>
      <c r="K2823" s="74">
        <f>E2823-J2823</f>
        <v>0</v>
      </c>
      <c r="L2823" s="72">
        <v>1812500000</v>
      </c>
      <c r="M2823" s="72">
        <v>549.69</v>
      </c>
      <c r="N2823" s="72">
        <v>362500000</v>
      </c>
      <c r="O2823" s="72">
        <v>10900208</v>
      </c>
      <c r="P2823" s="72">
        <f>IF(I2823=0,0,H2823/I2823)</f>
        <v>0</v>
      </c>
    </row>
    <row r="2824">
      <c r="A2824" s="72" t="str">
        <v>2026-07</v>
      </c>
      <c r="B2824" s="72" t="str">
        <v>집계 중</v>
      </c>
      <c r="C2824" s="72" t="str">
        <v>화도읍 월산리</v>
      </c>
      <c r="D2824" s="72" t="str">
        <v>아파트 전월세</v>
      </c>
      <c r="E2824" s="74">
        <v>64</v>
      </c>
      <c r="F2824" s="74">
        <v>0</v>
      </c>
      <c r="G2824" s="74">
        <v>63</v>
      </c>
      <c r="H2824" s="74">
        <v>1</v>
      </c>
      <c r="I2824" s="74">
        <f>G2824+H2824</f>
        <v>64</v>
      </c>
      <c r="J2824" s="74">
        <f>SUM(F2824:H2824)</f>
        <v>64</v>
      </c>
      <c r="K2824" s="74">
        <f>E2824-J2824</f>
        <v>0</v>
      </c>
      <c r="L2824" s="72">
        <v>11744960000</v>
      </c>
      <c r="M2824" s="72">
        <v>5022.76</v>
      </c>
      <c r="N2824" s="72">
        <v>183515000</v>
      </c>
      <c r="O2824" s="72">
        <v>7730075</v>
      </c>
      <c r="P2824" s="72">
        <f>IF(I2824=0,0,H2824/I2824)</f>
        <v>0.015625</v>
      </c>
    </row>
    <row r="2825">
      <c r="A2825" s="72" t="str">
        <v>2026-07</v>
      </c>
      <c r="B2825" s="72" t="str">
        <v>집계 중</v>
      </c>
      <c r="C2825" s="72" t="str">
        <v>화도읍 월산리</v>
      </c>
      <c r="D2825" s="72" t="str">
        <v>토지</v>
      </c>
      <c r="E2825" s="74">
        <v>4</v>
      </c>
      <c r="F2825" s="74">
        <v>4</v>
      </c>
      <c r="G2825" s="74">
        <v>0</v>
      </c>
      <c r="H2825" s="74">
        <v>0</v>
      </c>
      <c r="I2825" s="74">
        <f>G2825+H2825</f>
        <v>0</v>
      </c>
      <c r="J2825" s="74">
        <f>SUM(F2825:H2825)</f>
        <v>4</v>
      </c>
      <c r="K2825" s="74">
        <f>E2825-J2825</f>
        <v>0</v>
      </c>
      <c r="L2825" s="72">
        <v>33000000</v>
      </c>
      <c r="M2825" s="72">
        <v>497.61</v>
      </c>
      <c r="N2825" s="72">
        <v>8250000</v>
      </c>
      <c r="O2825" s="72">
        <v>219230</v>
      </c>
      <c r="P2825" s="72">
        <f>IF(I2825=0,0,H2825/I2825)</f>
        <v>0</v>
      </c>
    </row>
    <row r="2826">
      <c r="A2826" s="72" t="str">
        <v>2026-07</v>
      </c>
      <c r="B2826" s="72" t="str">
        <v>집계 중</v>
      </c>
      <c r="C2826" s="72" t="str">
        <v>화도읍 차산리</v>
      </c>
      <c r="D2826" s="72" t="str">
        <v>다가구 전월세</v>
      </c>
      <c r="E2826" s="74">
        <v>1</v>
      </c>
      <c r="F2826" s="74">
        <v>0</v>
      </c>
      <c r="G2826" s="74">
        <v>0</v>
      </c>
      <c r="H2826" s="74">
        <v>1</v>
      </c>
      <c r="I2826" s="74">
        <f>G2826+H2826</f>
        <v>1</v>
      </c>
      <c r="J2826" s="74">
        <f>SUM(F2826:H2826)</f>
        <v>1</v>
      </c>
      <c r="K2826" s="74">
        <f>E2826-J2826</f>
        <v>0</v>
      </c>
      <c r="L2826" s="72">
        <v>10000000</v>
      </c>
      <c r="M2826" s="72">
        <v>108.18</v>
      </c>
      <c r="N2826" s="72">
        <v>10000000</v>
      </c>
      <c r="O2826" s="72">
        <v>305582</v>
      </c>
      <c r="P2826" s="72">
        <f>IF(I2826=0,0,H2826/I2826)</f>
        <v>1</v>
      </c>
    </row>
    <row r="2827">
      <c r="A2827" s="72" t="str">
        <v>2026-07</v>
      </c>
      <c r="B2827" s="72" t="str">
        <v>집계 중</v>
      </c>
      <c r="C2827" s="72" t="str">
        <v>화도읍 차산리</v>
      </c>
      <c r="D2827" s="72" t="str">
        <v>다세대 매매</v>
      </c>
      <c r="E2827" s="74">
        <v>2</v>
      </c>
      <c r="F2827" s="74">
        <v>2</v>
      </c>
      <c r="G2827" s="74">
        <v>0</v>
      </c>
      <c r="H2827" s="74">
        <v>0</v>
      </c>
      <c r="I2827" s="74">
        <f>G2827+H2827</f>
        <v>0</v>
      </c>
      <c r="J2827" s="74">
        <f>SUM(F2827:H2827)</f>
        <v>2</v>
      </c>
      <c r="K2827" s="74">
        <f>E2827-J2827</f>
        <v>0</v>
      </c>
      <c r="L2827" s="72">
        <v>217000000</v>
      </c>
      <c r="M2827" s="72">
        <v>129.68</v>
      </c>
      <c r="N2827" s="72">
        <v>108500000</v>
      </c>
      <c r="O2827" s="72">
        <v>5531735</v>
      </c>
      <c r="P2827" s="72">
        <f>IF(I2827=0,0,H2827/I2827)</f>
        <v>0</v>
      </c>
    </row>
    <row r="2828">
      <c r="A2828" s="72" t="str">
        <v>2026-07</v>
      </c>
      <c r="B2828" s="72" t="str">
        <v>집계 중</v>
      </c>
      <c r="C2828" s="72" t="str">
        <v>화도읍 차산리</v>
      </c>
      <c r="D2828" s="72" t="str">
        <v>다세대 전월세</v>
      </c>
      <c r="E2828" s="74">
        <v>4</v>
      </c>
      <c r="F2828" s="74">
        <v>0</v>
      </c>
      <c r="G2828" s="74">
        <v>1</v>
      </c>
      <c r="H2828" s="74">
        <v>3</v>
      </c>
      <c r="I2828" s="74">
        <f>G2828+H2828</f>
        <v>4</v>
      </c>
      <c r="J2828" s="74">
        <f>SUM(F2828:H2828)</f>
        <v>4</v>
      </c>
      <c r="K2828" s="74">
        <f>E2828-J2828</f>
        <v>0</v>
      </c>
      <c r="L2828" s="72">
        <v>164000000</v>
      </c>
      <c r="M2828" s="72">
        <v>202.83</v>
      </c>
      <c r="N2828" s="72">
        <v>41000000</v>
      </c>
      <c r="O2828" s="72">
        <v>2672922</v>
      </c>
      <c r="P2828" s="72">
        <f>IF(I2828=0,0,H2828/I2828)</f>
        <v>0.75</v>
      </c>
    </row>
    <row r="2829">
      <c r="A2829" s="72" t="str">
        <v>2026-07</v>
      </c>
      <c r="B2829" s="72" t="str">
        <v>집계 중</v>
      </c>
      <c r="C2829" s="72" t="str">
        <v>화도읍 차산리</v>
      </c>
      <c r="D2829" s="72" t="str">
        <v>상가</v>
      </c>
      <c r="E2829" s="74">
        <v>1</v>
      </c>
      <c r="F2829" s="74">
        <v>1</v>
      </c>
      <c r="G2829" s="74">
        <v>0</v>
      </c>
      <c r="H2829" s="74">
        <v>0</v>
      </c>
      <c r="I2829" s="74">
        <f>G2829+H2829</f>
        <v>0</v>
      </c>
      <c r="J2829" s="74">
        <f>SUM(F2829:H2829)</f>
        <v>1</v>
      </c>
      <c r="K2829" s="74">
        <f>E2829-J2829</f>
        <v>0</v>
      </c>
      <c r="L2829" s="72">
        <v>550100000</v>
      </c>
      <c r="M2829" s="72">
        <v>196</v>
      </c>
      <c r="N2829" s="72">
        <v>550100000</v>
      </c>
      <c r="O2829" s="72">
        <v>9278124</v>
      </c>
      <c r="P2829" s="72">
        <f>IF(I2829=0,0,H2829/I2829)</f>
        <v>0</v>
      </c>
    </row>
    <row r="2830">
      <c r="A2830" s="72" t="str">
        <v>2026-07</v>
      </c>
      <c r="B2830" s="72" t="str">
        <v>집계 중</v>
      </c>
      <c r="C2830" s="72" t="str">
        <v>화도읍 차산리</v>
      </c>
      <c r="D2830" s="72" t="str">
        <v>아파트 매매</v>
      </c>
      <c r="E2830" s="74">
        <v>3</v>
      </c>
      <c r="F2830" s="74">
        <v>3</v>
      </c>
      <c r="G2830" s="74">
        <v>0</v>
      </c>
      <c r="H2830" s="74">
        <v>0</v>
      </c>
      <c r="I2830" s="74">
        <f>G2830+H2830</f>
        <v>0</v>
      </c>
      <c r="J2830" s="74">
        <f>SUM(F2830:H2830)</f>
        <v>3</v>
      </c>
      <c r="K2830" s="74">
        <f>E2830-J2830</f>
        <v>0</v>
      </c>
      <c r="L2830" s="72">
        <v>1032000000</v>
      </c>
      <c r="M2830" s="72">
        <v>291.149</v>
      </c>
      <c r="N2830" s="72">
        <v>344000000</v>
      </c>
      <c r="O2830" s="72">
        <v>11717593</v>
      </c>
      <c r="P2830" s="72">
        <f>IF(I2830=0,0,H2830/I2830)</f>
        <v>0</v>
      </c>
    </row>
    <row r="2831">
      <c r="A2831" s="72" t="str">
        <v>2026-07</v>
      </c>
      <c r="B2831" s="72" t="str">
        <v>집계 중</v>
      </c>
      <c r="C2831" s="72" t="str">
        <v>화도읍 차산리</v>
      </c>
      <c r="D2831" s="72" t="str">
        <v>아파트 전월세</v>
      </c>
      <c r="E2831" s="74">
        <v>5</v>
      </c>
      <c r="F2831" s="74">
        <v>0</v>
      </c>
      <c r="G2831" s="74">
        <v>1</v>
      </c>
      <c r="H2831" s="74">
        <v>4</v>
      </c>
      <c r="I2831" s="74">
        <f>G2831+H2831</f>
        <v>5</v>
      </c>
      <c r="J2831" s="74">
        <f>SUM(F2831:H2831)</f>
        <v>5</v>
      </c>
      <c r="K2831" s="74">
        <f>E2831-J2831</f>
        <v>0</v>
      </c>
      <c r="L2831" s="72">
        <v>410000000</v>
      </c>
      <c r="M2831" s="72">
        <v>534.377</v>
      </c>
      <c r="N2831" s="72">
        <v>82000000</v>
      </c>
      <c r="O2831" s="72">
        <v>2536358</v>
      </c>
      <c r="P2831" s="72">
        <f>IF(I2831=0,0,H2831/I2831)</f>
        <v>0.8</v>
      </c>
    </row>
    <row r="2832">
      <c r="A2832" s="72" t="str">
        <v>2026-07</v>
      </c>
      <c r="B2832" s="72" t="str">
        <v>집계 중</v>
      </c>
      <c r="C2832" s="72" t="str">
        <v>화도읍 차산리</v>
      </c>
      <c r="D2832" s="72" t="str">
        <v>토지</v>
      </c>
      <c r="E2832" s="74">
        <v>5</v>
      </c>
      <c r="F2832" s="74">
        <v>5</v>
      </c>
      <c r="G2832" s="74">
        <v>0</v>
      </c>
      <c r="H2832" s="74">
        <v>0</v>
      </c>
      <c r="I2832" s="74">
        <f>G2832+H2832</f>
        <v>0</v>
      </c>
      <c r="J2832" s="74">
        <f>SUM(F2832:H2832)</f>
        <v>5</v>
      </c>
      <c r="K2832" s="74">
        <f>E2832-J2832</f>
        <v>0</v>
      </c>
      <c r="L2832" s="72">
        <v>244410000</v>
      </c>
      <c r="M2832" s="72">
        <v>678</v>
      </c>
      <c r="N2832" s="72">
        <v>48882000</v>
      </c>
      <c r="O2832" s="72">
        <v>1191692</v>
      </c>
      <c r="P2832" s="72">
        <f>IF(I2832=0,0,H2832/I2832)</f>
        <v>0</v>
      </c>
    </row>
    <row r="2833">
      <c r="A2833" s="72" t="str">
        <v>2026-07</v>
      </c>
      <c r="B2833" s="72" t="str">
        <v>집계 중</v>
      </c>
      <c r="C2833" s="72" t="str">
        <v>화도읍 창현리</v>
      </c>
      <c r="D2833" s="72" t="str">
        <v>다가구 전월세</v>
      </c>
      <c r="E2833" s="74">
        <v>10</v>
      </c>
      <c r="F2833" s="74">
        <v>0</v>
      </c>
      <c r="G2833" s="74">
        <v>1</v>
      </c>
      <c r="H2833" s="74">
        <v>9</v>
      </c>
      <c r="I2833" s="74">
        <f>G2833+H2833</f>
        <v>10</v>
      </c>
      <c r="J2833" s="74">
        <f>SUM(F2833:H2833)</f>
        <v>10</v>
      </c>
      <c r="K2833" s="74">
        <f>E2833-J2833</f>
        <v>0</v>
      </c>
      <c r="L2833" s="72">
        <v>92000000</v>
      </c>
      <c r="M2833" s="72">
        <v>269.18</v>
      </c>
      <c r="N2833" s="72">
        <v>9200000</v>
      </c>
      <c r="O2833" s="72">
        <v>1129847</v>
      </c>
      <c r="P2833" s="72">
        <f>IF(I2833=0,0,H2833/I2833)</f>
        <v>0.9</v>
      </c>
    </row>
    <row r="2834">
      <c r="A2834" s="72" t="str">
        <v>2026-07</v>
      </c>
      <c r="B2834" s="72" t="str">
        <v>집계 중</v>
      </c>
      <c r="C2834" s="72" t="str">
        <v>화도읍 창현리</v>
      </c>
      <c r="D2834" s="72" t="str">
        <v>다세대 매매</v>
      </c>
      <c r="E2834" s="74">
        <v>1</v>
      </c>
      <c r="F2834" s="74">
        <v>1</v>
      </c>
      <c r="G2834" s="74">
        <v>0</v>
      </c>
      <c r="H2834" s="74">
        <v>0</v>
      </c>
      <c r="I2834" s="74">
        <f>G2834+H2834</f>
        <v>0</v>
      </c>
      <c r="J2834" s="74">
        <f>SUM(F2834:H2834)</f>
        <v>1</v>
      </c>
      <c r="K2834" s="74">
        <f>E2834-J2834</f>
        <v>0</v>
      </c>
      <c r="L2834" s="72">
        <v>130000000</v>
      </c>
      <c r="M2834" s="72">
        <v>58.2</v>
      </c>
      <c r="N2834" s="72">
        <v>130000000</v>
      </c>
      <c r="O2834" s="72">
        <v>7384056</v>
      </c>
      <c r="P2834" s="72">
        <f>IF(I2834=0,0,H2834/I2834)</f>
        <v>0</v>
      </c>
    </row>
    <row r="2835">
      <c r="A2835" s="72" t="str">
        <v>2026-07</v>
      </c>
      <c r="B2835" s="72" t="str">
        <v>집계 중</v>
      </c>
      <c r="C2835" s="72" t="str">
        <v>화도읍 창현리</v>
      </c>
      <c r="D2835" s="72" t="str">
        <v>다세대 전월세</v>
      </c>
      <c r="E2835" s="74">
        <v>1</v>
      </c>
      <c r="F2835" s="74">
        <v>0</v>
      </c>
      <c r="G2835" s="74">
        <v>1</v>
      </c>
      <c r="H2835" s="74">
        <v>0</v>
      </c>
      <c r="I2835" s="74">
        <f>G2835+H2835</f>
        <v>1</v>
      </c>
      <c r="J2835" s="74">
        <f>SUM(F2835:H2835)</f>
        <v>1</v>
      </c>
      <c r="K2835" s="74">
        <f>E2835-J2835</f>
        <v>0</v>
      </c>
      <c r="L2835" s="72">
        <v>77000000</v>
      </c>
      <c r="M2835" s="72">
        <v>51.72</v>
      </c>
      <c r="N2835" s="72">
        <v>77000000</v>
      </c>
      <c r="O2835" s="72">
        <v>4921606</v>
      </c>
      <c r="P2835" s="72">
        <f>IF(I2835=0,0,H2835/I2835)</f>
        <v>0</v>
      </c>
    </row>
    <row r="2836">
      <c r="A2836" s="72" t="str">
        <v>2026-07</v>
      </c>
      <c r="B2836" s="72" t="str">
        <v>집계 중</v>
      </c>
      <c r="C2836" s="72" t="str">
        <v>화도읍 창현리</v>
      </c>
      <c r="D2836" s="72" t="str">
        <v>상가</v>
      </c>
      <c r="E2836" s="74">
        <v>2</v>
      </c>
      <c r="F2836" s="74">
        <v>2</v>
      </c>
      <c r="G2836" s="74">
        <v>0</v>
      </c>
      <c r="H2836" s="74">
        <v>0</v>
      </c>
      <c r="I2836" s="74">
        <f>G2836+H2836</f>
        <v>0</v>
      </c>
      <c r="J2836" s="74">
        <f>SUM(F2836:H2836)</f>
        <v>2</v>
      </c>
      <c r="K2836" s="74">
        <f>E2836-J2836</f>
        <v>0</v>
      </c>
      <c r="L2836" s="72">
        <v>165000000</v>
      </c>
      <c r="M2836" s="72">
        <v>66</v>
      </c>
      <c r="N2836" s="72">
        <v>82500000</v>
      </c>
      <c r="O2836" s="72">
        <v>8264463</v>
      </c>
      <c r="P2836" s="72">
        <f>IF(I2836=0,0,H2836/I2836)</f>
        <v>0</v>
      </c>
    </row>
    <row r="2837">
      <c r="A2837" s="72" t="str">
        <v>2026-07</v>
      </c>
      <c r="B2837" s="72" t="str">
        <v>집계 중</v>
      </c>
      <c r="C2837" s="72" t="str">
        <v>화도읍 창현리</v>
      </c>
      <c r="D2837" s="72" t="str">
        <v>아파트 매매</v>
      </c>
      <c r="E2837" s="74">
        <v>19</v>
      </c>
      <c r="F2837" s="74">
        <v>19</v>
      </c>
      <c r="G2837" s="74">
        <v>0</v>
      </c>
      <c r="H2837" s="74">
        <v>0</v>
      </c>
      <c r="I2837" s="74">
        <f>G2837+H2837</f>
        <v>0</v>
      </c>
      <c r="J2837" s="74">
        <f>SUM(F2837:H2837)</f>
        <v>19</v>
      </c>
      <c r="K2837" s="74">
        <f>E2837-J2837</f>
        <v>0</v>
      </c>
      <c r="L2837" s="72">
        <v>4959500000</v>
      </c>
      <c r="M2837" s="72">
        <v>1271.379</v>
      </c>
      <c r="N2837" s="72">
        <v>261026316</v>
      </c>
      <c r="O2837" s="72">
        <v>12895482</v>
      </c>
      <c r="P2837" s="72">
        <f>IF(I2837=0,0,H2837/I2837)</f>
        <v>0</v>
      </c>
    </row>
    <row r="2838">
      <c r="A2838" s="72" t="str">
        <v>2026-07</v>
      </c>
      <c r="B2838" s="72" t="str">
        <v>집계 중</v>
      </c>
      <c r="C2838" s="72" t="str">
        <v>화도읍 창현리</v>
      </c>
      <c r="D2838" s="72" t="str">
        <v>아파트 전월세</v>
      </c>
      <c r="E2838" s="74">
        <v>28</v>
      </c>
      <c r="F2838" s="74">
        <v>0</v>
      </c>
      <c r="G2838" s="74">
        <v>18</v>
      </c>
      <c r="H2838" s="74">
        <v>10</v>
      </c>
      <c r="I2838" s="74">
        <f>G2838+H2838</f>
        <v>28</v>
      </c>
      <c r="J2838" s="74">
        <f>SUM(F2838:H2838)</f>
        <v>28</v>
      </c>
      <c r="K2838" s="74">
        <f>E2838-J2838</f>
        <v>0</v>
      </c>
      <c r="L2838" s="72">
        <v>4868000000</v>
      </c>
      <c r="M2838" s="72">
        <v>2001.495</v>
      </c>
      <c r="N2838" s="72">
        <v>173857143</v>
      </c>
      <c r="O2838" s="72">
        <v>8040269</v>
      </c>
      <c r="P2838" s="72">
        <f>IF(I2838=0,0,H2838/I2838)</f>
        <v>0.35714285714285715</v>
      </c>
    </row>
    <row r="2839">
      <c r="A2839" s="72" t="str">
        <v>2026-07</v>
      </c>
      <c r="B2839" s="72" t="str">
        <v>집계 중</v>
      </c>
      <c r="C2839" s="72" t="str">
        <v>화도읍 창현리</v>
      </c>
      <c r="D2839" s="72" t="str">
        <v>토지</v>
      </c>
      <c r="E2839" s="74">
        <v>3</v>
      </c>
      <c r="F2839" s="74">
        <v>3</v>
      </c>
      <c r="G2839" s="74">
        <v>0</v>
      </c>
      <c r="H2839" s="74">
        <v>0</v>
      </c>
      <c r="I2839" s="74">
        <f>G2839+H2839</f>
        <v>0</v>
      </c>
      <c r="J2839" s="74">
        <f>SUM(F2839:H2839)</f>
        <v>3</v>
      </c>
      <c r="K2839" s="74">
        <f>E2839-J2839</f>
        <v>0</v>
      </c>
      <c r="L2839" s="72">
        <v>719010000</v>
      </c>
      <c r="M2839" s="72">
        <v>1074.95</v>
      </c>
      <c r="N2839" s="72">
        <v>239670000</v>
      </c>
      <c r="O2839" s="72">
        <v>2211166</v>
      </c>
      <c r="P2839" s="72">
        <f>IF(I2839=0,0,H2839/I2839)</f>
        <v>0</v>
      </c>
    </row>
  </sheetData>
  <autoFilter ref="A6:P2839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283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cols>
    <col min="1" max="1" width="14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</cols>
  <sheetData>
    <row r="1" ht="26" customHeight="1">
      <c r="A1" s="25" t="str">
        <v>경기 남양주시 월별 아파트 거래량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국토교통부 실거래 신고 완료분 기준</v>
      </c>
    </row>
    <row r="4" ht="8" customHeight="1"/>
    <row r="5" ht="24" customHeight="1">
      <c r="A5" s="26" t="str">
        <v>기준월</v>
      </c>
      <c r="B5" s="26" t="str">
        <v>매매 거래량</v>
      </c>
      <c r="C5" s="26" t="str">
        <v>전세 거래량</v>
      </c>
      <c r="D5" s="26" t="str">
        <v>월세 거래량</v>
      </c>
      <c r="E5" s="26" t="str">
        <v>임대 합계</v>
      </c>
    </row>
    <row r="6">
      <c r="A6" s="24" t="str">
        <v>2025-07</v>
      </c>
      <c r="B6" s="27">
        <v>458</v>
      </c>
      <c r="C6" s="27">
        <v>879</v>
      </c>
      <c r="D6" s="27">
        <v>781</v>
      </c>
      <c r="E6" s="27">
        <v>1660</v>
      </c>
    </row>
    <row r="7">
      <c r="A7" s="24" t="str">
        <v>2025-08</v>
      </c>
      <c r="B7" s="27">
        <v>465</v>
      </c>
      <c r="C7" s="27">
        <v>788</v>
      </c>
      <c r="D7" s="27">
        <v>728</v>
      </c>
      <c r="E7" s="27">
        <v>1516</v>
      </c>
    </row>
    <row r="8">
      <c r="A8" s="24" t="str">
        <v>2025-09</v>
      </c>
      <c r="B8" s="27">
        <v>535</v>
      </c>
      <c r="C8" s="27">
        <v>831</v>
      </c>
      <c r="D8" s="27">
        <v>2206</v>
      </c>
      <c r="E8" s="27">
        <v>3037</v>
      </c>
    </row>
    <row r="9">
      <c r="A9" s="24" t="str">
        <v>2025-10</v>
      </c>
      <c r="B9" s="27">
        <v>738</v>
      </c>
      <c r="C9" s="27">
        <v>851</v>
      </c>
      <c r="D9" s="27">
        <v>1249</v>
      </c>
      <c r="E9" s="27">
        <v>2100</v>
      </c>
    </row>
    <row r="10">
      <c r="A10" s="24" t="str">
        <v>2025-11</v>
      </c>
      <c r="B10" s="27">
        <v>753</v>
      </c>
      <c r="C10" s="27">
        <v>869</v>
      </c>
      <c r="D10" s="27">
        <v>1684</v>
      </c>
      <c r="E10" s="27">
        <v>2553</v>
      </c>
    </row>
    <row r="11">
      <c r="A11" s="24" t="str">
        <v>2025-12</v>
      </c>
      <c r="B11" s="27">
        <v>654</v>
      </c>
      <c r="C11" s="27">
        <v>852</v>
      </c>
      <c r="D11" s="27">
        <v>1333</v>
      </c>
      <c r="E11" s="27">
        <v>2185</v>
      </c>
    </row>
    <row r="12">
      <c r="A12" s="24" t="str">
        <v>2026-01</v>
      </c>
      <c r="B12" s="27">
        <v>905</v>
      </c>
      <c r="C12" s="27">
        <v>1001</v>
      </c>
      <c r="D12" s="27">
        <v>732</v>
      </c>
      <c r="E12" s="27">
        <v>1733</v>
      </c>
    </row>
    <row r="13">
      <c r="A13" s="24" t="str">
        <v>2026-02</v>
      </c>
      <c r="B13" s="27">
        <v>681</v>
      </c>
      <c r="C13" s="27">
        <v>812</v>
      </c>
      <c r="D13" s="27">
        <v>631</v>
      </c>
      <c r="E13" s="27">
        <v>1443</v>
      </c>
    </row>
    <row r="14">
      <c r="A14" s="24" t="str">
        <v>2026-03</v>
      </c>
      <c r="B14" s="27">
        <v>843</v>
      </c>
      <c r="C14" s="27">
        <v>940</v>
      </c>
      <c r="D14" s="27">
        <v>665</v>
      </c>
      <c r="E14" s="27">
        <v>1605</v>
      </c>
    </row>
    <row r="15">
      <c r="A15" s="24" t="str">
        <v>2026-04</v>
      </c>
      <c r="B15" s="27">
        <v>673</v>
      </c>
      <c r="C15" s="27">
        <v>684</v>
      </c>
      <c r="D15" s="27">
        <v>892</v>
      </c>
      <c r="E15" s="27">
        <v>1576</v>
      </c>
    </row>
    <row r="16">
      <c r="A16" s="24" t="str">
        <v>2026-05</v>
      </c>
      <c r="B16" s="27">
        <v>929</v>
      </c>
      <c r="C16" s="27">
        <v>807</v>
      </c>
      <c r="D16" s="27">
        <v>2742</v>
      </c>
      <c r="E16" s="27">
        <v>3549</v>
      </c>
    </row>
    <row r="17">
      <c r="A17" s="24" t="str">
        <v>2026-06</v>
      </c>
      <c r="B17" s="27">
        <v>977</v>
      </c>
      <c r="C17" s="27">
        <v>757</v>
      </c>
      <c r="D17" s="27">
        <v>1273</v>
      </c>
      <c r="E17" s="27">
        <v>2030</v>
      </c>
    </row>
    <row r="18">
      <c r="A18" s="24" t="str">
        <v>2026-07</v>
      </c>
      <c r="B18" s="27">
        <v>1018</v>
      </c>
      <c r="C18" s="27">
        <v>756</v>
      </c>
      <c r="D18" s="27">
        <v>781</v>
      </c>
      <c r="E18" s="27">
        <v>1537</v>
      </c>
    </row>
  </sheetData>
  <autoFilter ref="A5:E18"/>
  <mergeCells count="1">
    <mergeCell ref="A1:E1"/>
  </mergeCells>
  <ignoredErrors>
    <ignoredError numberStoredAsText="1" sqref="A1:E18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cols>
    <col min="1" max="1" width="24.83203125" customWidth="1"/>
    <col min="2" max="2" width="55.83203125" customWidth="1"/>
    <col min="3" max="3" width="62.83203125" customWidth="1"/>
  </cols>
  <sheetData>
    <row r="1" ht="32" customHeight="1">
      <c r="A1" s="46" t="str">
        <v>부동산별 실거래 흐름 분석 리포트</v>
      </c>
      <c r="B1" s="46" t="str">
        <v/>
      </c>
      <c r="C1" s="46" t="str">
        <v/>
      </c>
    </row>
    <row r="2" ht="24" customHeight="1">
      <c r="A2" s="48" t="str">
        <v>비교 반영 기준, 실제 비교기간, 신호 임계값과 원자료 범위를 명시합니다.</v>
      </c>
      <c r="B2" s="48" t="str">
        <v/>
      </c>
      <c r="C2" s="48" t="str">
        <v/>
      </c>
    </row>
    <row r="3" ht="20" customHeight="1">
      <c r="A3" s="50" t="str">
        <v>지역 경기 남양주시 · 유형 전체 부동산 · 조회기간 2025-08 ~ 2026-07</v>
      </c>
      <c r="B3" s="50" t="str">
        <v/>
      </c>
      <c r="C3" s="50" t="str">
        <v/>
      </c>
    </row>
    <row r="4" ht="20" customHeight="1">
      <c r="A4" s="50" t="str">
        <v>데이터 업데이트 2026-08-17 08:40 · 취소거래 제외 · 물건 소재지 기준</v>
      </c>
      <c r="B4" s="50" t="str">
        <v/>
      </c>
      <c r="C4" s="50" t="str">
        <v/>
      </c>
    </row>
    <row r="5" ht="8" customHeight="1"/>
    <row r="6" ht="28" customHeight="1">
      <c r="A6" s="61" t="str">
        <v>항목</v>
      </c>
      <c r="B6" s="61" t="str">
        <v>값</v>
      </c>
      <c r="C6" s="61" t="str">
        <v>설명</v>
      </c>
    </row>
    <row r="7">
      <c r="A7" s="66" t="str">
        <v>최근 비교기간 월수</v>
      </c>
      <c r="B7" s="68">
        <v>3</v>
      </c>
      <c r="C7" s="66" t="str">
        <v>최근 비교기간 3개월 (2026-04~2026-06)</v>
      </c>
    </row>
    <row r="8">
      <c r="A8" s="66" t="str">
        <v>직전 비교기간 월수</v>
      </c>
      <c r="B8" s="68">
        <v>3</v>
      </c>
      <c r="C8" s="66" t="str">
        <v>직전 비교기간 3개월 (2026-01~2026-03)</v>
      </c>
    </row>
    <row r="9">
      <c r="A9" s="66" t="str">
        <v>표시기간 월수</v>
      </c>
      <c r="B9" s="68">
        <v>12</v>
      </c>
      <c r="C9" s="66" t="str">
        <v>데이터 생성월 제외 · 2025-08~2026-07</v>
      </c>
    </row>
    <row r="10">
      <c r="A10" s="66" t="str">
        <v>비교 반영월 수</v>
      </c>
      <c r="B10" s="68">
        <v>11</v>
      </c>
      <c r="C10" s="66" t="str">
        <v>계약월 기준 · 월말 이후 30일이 지난 월만 비교 반영</v>
      </c>
    </row>
    <row r="11">
      <c r="A11" s="66" t="str">
        <v>집계 중 월 수</v>
      </c>
      <c r="B11" s="68">
        <v>1</v>
      </c>
      <c r="C11" s="66" t="str">
        <v>집계 중 월 (2026-07, 비교 계산 제외)</v>
      </c>
    </row>
    <row r="12">
      <c r="A12" s="66" t="str">
        <v>일반 거래량 신호</v>
      </c>
      <c r="B12" s="79">
        <v>0.05</v>
      </c>
      <c r="C12" s="66" t="str">
        <v>최근/직전 비교기간 거래량 변화율 ±5%</v>
      </c>
    </row>
    <row r="13">
      <c r="A13" s="66" t="str">
        <v>일반 점유율 신호</v>
      </c>
      <c r="B13" s="79">
        <v>0.003</v>
      </c>
      <c r="C13" s="66" t="str">
        <v>점유율 변화 ±0.3%p</v>
      </c>
    </row>
    <row r="14">
      <c r="A14" s="66" t="str">
        <v>강한 거래량 신호</v>
      </c>
      <c r="B14" s="79">
        <v>0.1</v>
      </c>
      <c r="C14" s="66" t="str">
        <v>거래량 변화율 절대값 10% 이상</v>
      </c>
    </row>
    <row r="15">
      <c r="A15" s="66" t="str">
        <v>강한 점유율 신호</v>
      </c>
      <c r="B15" s="79">
        <v>0.01</v>
      </c>
      <c r="C15" s="66" t="str">
        <v>점유율 변화 절대값 1.0%p 이상</v>
      </c>
    </row>
    <row r="16">
      <c r="A16" s="66" t="str">
        <v>유효 표본</v>
      </c>
      <c r="B16" s="66" t="str">
        <v>max(30건, 최근 비교기간 전체거래의 0.5%)</v>
      </c>
      <c r="C16" s="66" t="str">
        <v>소수 거래 유형의 과도한 변화율 해석 방지</v>
      </c>
    </row>
    <row r="17">
      <c r="A17" s="66" t="str">
        <v>분석 지역</v>
      </c>
      <c r="B17" s="66" t="str">
        <v>경기 남양주시</v>
      </c>
      <c r="C17" s="66" t="str">
        <v>PPT·Word는 하위지역 TOP10, Excel은 전체 하위지역 세부 집계</v>
      </c>
    </row>
    <row r="18">
      <c r="A18" s="66" t="str">
        <v>선택 유형</v>
      </c>
      <c r="B18" s="66" t="str">
        <v>전체 부동산</v>
      </c>
      <c r="C18" s="66" t="str">
        <v>종합 전환 분석은 전체 유형 기준이 가장 유효</v>
      </c>
    </row>
    <row r="19">
      <c r="A19" s="66" t="str">
        <v>표시기간</v>
      </c>
      <c r="B19" s="66" t="str">
        <v>2025-08~2026-07</v>
      </c>
      <c r="C19" s="66" t="str">
        <v>집계 중 월을 포함할 수 있음</v>
      </c>
    </row>
    <row r="20">
      <c r="A20" s="66" t="str">
        <v>전체 비교기간</v>
      </c>
      <c r="B20" s="66" t="str">
        <v>2025-08~2026-06</v>
      </c>
      <c r="C20" s="66" t="str">
        <v>최근 거래 수준·고점근접도 기준</v>
      </c>
    </row>
    <row r="21">
      <c r="A21" s="66" t="str">
        <v>최근 비교기간</v>
      </c>
      <c r="B21" s="66" t="str">
        <v>2026-04~2026-06</v>
      </c>
      <c r="C21" s="66" t="str">
        <v>거래량·점유율·전환 신호의 기준 기간</v>
      </c>
    </row>
    <row r="22">
      <c r="A22" s="66" t="str">
        <v>직전 비교기간</v>
      </c>
      <c r="B22" s="66" t="str">
        <v>2026-01~2026-03</v>
      </c>
      <c r="C22" s="66" t="str">
        <v>최근 비교기간 직전의 같은 길이 구간</v>
      </c>
    </row>
    <row r="23">
      <c r="A23" s="66" t="str">
        <v>집계 중 월</v>
      </c>
      <c r="B23" s="66" t="str">
        <v>2026-07</v>
      </c>
      <c r="C23" s="66" t="str">
        <v>차트 표시, 비교 계산 제외</v>
      </c>
    </row>
    <row r="24">
      <c r="A24" s="66" t="str">
        <v>최근 거래 수준</v>
      </c>
      <c r="B24" s="66" t="str">
        <v>최근 비교기간 3개월 (2026-04~2026-06) 월평균 ÷ 전체 비교기간 월평균 (2025-08~2026-06) × 100</v>
      </c>
      <c r="C24" s="66" t="str">
        <v>115 이상 고수준, 105 이상 평균상회, 95 이상 평균권, 85 이상 평균하회</v>
      </c>
    </row>
    <row r="25">
      <c r="A25" s="66" t="str">
        <v>거래방식</v>
      </c>
      <c r="B25" s="66" t="str">
        <v>매매 / 전세 / 월세</v>
      </c>
      <c r="C25" s="66" t="str">
        <v>월세금액이 0보다 크면 월세, 그 외 임대는 전세</v>
      </c>
    </row>
    <row r="26">
      <c r="A26" s="66" t="str">
        <v>월세화</v>
      </c>
      <c r="B26" s="66" t="str">
        <v>월세 ÷ (전세+월세)</v>
      </c>
      <c r="C26" s="66" t="str">
        <v>전체 월세비중과 구분해 임대 내부 변화 측정</v>
      </c>
    </row>
    <row r="27">
      <c r="A27" s="66" t="str">
        <v>집계 원자료</v>
      </c>
      <c r="B27" s="66" t="str">
        <v>월×하위지역×부동산유형</v>
      </c>
      <c r="C27" s="66" t="str">
        <v>계약 1건 단위 원천 신고자료가 아닌 분석 집계 원자료</v>
      </c>
    </row>
    <row r="28">
      <c r="A28" s="66" t="str">
        <v>데이터 생성시각</v>
      </c>
      <c r="B28" s="66" t="str">
        <v>2026-08-17T08:40:47+09:00</v>
      </c>
      <c r="C28" s="66" t="str">
        <v>국토교통부 실거래 신고 자료 기반</v>
      </c>
    </row>
    <row r="29">
      <c r="A29" s="66" t="str">
        <v>원문 분석 화면</v>
      </c>
      <c r="B29" s="88" t="str">
        <v>https://easyautomation.co.kr/realty/real-transactions/property-analysis?cancelled=exclude&amp;category=all&amp;city=41360&amp;dong=all&amp;level=dong&amp;metro=41&amp;startMonth=2025-08&amp;endMonth=2026-07</v>
      </c>
      <c r="C29" s="66" t="str">
        <v>동일 필터의 관리자/웹 분석 화면</v>
      </c>
    </row>
  </sheetData>
  <autoFilter ref="A6:C29"/>
  <mergeCells count="4">
    <mergeCell ref="A1:C1"/>
    <mergeCell ref="A2:C2"/>
    <mergeCell ref="A3:C3"/>
    <mergeCell ref="A4:C4"/>
  </mergeCells>
  <hyperlinks>
    <hyperlink ref="B29" r:id="rId1"/>
  </hyperlinks>
  <pageMargins bottom="0.5" footer="0.3" header="0.3" left="0.4" right="0.4" top="0.5"/>
  <ignoredErrors>
    <ignoredError numberStoredAsText="1" sqref="A1:C2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cols>
    <col min="1" max="1" width="10.83203125" customWidth="1"/>
    <col min="2" max="2" width="28.83203125" customWidth="1"/>
    <col min="3" max="3" width="24.83203125" customWidth="1"/>
    <col min="4" max="4" width="14.83203125" customWidth="1"/>
    <col min="5" max="5" width="18.83203125" customWidth="1"/>
    <col min="6" max="6" width="18.83203125" customWidth="1"/>
    <col min="7" max="7" width="18.83203125" customWidth="1"/>
    <col min="8" max="8" width="14.83203125" customWidth="1"/>
    <col min="9" max="9" width="22.83203125" customWidth="1"/>
  </cols>
  <sheetData>
    <row r="1" ht="26" customHeight="1">
      <c r="A1" s="25" t="str">
        <v>경기 남양주시 당월 주요단지 가격변동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선택 기준월과 직전월의 단지·전용면적별 평균 자체 산출 시세 비교</v>
      </c>
    </row>
    <row r="4" ht="8" customHeight="1"/>
    <row r="5" ht="24" customHeight="1">
      <c r="A5" s="26" t="str">
        <v>구분</v>
      </c>
      <c r="B5" s="26" t="str">
        <v>단지명</v>
      </c>
      <c r="C5" s="26" t="str">
        <v>지역</v>
      </c>
      <c r="D5" s="26" t="str">
        <v>전용면적(㎡)</v>
      </c>
      <c r="E5" s="26" t="str">
        <v>이전 평균가(원)</v>
      </c>
      <c r="F5" s="26" t="str">
        <v>현재 평균가(원)</v>
      </c>
      <c r="G5" s="26" t="str">
        <v>변동액(원)</v>
      </c>
      <c r="H5" s="26" t="str">
        <v>변동률(%)</v>
      </c>
      <c r="I5" s="26" t="str">
        <v>비교 기준</v>
      </c>
    </row>
    <row r="6">
      <c r="A6" s="24" t="str">
        <v>매매</v>
      </c>
      <c r="B6" s="24" t="str">
        <v>다산자이폴라리스</v>
      </c>
      <c r="C6" s="24" t="str">
        <v>경기 남양주시 다산동</v>
      </c>
      <c r="D6" s="28">
        <v>84.977</v>
      </c>
      <c r="E6" s="27">
        <v>998333333</v>
      </c>
      <c r="F6" s="27">
        <v>1089000000</v>
      </c>
      <c r="G6" s="27">
        <v>90666667</v>
      </c>
      <c r="H6" s="29">
        <v>9.081803041429652</v>
      </c>
      <c r="I6" s="24" t="str">
        <v>2026.07 평균 · 2026.06 대비</v>
      </c>
    </row>
    <row r="7">
      <c r="A7" s="24" t="str">
        <v>매매</v>
      </c>
      <c r="B7" s="24" t="str">
        <v>다산 펜테리움 리버테라스 Ⅰ</v>
      </c>
      <c r="C7" s="24" t="str">
        <v>경기 남양주시 다산동</v>
      </c>
      <c r="D7" s="28">
        <v>84.9527</v>
      </c>
      <c r="E7" s="27">
        <v>953750000</v>
      </c>
      <c r="F7" s="27">
        <v>1077750000</v>
      </c>
      <c r="G7" s="27">
        <v>124000000</v>
      </c>
      <c r="H7" s="29">
        <v>13.001310615989514</v>
      </c>
      <c r="I7" s="24" t="str">
        <v>2026.07 평균 · 2026.06 대비</v>
      </c>
    </row>
    <row r="8">
      <c r="A8" s="24" t="str">
        <v>매매</v>
      </c>
      <c r="B8" s="24" t="str">
        <v>다산한양수자인리버파크</v>
      </c>
      <c r="C8" s="24" t="str">
        <v>경기 남양주시 다산동</v>
      </c>
      <c r="D8" s="28">
        <v>97.6738</v>
      </c>
      <c r="E8" s="27">
        <v>970000000</v>
      </c>
      <c r="F8" s="27">
        <v>1060000000</v>
      </c>
      <c r="G8" s="27">
        <v>90000000</v>
      </c>
      <c r="H8" s="29">
        <v>9.278350515463918</v>
      </c>
      <c r="I8" s="24" t="str">
        <v>2026.07 평균 · 2026.06 대비</v>
      </c>
    </row>
    <row r="9">
      <c r="A9" s="24" t="str">
        <v>매매</v>
      </c>
      <c r="B9" s="24" t="str">
        <v>다산한강반도유보라</v>
      </c>
      <c r="C9" s="24" t="str">
        <v>경기 남양주시 다산동</v>
      </c>
      <c r="D9" s="28">
        <v>84.9802</v>
      </c>
      <c r="E9" s="27">
        <v>903571429</v>
      </c>
      <c r="F9" s="27">
        <v>997500000</v>
      </c>
      <c r="G9" s="27">
        <v>93928571</v>
      </c>
      <c r="H9" s="29">
        <v>10.39525686463466</v>
      </c>
      <c r="I9" s="24" t="str">
        <v>2026.07 평균 · 2026.06 대비</v>
      </c>
    </row>
    <row r="10">
      <c r="A10" s="24" t="str">
        <v>매매</v>
      </c>
      <c r="B10" s="24" t="str">
        <v>포스코더샵</v>
      </c>
      <c r="C10" s="24" t="str">
        <v>경기 남양주시 별내동</v>
      </c>
      <c r="D10" s="28">
        <v>128.2866</v>
      </c>
      <c r="E10" s="27">
        <v>890000000</v>
      </c>
      <c r="F10" s="27">
        <v>980000000</v>
      </c>
      <c r="G10" s="27">
        <v>90000000</v>
      </c>
      <c r="H10" s="29">
        <v>10.112359550561797</v>
      </c>
      <c r="I10" s="24" t="str">
        <v>2026.07 평균 · 2026.06 대비</v>
      </c>
    </row>
    <row r="11">
      <c r="A11" s="24" t="str">
        <v>매매</v>
      </c>
      <c r="B11" s="24" t="str">
        <v>플루리움4,5단지</v>
      </c>
      <c r="C11" s="24" t="str">
        <v>경기 남양주시 다산동</v>
      </c>
      <c r="D11" s="28">
        <v>162.454</v>
      </c>
      <c r="E11" s="27">
        <v>750000000</v>
      </c>
      <c r="F11" s="27">
        <v>850000000</v>
      </c>
      <c r="G11" s="27">
        <v>100000000</v>
      </c>
      <c r="H11" s="29">
        <v>13.333333333333334</v>
      </c>
      <c r="I11" s="24" t="str">
        <v>2026.07 평균 · 2026.06 대비</v>
      </c>
    </row>
    <row r="12">
      <c r="A12" s="24" t="str">
        <v>매매</v>
      </c>
      <c r="B12" s="24" t="str">
        <v>신일유토빌</v>
      </c>
      <c r="C12" s="24" t="str">
        <v>경기 남양주시 별내동</v>
      </c>
      <c r="D12" s="28">
        <v>104.802</v>
      </c>
      <c r="E12" s="27">
        <v>711500000</v>
      </c>
      <c r="F12" s="27">
        <v>830000000</v>
      </c>
      <c r="G12" s="27">
        <v>118500000</v>
      </c>
      <c r="H12" s="29">
        <v>16.654954321855236</v>
      </c>
      <c r="I12" s="24" t="str">
        <v>2026.07 평균 · 2026.06 대비</v>
      </c>
    </row>
    <row r="13">
      <c r="A13" s="24" t="str">
        <v>매매</v>
      </c>
      <c r="B13" s="24" t="str">
        <v>다산자연앤e편한세상3차</v>
      </c>
      <c r="C13" s="24" t="str">
        <v>경기 남양주시 다산동</v>
      </c>
      <c r="D13" s="28">
        <v>51.9993</v>
      </c>
      <c r="E13" s="27">
        <v>717000000</v>
      </c>
      <c r="F13" s="27">
        <v>826500000</v>
      </c>
      <c r="G13" s="27">
        <v>109500000</v>
      </c>
      <c r="H13" s="29">
        <v>15.271966527196653</v>
      </c>
      <c r="I13" s="24" t="str">
        <v>2026.07 평균 · 2026.06 대비</v>
      </c>
    </row>
    <row r="14">
      <c r="A14" s="24" t="str">
        <v>매매</v>
      </c>
      <c r="B14" s="24" t="str">
        <v>덕소강변서희스타힐스</v>
      </c>
      <c r="C14" s="24" t="str">
        <v>경기 남양주시 와부읍 도곡리</v>
      </c>
      <c r="D14" s="28">
        <v>84.58</v>
      </c>
      <c r="E14" s="27">
        <v>700000000</v>
      </c>
      <c r="F14" s="27">
        <v>794000000</v>
      </c>
      <c r="G14" s="27">
        <v>94000000</v>
      </c>
      <c r="H14" s="29">
        <v>13.428571428571429</v>
      </c>
      <c r="I14" s="24" t="str">
        <v>2026.07 평균 · 2026.06 대비</v>
      </c>
    </row>
    <row r="15">
      <c r="A15" s="24" t="str">
        <v>매매</v>
      </c>
      <c r="B15" s="24" t="str">
        <v>덕소쌍용</v>
      </c>
      <c r="C15" s="24" t="str">
        <v>경기 남양주시 와부읍 도곡리</v>
      </c>
      <c r="D15" s="28">
        <v>134.919</v>
      </c>
      <c r="E15" s="27">
        <v>620333333</v>
      </c>
      <c r="F15" s="27">
        <v>705000000</v>
      </c>
      <c r="G15" s="27">
        <v>84666667</v>
      </c>
      <c r="H15" s="29">
        <v>13.648576095458665</v>
      </c>
      <c r="I15" s="24" t="str">
        <v>2026.07 평균 · 2026.06 대비</v>
      </c>
    </row>
    <row r="16">
      <c r="A16" s="24" t="str">
        <v>전세</v>
      </c>
      <c r="B16" s="24" t="str">
        <v>별내역우미린더퍼스트</v>
      </c>
      <c r="C16" s="24" t="str">
        <v>경기 남양주시 별내동</v>
      </c>
      <c r="D16" s="28">
        <v>117.9976</v>
      </c>
      <c r="E16" s="27">
        <v>570000000</v>
      </c>
      <c r="F16" s="27">
        <v>660000000</v>
      </c>
      <c r="G16" s="27">
        <v>90000000</v>
      </c>
      <c r="H16" s="29">
        <v>15.789473684210526</v>
      </c>
      <c r="I16" s="24" t="str">
        <v>2026.07 평균 · 2026.06 대비</v>
      </c>
    </row>
    <row r="17">
      <c r="A17" s="24" t="str">
        <v>전세</v>
      </c>
      <c r="B17" s="24" t="str">
        <v>다산펜테리움리버테라스Ⅱ</v>
      </c>
      <c r="C17" s="24" t="str">
        <v>경기 남양주시 다산동</v>
      </c>
      <c r="D17" s="28">
        <v>84.8937</v>
      </c>
      <c r="E17" s="27">
        <v>500000000</v>
      </c>
      <c r="F17" s="27">
        <v>640000000</v>
      </c>
      <c r="G17" s="27">
        <v>140000000</v>
      </c>
      <c r="H17" s="29">
        <v>28.000000000000004</v>
      </c>
      <c r="I17" s="24" t="str">
        <v>2026.07 평균 · 2026.06 대비</v>
      </c>
    </row>
    <row r="18">
      <c r="A18" s="24" t="str">
        <v>전세</v>
      </c>
      <c r="B18" s="24" t="str">
        <v>플루리움1단지</v>
      </c>
      <c r="C18" s="24" t="str">
        <v>경기 남양주시 다산동</v>
      </c>
      <c r="D18" s="28">
        <v>162.454</v>
      </c>
      <c r="E18" s="27">
        <v>540000000</v>
      </c>
      <c r="F18" s="27">
        <v>640000000</v>
      </c>
      <c r="G18" s="27">
        <v>100000000</v>
      </c>
      <c r="H18" s="29">
        <v>18.51851851851852</v>
      </c>
      <c r="I18" s="24" t="str">
        <v>2026.07 평균 · 2026.06 대비</v>
      </c>
    </row>
    <row r="19">
      <c r="A19" s="24" t="str">
        <v>전세</v>
      </c>
      <c r="B19" s="24" t="str">
        <v>e편한세상 다산</v>
      </c>
      <c r="C19" s="24" t="str">
        <v>경기 남양주시 다산동</v>
      </c>
      <c r="D19" s="28">
        <v>84.96</v>
      </c>
      <c r="E19" s="27">
        <v>552733333</v>
      </c>
      <c r="F19" s="27">
        <v>632000000</v>
      </c>
      <c r="G19" s="27">
        <v>79266667</v>
      </c>
      <c r="H19" s="29">
        <v>14.340851594705613</v>
      </c>
      <c r="I19" s="24" t="str">
        <v>2026.07 평균 · 2026.06 대비</v>
      </c>
    </row>
    <row r="20">
      <c r="A20" s="24" t="str">
        <v>전세</v>
      </c>
      <c r="B20" s="24" t="str">
        <v>별내역우미린더퍼스트</v>
      </c>
      <c r="C20" s="24" t="str">
        <v>경기 남양주시 별내동</v>
      </c>
      <c r="D20" s="28">
        <v>117.5534</v>
      </c>
      <c r="E20" s="27">
        <v>546000000</v>
      </c>
      <c r="F20" s="27">
        <v>630000000</v>
      </c>
      <c r="G20" s="27">
        <v>84000000</v>
      </c>
      <c r="H20" s="29">
        <v>15.384615384615385</v>
      </c>
      <c r="I20" s="24" t="str">
        <v>2026.07 평균 · 2026.06 대비</v>
      </c>
    </row>
    <row r="21">
      <c r="A21" s="24" t="str">
        <v>전세</v>
      </c>
      <c r="B21" s="24" t="str">
        <v>다산 이편한세상자이</v>
      </c>
      <c r="C21" s="24" t="str">
        <v>경기 남양주시 다산동</v>
      </c>
      <c r="D21" s="28">
        <v>59.98</v>
      </c>
      <c r="E21" s="27">
        <v>424928571</v>
      </c>
      <c r="F21" s="27">
        <v>556000000</v>
      </c>
      <c r="G21" s="27">
        <v>131071429</v>
      </c>
      <c r="H21" s="29">
        <v>30.84552038747237</v>
      </c>
      <c r="I21" s="24" t="str">
        <v>2026.07 평균 · 2026.06 대비</v>
      </c>
    </row>
    <row r="22">
      <c r="A22" s="24" t="str">
        <v>전세</v>
      </c>
      <c r="B22" s="24" t="str">
        <v>다산푸르지오</v>
      </c>
      <c r="C22" s="24" t="str">
        <v>경기 남양주시 다산동</v>
      </c>
      <c r="D22" s="28">
        <v>59.5591</v>
      </c>
      <c r="E22" s="27">
        <v>427500000</v>
      </c>
      <c r="F22" s="27">
        <v>540000000</v>
      </c>
      <c r="G22" s="27">
        <v>112500000</v>
      </c>
      <c r="H22" s="29">
        <v>26.31578947368421</v>
      </c>
      <c r="I22" s="24" t="str">
        <v>2026.07 평균 · 2026.06 대비</v>
      </c>
    </row>
    <row r="23">
      <c r="A23" s="24" t="str">
        <v>전세</v>
      </c>
      <c r="B23" s="24" t="str">
        <v>다산반도유보라메이플타운</v>
      </c>
      <c r="C23" s="24" t="str">
        <v>경기 남양주시 다산동</v>
      </c>
      <c r="D23" s="28">
        <v>82.1967</v>
      </c>
      <c r="E23" s="27">
        <v>461918000</v>
      </c>
      <c r="F23" s="27">
        <v>532900000</v>
      </c>
      <c r="G23" s="27">
        <v>70982000</v>
      </c>
      <c r="H23" s="29">
        <v>15.366796704176933</v>
      </c>
      <c r="I23" s="24" t="str">
        <v>2026.07 평균 · 2026.06 대비</v>
      </c>
    </row>
    <row r="24">
      <c r="A24" s="24" t="str">
        <v>전세</v>
      </c>
      <c r="B24" s="24" t="str">
        <v>덕소강변서희스타힐스</v>
      </c>
      <c r="C24" s="24" t="str">
        <v>경기 남양주시 와부읍 도곡리</v>
      </c>
      <c r="D24" s="28">
        <v>84.58</v>
      </c>
      <c r="E24" s="27">
        <v>420000000</v>
      </c>
      <c r="F24" s="27">
        <v>525000000</v>
      </c>
      <c r="G24" s="27">
        <v>105000000</v>
      </c>
      <c r="H24" s="29">
        <v>25</v>
      </c>
      <c r="I24" s="24" t="str">
        <v>2026.07 평균 · 2026.06 대비</v>
      </c>
    </row>
    <row r="25">
      <c r="A25" s="24" t="str">
        <v>전세</v>
      </c>
      <c r="B25" s="24" t="str">
        <v>모아미래도아파트</v>
      </c>
      <c r="C25" s="24" t="str">
        <v>경기 남양주시 별내동</v>
      </c>
      <c r="D25" s="28">
        <v>84.9734</v>
      </c>
      <c r="E25" s="27">
        <v>420000000</v>
      </c>
      <c r="F25" s="27">
        <v>500000000</v>
      </c>
      <c r="G25" s="27">
        <v>80000000</v>
      </c>
      <c r="H25" s="29">
        <v>19.047619047619047</v>
      </c>
      <c r="I25" s="24" t="str">
        <v>2026.07 평균 · 2026.06 대비</v>
      </c>
    </row>
  </sheetData>
  <autoFilter ref="A5:I25"/>
  <mergeCells count="1">
    <mergeCell ref="A1:I1"/>
  </mergeCells>
  <ignoredErrors>
    <ignoredError numberStoredAsText="1" sqref="A1:I2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/>
  </sheetViews>
  <cols>
    <col min="1" max="1" width="16.83203125" customWidth="1"/>
    <col min="2" max="2" width="18.83203125" customWidth="1"/>
    <col min="3" max="3" width="14.83203125" customWidth="1"/>
    <col min="4" max="4" width="18.83203125" customWidth="1"/>
    <col min="5" max="5" width="14.83203125" customWidth="1"/>
    <col min="6" max="6" width="18.83203125" customWidth="1"/>
  </cols>
  <sheetData>
    <row r="1" ht="26" customHeight="1">
      <c r="A1" s="25" t="str">
        <v>경기 남양주시 주간 아파트 시세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경기 남양주시 기준 · 2026-08-10 최신 주간 · 매매와 전세 개별 축 분석</v>
      </c>
    </row>
    <row r="4" ht="8" customHeight="1"/>
    <row r="5" ht="24" customHeight="1">
      <c r="A5" s="26" t="str">
        <v>주차 ID</v>
      </c>
      <c r="B5" s="26" t="str">
        <v>주차</v>
      </c>
      <c r="C5" s="26" t="str">
        <v>매매지수</v>
      </c>
      <c r="D5" s="26" t="str">
        <v>매매 변동률(%)</v>
      </c>
      <c r="E5" s="26" t="str">
        <v>전세지수</v>
      </c>
      <c r="F5" s="26" t="str">
        <v>전세 변동률(%)</v>
      </c>
    </row>
    <row r="6">
      <c r="A6" s="24" t="str">
        <v>202533</v>
      </c>
      <c r="B6" s="24" t="str">
        <v>2025-08-11</v>
      </c>
      <c r="C6" s="29">
        <v>95.7998083351008</v>
      </c>
      <c r="E6" s="29">
        <v>93.6371712889712</v>
      </c>
    </row>
    <row r="7">
      <c r="A7" s="24" t="str">
        <v>202534</v>
      </c>
      <c r="B7" s="24" t="str">
        <v>2025-08-18</v>
      </c>
      <c r="C7" s="29">
        <v>95.8171285976183</v>
      </c>
      <c r="D7" s="29">
        <v>0.018079642139690044</v>
      </c>
      <c r="E7" s="29">
        <v>93.7038380563421</v>
      </c>
      <c r="F7" s="29">
        <v>0.07119690444850058</v>
      </c>
    </row>
    <row r="8">
      <c r="A8" s="24" t="str">
        <v>202535</v>
      </c>
      <c r="B8" s="24" t="str">
        <v>2025-08-25</v>
      </c>
      <c r="C8" s="29">
        <v>95.8570654840907</v>
      </c>
      <c r="D8" s="29">
        <v>0.04168032068683214</v>
      </c>
      <c r="E8" s="29">
        <v>93.7794460282747</v>
      </c>
      <c r="F8" s="29">
        <v>0.08068823380227297</v>
      </c>
    </row>
    <row r="9">
      <c r="A9" s="24" t="str">
        <v>202536</v>
      </c>
      <c r="B9" s="24" t="str">
        <v>2025-09-01</v>
      </c>
      <c r="C9" s="29">
        <v>95.8715253155553</v>
      </c>
      <c r="D9" s="29">
        <v>0.01508478419569581</v>
      </c>
      <c r="E9" s="29">
        <v>93.8362743141974</v>
      </c>
      <c r="F9" s="29">
        <v>0.0605978050942646</v>
      </c>
    </row>
    <row r="10">
      <c r="A10" s="24" t="str">
        <v>202537</v>
      </c>
      <c r="B10" s="24" t="str">
        <v>2025-09-08</v>
      </c>
      <c r="C10" s="29">
        <v>95.898181827271</v>
      </c>
      <c r="D10" s="29">
        <v>0.027804409732667956</v>
      </c>
      <c r="E10" s="29">
        <v>93.9073165324111</v>
      </c>
      <c r="F10" s="29">
        <v>0.07570869446056339</v>
      </c>
    </row>
    <row r="11">
      <c r="A11" s="24" t="str">
        <v>202538</v>
      </c>
      <c r="B11" s="24" t="str">
        <v>2025-09-15</v>
      </c>
      <c r="C11" s="29">
        <v>95.9056443817212</v>
      </c>
      <c r="D11" s="29">
        <v>0.007781747586865784</v>
      </c>
      <c r="E11" s="29">
        <v>93.9620957997311</v>
      </c>
      <c r="F11" s="29">
        <v>0.058333332633453416</v>
      </c>
    </row>
    <row r="12">
      <c r="A12" s="24" t="str">
        <v>202539</v>
      </c>
      <c r="B12" s="24" t="str">
        <v>2025-09-22</v>
      </c>
      <c r="C12" s="29">
        <v>95.9288468832494</v>
      </c>
      <c r="D12" s="29">
        <v>0.024193051074083982</v>
      </c>
      <c r="E12" s="29">
        <v>94.0280354179707</v>
      </c>
      <c r="F12" s="29">
        <v>0.07017682787764379</v>
      </c>
    </row>
    <row r="13">
      <c r="A13" s="24" t="str">
        <v>202540</v>
      </c>
      <c r="B13" s="24" t="str">
        <v>2025-09-29</v>
      </c>
      <c r="C13" s="29">
        <v>95.9513654915748</v>
      </c>
      <c r="D13" s="29">
        <v>0.023474282300917082</v>
      </c>
      <c r="E13" s="29">
        <v>94.1187963015528</v>
      </c>
      <c r="F13" s="29">
        <v>0.09652534287105663</v>
      </c>
    </row>
    <row r="14">
      <c r="A14" s="24" t="str">
        <v>202542</v>
      </c>
      <c r="B14" s="24" t="str">
        <v>2025-10-13</v>
      </c>
      <c r="C14" s="29">
        <v>95.9937691864632</v>
      </c>
      <c r="D14" s="29">
        <v>0.04419290405213161</v>
      </c>
      <c r="E14" s="29">
        <v>94.2087205763558</v>
      </c>
      <c r="F14" s="29">
        <v>0.09554337532631241</v>
      </c>
    </row>
    <row r="15">
      <c r="A15" s="24" t="str">
        <v>202543</v>
      </c>
      <c r="B15" s="24" t="str">
        <v>2025-10-20</v>
      </c>
      <c r="C15" s="29">
        <v>96.0496889575512</v>
      </c>
      <c r="D15" s="29">
        <v>0.05825354245583281</v>
      </c>
      <c r="E15" s="29">
        <v>94.3007954177372</v>
      </c>
      <c r="F15" s="29">
        <v>0.09773494514955239</v>
      </c>
    </row>
    <row r="16">
      <c r="A16" s="24" t="str">
        <v>202544</v>
      </c>
      <c r="B16" s="24" t="str">
        <v>2025-10-27</v>
      </c>
      <c r="C16" s="29">
        <v>96.1234808808815</v>
      </c>
      <c r="D16" s="29">
        <v>0.07682682175360611</v>
      </c>
      <c r="E16" s="29">
        <v>94.4095039640866</v>
      </c>
      <c r="F16" s="29">
        <v>0.11527850413968199</v>
      </c>
    </row>
    <row r="17">
      <c r="A17" s="24" t="str">
        <v>202545</v>
      </c>
      <c r="B17" s="24" t="str">
        <v>2025-11-03</v>
      </c>
      <c r="C17" s="29">
        <v>96.2119483793987</v>
      </c>
      <c r="D17" s="29">
        <v>0.09203526308709797</v>
      </c>
      <c r="E17" s="29">
        <v>94.5299157911554</v>
      </c>
      <c r="F17" s="29">
        <v>0.12754206092917553</v>
      </c>
    </row>
    <row r="18">
      <c r="A18" s="24" t="str">
        <v>202546</v>
      </c>
      <c r="B18" s="24" t="str">
        <v>2025-11-10</v>
      </c>
      <c r="C18" s="29">
        <v>96.2856802297342</v>
      </c>
      <c r="D18" s="29">
        <v>0.07663481675346251</v>
      </c>
      <c r="E18" s="29">
        <v>94.6970420867305</v>
      </c>
      <c r="F18" s="29">
        <v>0.17679725426216208</v>
      </c>
    </row>
    <row r="19">
      <c r="A19" s="24" t="str">
        <v>202547</v>
      </c>
      <c r="B19" s="24" t="str">
        <v>2025-11-17</v>
      </c>
      <c r="C19" s="29">
        <v>96.3487851078658</v>
      </c>
      <c r="D19" s="29">
        <v>0.06553921411889263</v>
      </c>
      <c r="E19" s="29">
        <v>94.8477422799811</v>
      </c>
      <c r="F19" s="29">
        <v>0.1591392824208615</v>
      </c>
    </row>
    <row r="20">
      <c r="A20" s="24" t="str">
        <v>202548</v>
      </c>
      <c r="B20" s="24" t="str">
        <v>2025-11-24</v>
      </c>
      <c r="C20" s="29">
        <v>96.4179556186956</v>
      </c>
      <c r="D20" s="29">
        <v>0.07179178310590117</v>
      </c>
      <c r="E20" s="29">
        <v>95.0147922086563</v>
      </c>
      <c r="F20" s="29">
        <v>0.17612430687288239</v>
      </c>
    </row>
    <row r="21">
      <c r="A21" s="24" t="str">
        <v>202549</v>
      </c>
      <c r="B21" s="24" t="str">
        <v>2025-12-01</v>
      </c>
      <c r="C21" s="29">
        <v>96.4848260152157</v>
      </c>
      <c r="D21" s="29">
        <v>0.06935471312474739</v>
      </c>
      <c r="E21" s="29">
        <v>95.1521247184254</v>
      </c>
      <c r="F21" s="29">
        <v>0.14453803094944817</v>
      </c>
    </row>
    <row r="22">
      <c r="A22" s="24" t="str">
        <v>202550</v>
      </c>
      <c r="B22" s="24" t="str">
        <v>2025-12-08</v>
      </c>
      <c r="C22" s="29">
        <v>96.5668843335488</v>
      </c>
      <c r="D22" s="29">
        <v>0.08504789998808882</v>
      </c>
      <c r="E22" s="29">
        <v>95.2761830673857</v>
      </c>
      <c r="F22" s="29">
        <v>0.13037895824965506</v>
      </c>
    </row>
    <row r="23">
      <c r="A23" s="24" t="str">
        <v>202551</v>
      </c>
      <c r="B23" s="24" t="str">
        <v>2025-12-15</v>
      </c>
      <c r="C23" s="29">
        <v>96.6387458979171</v>
      </c>
      <c r="D23" s="29">
        <v>0.07441636422698128</v>
      </c>
      <c r="E23" s="29">
        <v>95.3909357617344</v>
      </c>
      <c r="F23" s="29">
        <v>0.1204421615709883</v>
      </c>
    </row>
    <row r="24">
      <c r="A24" s="24" t="str">
        <v>202552</v>
      </c>
      <c r="B24" s="24" t="str">
        <v>2025-12-22</v>
      </c>
      <c r="C24" s="29">
        <v>96.7193464436776</v>
      </c>
      <c r="D24" s="29">
        <v>0.08340396495380986</v>
      </c>
      <c r="E24" s="29">
        <v>95.5121519453112</v>
      </c>
      <c r="F24" s="29">
        <v>0.1270730626645511</v>
      </c>
    </row>
    <row r="25">
      <c r="A25" s="24" t="str">
        <v>202601</v>
      </c>
      <c r="B25" s="24" t="str">
        <v>2025-12-29</v>
      </c>
      <c r="C25" s="29">
        <v>96.7800886321664</v>
      </c>
      <c r="D25" s="29">
        <v>0.06280252164874156</v>
      </c>
      <c r="E25" s="29">
        <v>95.6102371466783</v>
      </c>
      <c r="F25" s="29">
        <v>0.10269394979527391</v>
      </c>
    </row>
    <row r="26">
      <c r="A26" s="24" t="str">
        <v>202602</v>
      </c>
      <c r="B26" s="24" t="str">
        <v>2026-01-05</v>
      </c>
      <c r="C26" s="29">
        <v>96.8259166378731</v>
      </c>
      <c r="D26" s="29">
        <v>0.04735272136491275</v>
      </c>
      <c r="E26" s="29">
        <v>95.6895427757292</v>
      </c>
      <c r="F26" s="29">
        <v>0.08294679672138372</v>
      </c>
    </row>
    <row r="27">
      <c r="A27" s="24" t="str">
        <v>202603</v>
      </c>
      <c r="B27" s="24" t="str">
        <v>2026-01-12</v>
      </c>
      <c r="C27" s="29">
        <v>96.8935710657557</v>
      </c>
      <c r="D27" s="29">
        <v>0.06987223073302573</v>
      </c>
      <c r="E27" s="29">
        <v>95.7923402774018</v>
      </c>
      <c r="F27" s="29">
        <v>0.10742814595063876</v>
      </c>
    </row>
    <row r="28">
      <c r="A28" s="24" t="str">
        <v>202604</v>
      </c>
      <c r="B28" s="24" t="str">
        <v>2026-01-19</v>
      </c>
      <c r="C28" s="29">
        <v>96.9947333560544</v>
      </c>
      <c r="D28" s="29">
        <v>0.10440557529873828</v>
      </c>
      <c r="E28" s="29">
        <v>95.887728506057</v>
      </c>
      <c r="F28" s="29">
        <v>0.09957813785419489</v>
      </c>
    </row>
    <row r="29">
      <c r="A29" s="24" t="str">
        <v>202605</v>
      </c>
      <c r="B29" s="24" t="str">
        <v>2026-01-26</v>
      </c>
      <c r="C29" s="29">
        <v>97.100220332216</v>
      </c>
      <c r="D29" s="29">
        <v>0.10875536486540938</v>
      </c>
      <c r="E29" s="29">
        <v>96.019784942609</v>
      </c>
      <c r="F29" s="29">
        <v>0.13771985071442394</v>
      </c>
    </row>
    <row r="30">
      <c r="A30" s="24" t="str">
        <v>202606</v>
      </c>
      <c r="B30" s="24" t="str">
        <v>2026-02-02</v>
      </c>
      <c r="C30" s="29">
        <v>97.2154962954851</v>
      </c>
      <c r="D30" s="29">
        <v>0.11871853933460574</v>
      </c>
      <c r="E30" s="29">
        <v>96.1592068704922</v>
      </c>
      <c r="F30" s="29">
        <v>0.145201249895055</v>
      </c>
    </row>
    <row r="31">
      <c r="A31" s="24" t="str">
        <v>202607</v>
      </c>
      <c r="B31" s="24" t="str">
        <v>2026-02-09</v>
      </c>
      <c r="C31" s="29">
        <v>97.3511454846248</v>
      </c>
      <c r="D31" s="29">
        <v>0.13953453339103916</v>
      </c>
      <c r="E31" s="29">
        <v>96.2741020493861</v>
      </c>
      <c r="F31" s="29">
        <v>0.11948432462494107</v>
      </c>
    </row>
    <row r="32">
      <c r="A32" s="24" t="str">
        <v>202608</v>
      </c>
      <c r="B32" s="24" t="str">
        <v>2026-02-16</v>
      </c>
      <c r="C32" s="29">
        <v>97.457446527607</v>
      </c>
      <c r="D32" s="29">
        <v>0.10919341775901259</v>
      </c>
      <c r="E32" s="29">
        <v>96.3718932134067</v>
      </c>
      <c r="F32" s="29">
        <v>0.10157577369085402</v>
      </c>
    </row>
    <row r="33">
      <c r="A33" s="24" t="str">
        <v>202609</v>
      </c>
      <c r="B33" s="24" t="str">
        <v>2026-02-23</v>
      </c>
      <c r="C33" s="29">
        <v>97.5754256107321</v>
      </c>
      <c r="D33" s="29">
        <v>0.12105702265825524</v>
      </c>
      <c r="E33" s="29">
        <v>96.4726453334264</v>
      </c>
      <c r="F33" s="29">
        <v>0.1045451289377386</v>
      </c>
    </row>
    <row r="34">
      <c r="A34" s="24" t="str">
        <v>202610</v>
      </c>
      <c r="B34" s="24" t="str">
        <v>2026-03-02</v>
      </c>
      <c r="C34" s="29">
        <v>97.672131834686</v>
      </c>
      <c r="D34" s="29">
        <v>0.09910920024034375</v>
      </c>
      <c r="E34" s="29">
        <v>96.5655938852438</v>
      </c>
      <c r="F34" s="29">
        <v>0.09634705412726596</v>
      </c>
    </row>
    <row r="35">
      <c r="A35" s="24" t="str">
        <v>202611</v>
      </c>
      <c r="B35" s="24" t="str">
        <v>2026-03-09</v>
      </c>
      <c r="C35" s="29">
        <v>97.7823018051622</v>
      </c>
      <c r="D35" s="29">
        <v>0.11279570580344789</v>
      </c>
      <c r="E35" s="29">
        <v>96.7294302185549</v>
      </c>
      <c r="F35" s="29">
        <v>0.16966325864034015</v>
      </c>
    </row>
    <row r="36">
      <c r="A36" s="24" t="str">
        <v>202612</v>
      </c>
      <c r="B36" s="24" t="str">
        <v>2026-03-16</v>
      </c>
      <c r="C36" s="29">
        <v>97.8862199863601</v>
      </c>
      <c r="D36" s="29">
        <v>0.10627504086062611</v>
      </c>
      <c r="E36" s="29">
        <v>96.8569131416717</v>
      </c>
      <c r="F36" s="29">
        <v>0.13179331546639972</v>
      </c>
    </row>
    <row r="37">
      <c r="A37" s="24" t="str">
        <v>202613</v>
      </c>
      <c r="B37" s="24" t="str">
        <v>2026-03-23</v>
      </c>
      <c r="C37" s="29">
        <v>98.0028224313658</v>
      </c>
      <c r="D37" s="29">
        <v>0.11912038795853785</v>
      </c>
      <c r="E37" s="29">
        <v>97.0014834575122</v>
      </c>
      <c r="F37" s="29">
        <v>0.14926174203904186</v>
      </c>
    </row>
    <row r="38">
      <c r="A38" s="24" t="str">
        <v>202614</v>
      </c>
      <c r="B38" s="24" t="str">
        <v>2026-03-30</v>
      </c>
      <c r="C38" s="29">
        <v>98.1355712860541</v>
      </c>
      <c r="D38" s="29">
        <v>0.13545411386624018</v>
      </c>
      <c r="E38" s="29">
        <v>97.1819957850334</v>
      </c>
      <c r="F38" s="29">
        <v>0.18609233703139605</v>
      </c>
    </row>
    <row r="39">
      <c r="A39" s="24" t="str">
        <v>202615</v>
      </c>
      <c r="B39" s="24" t="str">
        <v>2026-04-06</v>
      </c>
      <c r="C39" s="29">
        <v>98.277795506321</v>
      </c>
      <c r="D39" s="29">
        <v>0.1449262672067464</v>
      </c>
      <c r="E39" s="29">
        <v>97.365545914835</v>
      </c>
      <c r="F39" s="29">
        <v>0.1888725666918889</v>
      </c>
    </row>
    <row r="40">
      <c r="A40" s="24" t="str">
        <v>202616</v>
      </c>
      <c r="B40" s="24" t="str">
        <v>2026-04-13</v>
      </c>
      <c r="C40" s="29">
        <v>98.3882945784113</v>
      </c>
      <c r="D40" s="29">
        <v>0.11243544029555519</v>
      </c>
      <c r="E40" s="29">
        <v>97.595691658813</v>
      </c>
      <c r="F40" s="29">
        <v>0.23637287894355818</v>
      </c>
    </row>
    <row r="41">
      <c r="A41" s="24" t="str">
        <v>202617</v>
      </c>
      <c r="B41" s="24" t="str">
        <v>2026-04-20</v>
      </c>
      <c r="C41" s="29">
        <v>98.4981918190225</v>
      </c>
      <c r="D41" s="29">
        <v>0.11169747486943216</v>
      </c>
      <c r="E41" s="29">
        <v>97.8405472785538</v>
      </c>
      <c r="F41" s="29">
        <v>0.2508877344676197</v>
      </c>
    </row>
    <row r="42">
      <c r="A42" s="24" t="str">
        <v>202618</v>
      </c>
      <c r="B42" s="24" t="str">
        <v>2026-04-27</v>
      </c>
      <c r="C42" s="29">
        <v>98.6002262555243</v>
      </c>
      <c r="D42" s="29">
        <v>0.10359016202985405</v>
      </c>
      <c r="E42" s="29">
        <v>98.041769304767</v>
      </c>
      <c r="F42" s="29">
        <v>0.2056632263516711</v>
      </c>
    </row>
    <row r="43">
      <c r="A43" s="24" t="str">
        <v>202619</v>
      </c>
      <c r="B43" s="24" t="str">
        <v>2026-05-04</v>
      </c>
      <c r="C43" s="29">
        <v>98.708570963532</v>
      </c>
      <c r="D43" s="29">
        <v>0.10988281885573326</v>
      </c>
      <c r="E43" s="29">
        <v>98.2852829882595</v>
      </c>
      <c r="F43" s="29">
        <v>0.24837748769661605</v>
      </c>
    </row>
    <row r="44">
      <c r="A44" s="24" t="str">
        <v>202620</v>
      </c>
      <c r="B44" s="24" t="str">
        <v>2026-05-11</v>
      </c>
      <c r="C44" s="29">
        <v>98.8528046607805</v>
      </c>
      <c r="D44" s="29">
        <v>0.1461207429512834</v>
      </c>
      <c r="E44" s="29">
        <v>98.5156431246232</v>
      </c>
      <c r="F44" s="29">
        <v>0.23437907422132476</v>
      </c>
    </row>
    <row r="45">
      <c r="A45" s="24" t="str">
        <v>202621</v>
      </c>
      <c r="B45" s="24" t="str">
        <v>2026-05-18</v>
      </c>
      <c r="C45" s="29">
        <v>98.9569467696622</v>
      </c>
      <c r="D45" s="29">
        <v>0.10535068705339601</v>
      </c>
      <c r="E45" s="29">
        <v>98.6916622987701</v>
      </c>
      <c r="F45" s="29">
        <v>0.17867129378046354</v>
      </c>
    </row>
    <row r="46">
      <c r="A46" s="24" t="str">
        <v>202622</v>
      </c>
      <c r="B46" s="24" t="str">
        <v>2026-05-25</v>
      </c>
      <c r="C46" s="29">
        <v>99.0604124473384</v>
      </c>
      <c r="D46" s="29">
        <v>0.1045562550722412</v>
      </c>
      <c r="E46" s="29">
        <v>98.850037094826</v>
      </c>
      <c r="F46" s="29">
        <v>0.16047434237804747</v>
      </c>
    </row>
    <row r="47">
      <c r="A47" s="24" t="str">
        <v>202623</v>
      </c>
      <c r="B47" s="24" t="str">
        <v>2026-06-01</v>
      </c>
      <c r="C47" s="29">
        <v>99.1737791587523</v>
      </c>
      <c r="D47" s="29">
        <v>0.1144419941459196</v>
      </c>
      <c r="E47" s="29">
        <v>99.0374516185697</v>
      </c>
      <c r="F47" s="29">
        <v>0.18959479353954922</v>
      </c>
    </row>
    <row r="48">
      <c r="A48" s="24" t="str">
        <v>202624</v>
      </c>
      <c r="B48" s="24" t="str">
        <v>2026-06-08</v>
      </c>
      <c r="C48" s="29">
        <v>99.3067654339111</v>
      </c>
      <c r="D48" s="29">
        <v>0.13409418929768435</v>
      </c>
      <c r="E48" s="29">
        <v>99.2341290137561</v>
      </c>
      <c r="F48" s="29">
        <v>0.19858890952069164</v>
      </c>
    </row>
    <row r="49">
      <c r="A49" s="24" t="str">
        <v>202625</v>
      </c>
      <c r="B49" s="24" t="str">
        <v>2026-06-15</v>
      </c>
      <c r="C49" s="29">
        <v>99.4444520558211</v>
      </c>
      <c r="D49" s="29">
        <v>0.13864777621988011</v>
      </c>
      <c r="E49" s="29">
        <v>99.396882881312</v>
      </c>
      <c r="F49" s="29">
        <v>0.16400997234866654</v>
      </c>
    </row>
    <row r="50">
      <c r="A50" s="24" t="str">
        <v>202626</v>
      </c>
      <c r="B50" s="24" t="str">
        <v>2026-06-22</v>
      </c>
      <c r="C50" s="29">
        <v>99.6333762127771</v>
      </c>
      <c r="D50" s="29">
        <v>0.1899795846327823</v>
      </c>
      <c r="E50" s="29">
        <v>99.5816617677993</v>
      </c>
      <c r="F50" s="29">
        <v>0.18590008170371597</v>
      </c>
    </row>
    <row r="51">
      <c r="A51" s="24" t="str">
        <v>202627</v>
      </c>
      <c r="B51" s="24" t="str">
        <v>2026-06-29</v>
      </c>
      <c r="C51" s="29">
        <v>99.7889843167425</v>
      </c>
      <c r="D51" s="29">
        <v>0.1561806995610482</v>
      </c>
      <c r="E51" s="29">
        <v>99.77177465288</v>
      </c>
      <c r="F51" s="29">
        <v>0.19091154104657893</v>
      </c>
    </row>
    <row r="52">
      <c r="A52" s="24" t="str">
        <v>202628</v>
      </c>
      <c r="B52" s="24" t="str">
        <v>2026-07-06</v>
      </c>
      <c r="C52" s="29">
        <v>100</v>
      </c>
      <c r="D52" s="29">
        <v>0.2114619010327834</v>
      </c>
      <c r="E52" s="29">
        <v>100</v>
      </c>
      <c r="F52" s="29">
        <v>0.2287474066829276</v>
      </c>
    </row>
    <row r="53">
      <c r="A53" s="24" t="str">
        <v>202629</v>
      </c>
      <c r="B53" s="24" t="str">
        <v>2026-07-13</v>
      </c>
      <c r="C53" s="29">
        <v>100.270329921464</v>
      </c>
      <c r="D53" s="29">
        <v>0.2703299214640076</v>
      </c>
      <c r="E53" s="29">
        <v>100.236031582227</v>
      </c>
      <c r="F53" s="29">
        <v>0.23603158222700316</v>
      </c>
    </row>
    <row r="54">
      <c r="A54" s="24" t="str">
        <v>202630</v>
      </c>
      <c r="B54" s="24" t="str">
        <v>2026-07-20</v>
      </c>
      <c r="C54" s="29">
        <v>100.534086515818</v>
      </c>
      <c r="D54" s="29">
        <v>0.2630455036505719</v>
      </c>
      <c r="E54" s="29">
        <v>100.469369517803</v>
      </c>
      <c r="F54" s="29">
        <v>0.2327884812404868</v>
      </c>
    </row>
    <row r="55">
      <c r="A55" s="24" t="str">
        <v>202631</v>
      </c>
      <c r="B55" s="24" t="str">
        <v>2026-07-27</v>
      </c>
      <c r="C55" s="29">
        <v>100.755219112243</v>
      </c>
      <c r="D55" s="29">
        <v>0.21995783130750457</v>
      </c>
      <c r="E55" s="29">
        <v>100.668395488758</v>
      </c>
      <c r="F55" s="29">
        <v>0.19809616792680895</v>
      </c>
    </row>
    <row r="56">
      <c r="A56" s="24" t="str">
        <v>202632</v>
      </c>
      <c r="B56" s="24" t="str">
        <v>2026-08-03</v>
      </c>
      <c r="C56" s="29">
        <v>100.951193003498</v>
      </c>
      <c r="D56" s="29">
        <v>0.19450495267812062</v>
      </c>
      <c r="E56" s="29">
        <v>100.898195068354</v>
      </c>
      <c r="F56" s="29">
        <v>0.22827380776289097</v>
      </c>
    </row>
    <row r="57">
      <c r="A57" s="24" t="str">
        <v>202633</v>
      </c>
      <c r="B57" s="24" t="str">
        <v>2026-08-10</v>
      </c>
      <c r="C57" s="29">
        <v>101.136333884098</v>
      </c>
      <c r="D57" s="29">
        <v>0.18339642662130728</v>
      </c>
      <c r="E57" s="29">
        <v>101.125367512433</v>
      </c>
      <c r="F57" s="29">
        <v>0.22515015647712744</v>
      </c>
    </row>
  </sheetData>
  <autoFilter ref="A5:F57"/>
  <mergeCells count="1">
    <mergeCell ref="A1:F1"/>
  </mergeCells>
  <ignoredErrors>
    <ignoredError numberStoredAsText="1" sqref="A1:F5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16.83203125" customWidth="1"/>
    <col min="2" max="2" width="32.83203125" customWidth="1"/>
    <col min="3" max="3" width="24.83203125" customWidth="1"/>
    <col min="4" max="4" width="28.83203125" customWidth="1"/>
    <col min="5" max="5" width="14.83203125" customWidth="1"/>
  </cols>
  <sheetData>
    <row r="1" ht="26" customHeight="1">
      <c r="A1" s="25" t="str">
        <v>경기 남양주시 입주물량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경기 남양주시 기준 · 2026-01 이후 전체 입주 예정 단지</v>
      </c>
    </row>
    <row r="4" ht="8" customHeight="1"/>
    <row r="5" ht="24" customHeight="1">
      <c r="A5" s="26" t="str">
        <v>입주 예정월</v>
      </c>
      <c r="B5" s="26" t="str">
        <v>단지명</v>
      </c>
      <c r="C5" s="26" t="str">
        <v>소재 지역</v>
      </c>
      <c r="D5" s="26" t="str">
        <v>공급 기준지역</v>
      </c>
      <c r="E5" s="26" t="str">
        <v>세대수</v>
      </c>
    </row>
    <row r="6">
      <c r="A6" s="24" t="str">
        <v>2026-08</v>
      </c>
      <c r="B6" s="24" t="str">
        <v>양주 옥정 린 파밀리에(6차)</v>
      </c>
      <c r="C6" s="24" t="str">
        <v>경기 남양주시</v>
      </c>
      <c r="D6" s="24" t="str">
        <v>경기 남양주시</v>
      </c>
      <c r="E6" s="27">
        <v>11</v>
      </c>
    </row>
    <row r="7">
      <c r="A7" s="24" t="str">
        <v>2026-09</v>
      </c>
      <c r="B7" s="24" t="str">
        <v>회천중앙역 대광로제비앙(본청약)</v>
      </c>
      <c r="C7" s="24" t="str">
        <v>경기 남양주시</v>
      </c>
      <c r="D7" s="24" t="str">
        <v>경기 남양주시</v>
      </c>
      <c r="E7" s="27">
        <v>541</v>
      </c>
    </row>
    <row r="8">
      <c r="A8" s="24" t="str">
        <v>2026-12</v>
      </c>
      <c r="B8" s="24" t="str">
        <v>회천중앙역 로제비앙 그랜드센텀</v>
      </c>
      <c r="C8" s="24" t="str">
        <v>경기 남양주시</v>
      </c>
      <c r="D8" s="24" t="str">
        <v>경기 남양주시</v>
      </c>
      <c r="E8" s="27">
        <v>642</v>
      </c>
    </row>
    <row r="9">
      <c r="A9" s="24" t="str">
        <v>2027-03</v>
      </c>
      <c r="B9" s="24" t="str">
        <v>더 플래티넘 센트럴포레</v>
      </c>
      <c r="C9" s="24" t="str">
        <v>경기 남양주시</v>
      </c>
      <c r="D9" s="24" t="str">
        <v>경기 남양주시</v>
      </c>
      <c r="E9" s="27">
        <v>112</v>
      </c>
    </row>
    <row r="10">
      <c r="A10" s="24" t="str">
        <v>2027-06</v>
      </c>
      <c r="B10" s="24" t="str">
        <v>양주 덕정역 에피트</v>
      </c>
      <c r="C10" s="24" t="str">
        <v>경기 남양주시</v>
      </c>
      <c r="D10" s="24" t="str">
        <v>경기 남양주시</v>
      </c>
      <c r="E10" s="27">
        <v>427</v>
      </c>
    </row>
    <row r="11">
      <c r="A11" s="24" t="str">
        <v>2027-06</v>
      </c>
      <c r="B11" s="24" t="str">
        <v>양주 덕정역 에피트(2차)</v>
      </c>
      <c r="C11" s="24" t="str">
        <v>경기 남양주시</v>
      </c>
      <c r="D11" s="24" t="str">
        <v>경기 남양주시</v>
      </c>
      <c r="E11" s="27">
        <v>20</v>
      </c>
    </row>
    <row r="12">
      <c r="A12" s="24" t="str">
        <v>2027-10</v>
      </c>
      <c r="B12" s="24" t="str">
        <v>양주 백석 모아엘가 그랑데</v>
      </c>
      <c r="C12" s="24" t="str">
        <v>경기 남양주시</v>
      </c>
      <c r="D12" s="24" t="str">
        <v>경기 남양주시</v>
      </c>
      <c r="E12" s="27">
        <v>929</v>
      </c>
    </row>
    <row r="13">
      <c r="A13" s="24" t="str">
        <v>2027-11</v>
      </c>
      <c r="B13" s="24" t="str">
        <v>양주 용암 영무 예다음 더퍼스트</v>
      </c>
      <c r="C13" s="24" t="str">
        <v>경기 남양주시</v>
      </c>
      <c r="D13" s="24" t="str">
        <v>경기 남양주시</v>
      </c>
      <c r="E13" s="27">
        <v>285</v>
      </c>
    </row>
    <row r="14">
      <c r="A14" s="24" t="str">
        <v>2027-12</v>
      </c>
      <c r="B14" s="24" t="str">
        <v>덕계역 한신더휴 포레스트</v>
      </c>
      <c r="C14" s="24" t="str">
        <v>경기 남양주시</v>
      </c>
      <c r="D14" s="24" t="str">
        <v>경기 남양주시</v>
      </c>
      <c r="E14" s="27">
        <v>724</v>
      </c>
    </row>
    <row r="15">
      <c r="A15" s="24" t="str">
        <v>2028-02</v>
      </c>
      <c r="B15" s="24" t="str">
        <v>양주역 푸르지오 센터파크</v>
      </c>
      <c r="C15" s="24" t="str">
        <v>경기 남양주시</v>
      </c>
      <c r="D15" s="24" t="str">
        <v>경기 남양주시</v>
      </c>
      <c r="E15" s="27">
        <v>1172</v>
      </c>
    </row>
    <row r="16">
      <c r="A16" s="24" t="str">
        <v>2028-02</v>
      </c>
      <c r="B16" s="24" t="str">
        <v>회천중앙역 파라곤</v>
      </c>
      <c r="C16" s="24" t="str">
        <v>경기 남양주시</v>
      </c>
      <c r="D16" s="24" t="str">
        <v>경기 남양주시</v>
      </c>
      <c r="E16" s="27">
        <v>845</v>
      </c>
    </row>
    <row r="17">
      <c r="A17" s="24" t="str">
        <v>2028-03</v>
      </c>
      <c r="B17" s="24" t="str">
        <v>덕소역 라온프라이빗 리버포레</v>
      </c>
      <c r="C17" s="24" t="str">
        <v>경기 남양주시</v>
      </c>
      <c r="D17" s="24" t="str">
        <v>경기 남양주시</v>
      </c>
      <c r="E17" s="27">
        <v>348</v>
      </c>
    </row>
    <row r="18">
      <c r="A18" s="24" t="str">
        <v>2028-04</v>
      </c>
      <c r="B18" s="24" t="str">
        <v>남양주진접2지구 B-1블록 공공분양(본청약)</v>
      </c>
      <c r="C18" s="24" t="str">
        <v>경기 남양주시</v>
      </c>
      <c r="D18" s="24" t="str">
        <v>경기 남양주시</v>
      </c>
      <c r="E18" s="27">
        <v>260</v>
      </c>
    </row>
    <row r="19">
      <c r="A19" s="24" t="str">
        <v>2028-04</v>
      </c>
      <c r="B19" s="24" t="str">
        <v>남양주진접2 지구 A-4블록 신혼희망타운(공공분양) 입주자모집(본청약)</v>
      </c>
      <c r="C19" s="24" t="str">
        <v>경기 남양주시</v>
      </c>
      <c r="D19" s="24" t="str">
        <v>경기 남양주시</v>
      </c>
      <c r="E19" s="27">
        <v>255</v>
      </c>
    </row>
    <row r="20">
      <c r="A20" s="24" t="str">
        <v>2028-04</v>
      </c>
      <c r="B20" s="24" t="str">
        <v>남양주진접2 지구 A-3블록 신혼희망타운(공공분양)(본청약)</v>
      </c>
      <c r="C20" s="24" t="str">
        <v>경기 남양주시</v>
      </c>
      <c r="D20" s="24" t="str">
        <v>경기 남양주시</v>
      </c>
      <c r="E20" s="27">
        <v>208</v>
      </c>
    </row>
    <row r="21">
      <c r="A21" s="24" t="str">
        <v>2028-05</v>
      </c>
      <c r="B21" s="24" t="str">
        <v>왕숙 푸르지오 더 퍼스트 1단지 공공분양주택(본청약)</v>
      </c>
      <c r="C21" s="24" t="str">
        <v>경기 남양주시</v>
      </c>
      <c r="D21" s="24" t="str">
        <v>경기 남양주시</v>
      </c>
      <c r="E21" s="27">
        <v>560</v>
      </c>
    </row>
    <row r="22">
      <c r="A22" s="24" t="str">
        <v>2028-06</v>
      </c>
      <c r="B22" s="24" t="str">
        <v>왕숙 푸르지오 더 퍼스트 2단지 공공분양주택(본청약)</v>
      </c>
      <c r="C22" s="24" t="str">
        <v>경기 남양주시</v>
      </c>
      <c r="D22" s="24" t="str">
        <v>경기 남양주시</v>
      </c>
      <c r="E22" s="27">
        <v>587</v>
      </c>
    </row>
    <row r="23">
      <c r="A23" s="24" t="str">
        <v>2028-07</v>
      </c>
      <c r="B23" s="24" t="str">
        <v>남양주진접2지구 A-1블록 공공분양주택 입주자모집(본청약)</v>
      </c>
      <c r="C23" s="24" t="str">
        <v>경기 남양주시</v>
      </c>
      <c r="D23" s="24" t="str">
        <v>경기 남양주시</v>
      </c>
      <c r="E23" s="27">
        <v>920</v>
      </c>
    </row>
    <row r="24">
      <c r="A24" s="24" t="str">
        <v>2028-08</v>
      </c>
      <c r="B24" s="24" t="str">
        <v>남양주왕숙 A1블록 공공분양주택(본청약)</v>
      </c>
      <c r="C24" s="24" t="str">
        <v>경기 남양주시</v>
      </c>
      <c r="D24" s="24" t="str">
        <v>경기 남양주시</v>
      </c>
      <c r="E24" s="27">
        <v>629</v>
      </c>
    </row>
    <row r="25">
      <c r="A25" s="24" t="str">
        <v>2028-08</v>
      </c>
      <c r="B25" s="24" t="str">
        <v>남양주왕숙 A-2블록 신혼희망타운(공공분양)(본청약)</v>
      </c>
      <c r="C25" s="24" t="str">
        <v>경기 남양주시</v>
      </c>
      <c r="D25" s="24" t="str">
        <v>경기 남양주시</v>
      </c>
      <c r="E25" s="27">
        <v>401</v>
      </c>
    </row>
    <row r="26">
      <c r="A26" s="24" t="str">
        <v>2028-09</v>
      </c>
      <c r="B26" s="24" t="str">
        <v>남양주진접2지구 A-7블록 공공분양주택 입주자모집(본청약)</v>
      </c>
      <c r="C26" s="24" t="str">
        <v>경기 남양주시</v>
      </c>
      <c r="D26" s="24" t="str">
        <v>경기 남양주시</v>
      </c>
      <c r="E26" s="27">
        <v>405</v>
      </c>
    </row>
    <row r="27">
      <c r="A27" s="24" t="str">
        <v>2028-10</v>
      </c>
      <c r="B27" s="24" t="str">
        <v>양주역 중흥S-클래스</v>
      </c>
      <c r="C27" s="24" t="str">
        <v>경기 남양주시</v>
      </c>
      <c r="D27" s="24" t="str">
        <v>경기 남양주시</v>
      </c>
      <c r="E27" s="27">
        <v>526</v>
      </c>
    </row>
    <row r="28">
      <c r="A28" s="24" t="str">
        <v>2028-12</v>
      </c>
      <c r="B28" s="24" t="str">
        <v>남양주왕숙지구 B-17블록 공공분양주택(본청약)</v>
      </c>
      <c r="C28" s="24" t="str">
        <v>경기 남양주시</v>
      </c>
      <c r="D28" s="24" t="str">
        <v>경기 남양주시</v>
      </c>
      <c r="E28" s="27">
        <v>491</v>
      </c>
    </row>
    <row r="29">
      <c r="A29" s="24" t="str">
        <v>2028-12</v>
      </c>
      <c r="B29" s="24" t="str">
        <v>남양주왕숙 A-24블록 신혼희망타운(공공분양)(본청약)</v>
      </c>
      <c r="C29" s="24" t="str">
        <v>경기 남양주시</v>
      </c>
      <c r="D29" s="24" t="str">
        <v>경기 남양주시</v>
      </c>
      <c r="E29" s="27">
        <v>390</v>
      </c>
    </row>
    <row r="30">
      <c r="A30" s="24" t="str">
        <v>2029-01</v>
      </c>
      <c r="B30" s="24" t="str">
        <v>양주역 제일풍경채 위너스카이</v>
      </c>
      <c r="C30" s="24" t="str">
        <v>경기 남양주시</v>
      </c>
      <c r="D30" s="24" t="str">
        <v>경기 남양주시</v>
      </c>
      <c r="E30" s="27">
        <v>702</v>
      </c>
    </row>
    <row r="31">
      <c r="A31" s="24" t="str">
        <v>2029-01</v>
      </c>
      <c r="B31" s="24" t="str">
        <v>남양주 진접 서한이다음(S1BL)</v>
      </c>
      <c r="C31" s="24" t="str">
        <v>경기 남양주시</v>
      </c>
      <c r="D31" s="24" t="str">
        <v>경기 남양주시</v>
      </c>
      <c r="E31" s="27">
        <v>361</v>
      </c>
    </row>
    <row r="32">
      <c r="A32" s="24" t="str">
        <v>2029-01</v>
      </c>
      <c r="B32" s="24" t="str">
        <v>오남역 서희스타힐스 여의재 3단지</v>
      </c>
      <c r="C32" s="24" t="str">
        <v>경기 남양주시</v>
      </c>
      <c r="D32" s="24" t="str">
        <v>경기 남양주시</v>
      </c>
      <c r="E32" s="27">
        <v>117</v>
      </c>
    </row>
    <row r="33">
      <c r="A33" s="24" t="str">
        <v>2029-02</v>
      </c>
      <c r="B33" s="24" t="str">
        <v>왕숙 아테라 공공분양주택(본청약)</v>
      </c>
      <c r="C33" s="24" t="str">
        <v>경기 남양주시</v>
      </c>
      <c r="D33" s="24" t="str">
        <v>경기 남양주시</v>
      </c>
      <c r="E33" s="27">
        <v>812</v>
      </c>
    </row>
    <row r="34">
      <c r="A34" s="24" t="str">
        <v>2029-04</v>
      </c>
      <c r="B34" s="24" t="str">
        <v>지웰 엘리움 양주 덕계역</v>
      </c>
      <c r="C34" s="24" t="str">
        <v>경기 남양주시</v>
      </c>
      <c r="D34" s="24" t="str">
        <v>경기 남양주시</v>
      </c>
      <c r="E34" s="27">
        <v>1355</v>
      </c>
    </row>
    <row r="35">
      <c r="A35" s="24" t="str">
        <v>2029-05</v>
      </c>
      <c r="B35" s="24" t="str">
        <v>두산위브더제니스 평내호평역 N49</v>
      </c>
      <c r="C35" s="24" t="str">
        <v>경기 남양주시</v>
      </c>
      <c r="D35" s="24" t="str">
        <v>경기 남양주시</v>
      </c>
      <c r="E35" s="27">
        <v>548</v>
      </c>
    </row>
    <row r="36">
      <c r="A36" s="24" t="str">
        <v>2029-06</v>
      </c>
      <c r="B36" s="24" t="str">
        <v>양주 회천지구 A-8BL 로제비앙 엘가</v>
      </c>
      <c r="C36" s="24" t="str">
        <v>경기 남양주시</v>
      </c>
      <c r="D36" s="24" t="str">
        <v>경기 남양주시</v>
      </c>
      <c r="E36" s="27">
        <v>361</v>
      </c>
    </row>
  </sheetData>
  <autoFilter ref="A5:E36"/>
  <mergeCells count="1">
    <mergeCell ref="A1:E1"/>
  </mergeCells>
  <ignoredErrors>
    <ignoredError numberStoredAsText="1" sqref="A1:E3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cols>
    <col min="1" max="1" width="15.83203125" customWidth="1"/>
    <col min="2" max="2" width="34.83203125" customWidth="1"/>
    <col min="3" max="3" width="25.83203125" customWidth="1"/>
    <col min="4" max="4" width="14.83203125" customWidth="1"/>
    <col min="5" max="5" width="16.83203125" customWidth="1"/>
    <col min="6" max="6" width="16.83203125" customWidth="1"/>
    <col min="7" max="7" width="16.83203125" customWidth="1"/>
    <col min="8" max="8" width="26.83203125" customWidth="1"/>
  </cols>
  <sheetData>
    <row r="1" ht="26" customHeight="1">
      <c r="A1" s="25" t="str">
        <v>경기 남양주시 해당기간 단지별 청약경쟁률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경기 남양주시 기준 · 모집공고 2025-08-01 ~ 2026-07-31 · 민영 아파트 정규공급 1순위</v>
      </c>
    </row>
    <row r="4" ht="8" customHeight="1"/>
    <row r="5" ht="24" customHeight="1">
      <c r="A5" s="26" t="str">
        <v>모집공고일</v>
      </c>
      <c r="B5" s="26" t="str">
        <v>단지명</v>
      </c>
      <c r="C5" s="26" t="str">
        <v>지역</v>
      </c>
      <c r="D5" s="26" t="str">
        <v>주택형 수</v>
      </c>
      <c r="E5" s="26" t="str">
        <v>1순위 공급</v>
      </c>
      <c r="F5" s="26" t="str">
        <v>1순위 접수</v>
      </c>
      <c r="G5" s="26" t="str">
        <v>1순위 경쟁률</v>
      </c>
      <c r="H5" s="26" t="str">
        <v>단지 ID</v>
      </c>
    </row>
    <row r="6">
      <c r="A6" s="24" t="str">
        <v>2026-07-09</v>
      </c>
      <c r="B6" s="24" t="str">
        <v>남양주 진접 서한이다음(S1BL)</v>
      </c>
      <c r="C6" s="24" t="str">
        <v>경기 남양주시</v>
      </c>
      <c r="D6" s="27">
        <v>5</v>
      </c>
      <c r="E6" s="27">
        <v>210</v>
      </c>
      <c r="F6" s="27">
        <v>636</v>
      </c>
      <c r="G6" s="30">
        <v>3.0285714285714285</v>
      </c>
      <c r="H6" s="24" t="str">
        <v>apt-2026000310-2026000310</v>
      </c>
    </row>
    <row r="7">
      <c r="A7" s="24" t="str">
        <v>2026-06-22</v>
      </c>
      <c r="B7" s="24" t="str">
        <v>양주 회천지구 A-8BL 로제비앙 엘가</v>
      </c>
      <c r="C7" s="24" t="str">
        <v>경기 남양주시</v>
      </c>
      <c r="D7" s="27">
        <v>2</v>
      </c>
      <c r="E7" s="27">
        <v>356</v>
      </c>
      <c r="F7" s="27">
        <v>8</v>
      </c>
      <c r="G7" s="30">
        <v>0.02247191011235955</v>
      </c>
      <c r="H7" s="24" t="str">
        <v>apt-2026000278-2026000278</v>
      </c>
    </row>
    <row r="8">
      <c r="A8" s="24" t="str">
        <v>2026-05-13</v>
      </c>
      <c r="B8" s="24" t="str">
        <v>오남역 서희스타힐스 여의재 3단지</v>
      </c>
      <c r="C8" s="24" t="str">
        <v>경기 남양주시</v>
      </c>
      <c r="D8" s="27">
        <v>4</v>
      </c>
      <c r="E8" s="27">
        <v>62</v>
      </c>
      <c r="F8" s="27">
        <v>91</v>
      </c>
      <c r="G8" s="30">
        <v>1.467741935483871</v>
      </c>
      <c r="H8" s="24" t="str">
        <v>apt-2025000422-2025000422</v>
      </c>
    </row>
    <row r="9">
      <c r="A9" s="24" t="str">
        <v>2026-04-09</v>
      </c>
      <c r="B9" s="24" t="str">
        <v>옥정중앙역 대방 디에트르(중상1, 복합1BL)</v>
      </c>
      <c r="C9" s="24" t="str">
        <v>경기 남양주시</v>
      </c>
      <c r="D9" s="27">
        <v>4</v>
      </c>
      <c r="E9" s="27">
        <v>2421</v>
      </c>
      <c r="F9" s="27">
        <v>2047</v>
      </c>
      <c r="G9" s="30">
        <v>0.8455183808343659</v>
      </c>
      <c r="H9" s="24" t="str">
        <v>apt-2026000049-2026000049</v>
      </c>
    </row>
    <row r="10">
      <c r="A10" s="24" t="str">
        <v>2026-02-13</v>
      </c>
      <c r="B10" s="24" t="str">
        <v>더 플래티넘 센트럴포레</v>
      </c>
      <c r="C10" s="24" t="str">
        <v>경기 남양주시</v>
      </c>
      <c r="D10" s="27">
        <v>6</v>
      </c>
      <c r="E10" s="27">
        <v>103</v>
      </c>
      <c r="F10" s="27">
        <v>8</v>
      </c>
      <c r="G10" s="30">
        <v>0.07766990291262135</v>
      </c>
      <c r="H10" s="24" t="str">
        <v>apt-2026000034-2026000034</v>
      </c>
    </row>
    <row r="11">
      <c r="A11" s="24" t="str">
        <v>2025-10-10</v>
      </c>
      <c r="B11" s="24" t="str">
        <v>회천중앙역 파라곤</v>
      </c>
      <c r="C11" s="24" t="str">
        <v>경기 남양주시</v>
      </c>
      <c r="D11" s="27">
        <v>3</v>
      </c>
      <c r="E11" s="27">
        <v>803</v>
      </c>
      <c r="F11" s="27">
        <v>134</v>
      </c>
      <c r="G11" s="30">
        <v>0.16687422166874222</v>
      </c>
      <c r="H11" s="24" t="str">
        <v>apt-2025000449-2025000449</v>
      </c>
    </row>
    <row r="12">
      <c r="A12" s="24" t="str">
        <v>2025-08-22</v>
      </c>
      <c r="B12" s="24" t="str">
        <v>지웰 엘리움 양주 덕계역</v>
      </c>
      <c r="C12" s="24" t="str">
        <v>경기 남양주시</v>
      </c>
      <c r="D12" s="27">
        <v>6</v>
      </c>
      <c r="E12" s="27">
        <v>1319</v>
      </c>
      <c r="F12" s="27">
        <v>118</v>
      </c>
      <c r="G12" s="30">
        <v>0.08946171341925702</v>
      </c>
      <c r="H12" s="24" t="str">
        <v>apt-2025000370-2025000370</v>
      </c>
    </row>
  </sheetData>
  <autoFilter ref="A5:H12"/>
  <mergeCells count="1">
    <mergeCell ref="A1:H1"/>
  </mergeCells>
  <ignoredErrors>
    <ignoredError numberStoredAsText="1" sqref="A1:H1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12.83203125" customWidth="1"/>
    <col min="2" max="2" width="16.83203125" customWidth="1"/>
    <col min="3" max="3" width="18.83203125" customWidth="1"/>
    <col min="4" max="4" width="18.83203125" customWidth="1"/>
    <col min="5" max="5" width="28.83203125" customWidth="1"/>
  </cols>
  <sheetData>
    <row r="1" ht="26" customHeight="1">
      <c r="A1" s="25" t="str">
        <v>경기 남양주시 인구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경기 남양주시 주민등록 인구·세대수 기준</v>
      </c>
    </row>
    <row r="4" ht="8" customHeight="1"/>
    <row r="5" ht="24" customHeight="1">
      <c r="A5" s="26" t="str">
        <v>연도</v>
      </c>
      <c r="B5" s="26" t="str">
        <v>기준월</v>
      </c>
      <c r="C5" s="26" t="str">
        <v>인구수</v>
      </c>
      <c r="D5" s="26" t="str">
        <v>세대수</v>
      </c>
      <c r="E5" s="26" t="str">
        <v>인구 기준지역</v>
      </c>
    </row>
    <row r="6">
      <c r="A6" s="24" t="str">
        <v>2017</v>
      </c>
      <c r="B6" s="24" t="str">
        <v>2017-12</v>
      </c>
      <c r="C6" s="27">
        <v>665321</v>
      </c>
      <c r="D6" s="27">
        <v>255594</v>
      </c>
      <c r="E6" s="24" t="str">
        <v>경기 남양주시</v>
      </c>
    </row>
    <row r="7">
      <c r="A7" s="24" t="str">
        <v>2018</v>
      </c>
      <c r="B7" s="24" t="str">
        <v>2018-12</v>
      </c>
      <c r="C7" s="27">
        <v>681828</v>
      </c>
      <c r="D7" s="27">
        <v>264488</v>
      </c>
      <c r="E7" s="24" t="str">
        <v>경기 남양주시</v>
      </c>
    </row>
    <row r="8">
      <c r="A8" s="24" t="str">
        <v>2019</v>
      </c>
      <c r="B8" s="24" t="str">
        <v>2019-12</v>
      </c>
      <c r="C8" s="27">
        <v>701830</v>
      </c>
      <c r="D8" s="27">
        <v>276656</v>
      </c>
      <c r="E8" s="24" t="str">
        <v>경기 남양주시</v>
      </c>
    </row>
    <row r="9">
      <c r="A9" s="24" t="str">
        <v>2020</v>
      </c>
      <c r="B9" s="24" t="str">
        <v>2020-12</v>
      </c>
      <c r="C9" s="27">
        <v>713321</v>
      </c>
      <c r="D9" s="27">
        <v>285334</v>
      </c>
      <c r="E9" s="24" t="str">
        <v>경기 남양주시</v>
      </c>
    </row>
    <row r="10">
      <c r="A10" s="24" t="str">
        <v>2021</v>
      </c>
      <c r="B10" s="24" t="str">
        <v>2021-12</v>
      </c>
      <c r="C10" s="27">
        <v>733798</v>
      </c>
      <c r="D10" s="27">
        <v>299156</v>
      </c>
      <c r="E10" s="24" t="str">
        <v>경기 남양주시</v>
      </c>
    </row>
    <row r="11">
      <c r="A11" s="24" t="str">
        <v>2022</v>
      </c>
      <c r="B11" s="24" t="str">
        <v>2022-12</v>
      </c>
      <c r="C11" s="27">
        <v>737353</v>
      </c>
      <c r="D11" s="27">
        <v>304288</v>
      </c>
      <c r="E11" s="24" t="str">
        <v>경기 남양주시</v>
      </c>
    </row>
    <row r="12">
      <c r="A12" s="24" t="str">
        <v>2023</v>
      </c>
      <c r="B12" s="24" t="str">
        <v>2023-12</v>
      </c>
      <c r="C12" s="27">
        <v>732265</v>
      </c>
      <c r="D12" s="27">
        <v>304768</v>
      </c>
      <c r="E12" s="24" t="str">
        <v>경기 남양주시</v>
      </c>
    </row>
    <row r="13">
      <c r="A13" s="24" t="str">
        <v>2024</v>
      </c>
      <c r="B13" s="24" t="str">
        <v>2024-12</v>
      </c>
      <c r="C13" s="27">
        <v>732482</v>
      </c>
      <c r="D13" s="27">
        <v>307424</v>
      </c>
      <c r="E13" s="24" t="str">
        <v>경기 남양주시</v>
      </c>
    </row>
    <row r="14">
      <c r="A14" s="24" t="str">
        <v>2025</v>
      </c>
      <c r="B14" s="24" t="str">
        <v>2025-12</v>
      </c>
      <c r="C14" s="27">
        <v>729754</v>
      </c>
      <c r="D14" s="27">
        <v>308737</v>
      </c>
      <c r="E14" s="24" t="str">
        <v>경기 남양주시</v>
      </c>
    </row>
    <row r="15">
      <c r="A15" s="24" t="str">
        <v>2026</v>
      </c>
      <c r="B15" s="24" t="str">
        <v>2026-07</v>
      </c>
      <c r="C15" s="27">
        <v>727373</v>
      </c>
      <c r="D15" s="27">
        <v>309475</v>
      </c>
      <c r="E15" s="24" t="str">
        <v>경기 남양주시</v>
      </c>
    </row>
  </sheetData>
  <autoFilter ref="A5:E15"/>
  <mergeCells count="1">
    <mergeCell ref="A1:E1"/>
  </mergeCells>
  <ignoredErrors>
    <ignoredError numberStoredAsText="1" sqref="A1:E1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1" width="16.83203125" customWidth="1"/>
    <col min="2" max="2" width="18.83203125" customWidth="1"/>
    <col min="3" max="3" width="22.83203125" customWidth="1"/>
    <col min="4" max="4" width="28.83203125" customWidth="1"/>
  </cols>
  <sheetData>
    <row r="1" ht="26" customHeight="1">
      <c r="A1" s="25" t="str">
        <v>경기 남양주시 미분양</v>
      </c>
    </row>
    <row r="2" ht="21" customHeight="1">
      <c r="A2" s="24" t="str">
        <v>선택 지역</v>
      </c>
      <c r="B2" s="24" t="str">
        <v>경기 남양주시</v>
      </c>
      <c r="C2" s="24" t="str">
        <v>기준월</v>
      </c>
      <c r="D2" s="24" t="str">
        <v>2026-07</v>
      </c>
    </row>
    <row r="3" ht="21" customHeight="1">
      <c r="A3" s="24" t="str">
        <v>자료 기준</v>
      </c>
      <c r="B3" s="24" t="str">
        <v>경기 남양주시 국토교통부 미분양 통계 기준</v>
      </c>
    </row>
    <row r="4" ht="8" customHeight="1"/>
    <row r="5" ht="24" customHeight="1">
      <c r="A5" s="26" t="str">
        <v>기준월</v>
      </c>
      <c r="B5" s="26" t="str">
        <v>미분양(호)</v>
      </c>
      <c r="C5" s="26" t="str">
        <v>준공후 미분양(호)</v>
      </c>
      <c r="D5" s="26" t="str">
        <v>미분양 기준지역</v>
      </c>
    </row>
    <row r="6">
      <c r="A6" s="24" t="str">
        <v>2025-06</v>
      </c>
      <c r="B6" s="27">
        <v>358</v>
      </c>
      <c r="C6" s="27">
        <v>226</v>
      </c>
      <c r="D6" s="24" t="str">
        <v>경기 남양주시</v>
      </c>
    </row>
    <row r="7">
      <c r="A7" s="24" t="str">
        <v>2025-07</v>
      </c>
      <c r="B7" s="27">
        <v>358</v>
      </c>
      <c r="C7" s="27">
        <v>226</v>
      </c>
      <c r="D7" s="24" t="str">
        <v>경기 남양주시</v>
      </c>
    </row>
    <row r="8">
      <c r="A8" s="24" t="str">
        <v>2025-08</v>
      </c>
      <c r="B8" s="27">
        <v>355</v>
      </c>
      <c r="C8" s="27">
        <v>223</v>
      </c>
      <c r="D8" s="24" t="str">
        <v>경기 남양주시</v>
      </c>
    </row>
    <row r="9">
      <c r="A9" s="24" t="str">
        <v>2025-09</v>
      </c>
      <c r="B9" s="27">
        <v>352</v>
      </c>
      <c r="C9" s="27">
        <v>220</v>
      </c>
      <c r="D9" s="24" t="str">
        <v>경기 남양주시</v>
      </c>
    </row>
    <row r="10">
      <c r="A10" s="24" t="str">
        <v>2025-10</v>
      </c>
      <c r="B10" s="27">
        <v>345</v>
      </c>
      <c r="C10" s="27">
        <v>212</v>
      </c>
      <c r="D10" s="24" t="str">
        <v>경기 남양주시</v>
      </c>
    </row>
    <row r="11">
      <c r="A11" s="24" t="str">
        <v>2025-11</v>
      </c>
      <c r="B11" s="27">
        <v>346</v>
      </c>
      <c r="C11" s="27">
        <v>215</v>
      </c>
      <c r="D11" s="24" t="str">
        <v>경기 남양주시</v>
      </c>
    </row>
    <row r="12">
      <c r="A12" s="24" t="str">
        <v>2025-12</v>
      </c>
      <c r="B12" s="27">
        <v>344</v>
      </c>
      <c r="C12" s="27">
        <v>215</v>
      </c>
      <c r="D12" s="24" t="str">
        <v>경기 남양주시</v>
      </c>
    </row>
    <row r="13">
      <c r="A13" s="24" t="str">
        <v>2026-01</v>
      </c>
      <c r="B13" s="27">
        <v>337</v>
      </c>
      <c r="C13" s="27">
        <v>215</v>
      </c>
      <c r="D13" s="24" t="str">
        <v>경기 남양주시</v>
      </c>
    </row>
    <row r="14">
      <c r="A14" s="24" t="str">
        <v>2026-02</v>
      </c>
      <c r="B14" s="27">
        <v>334</v>
      </c>
      <c r="C14" s="27">
        <v>334</v>
      </c>
      <c r="D14" s="24" t="str">
        <v>경기 남양주시</v>
      </c>
    </row>
    <row r="15">
      <c r="A15" s="24" t="str">
        <v>2026-03</v>
      </c>
      <c r="B15" s="27">
        <v>331</v>
      </c>
      <c r="C15" s="27">
        <v>331</v>
      </c>
      <c r="D15" s="24" t="str">
        <v>경기 남양주시</v>
      </c>
    </row>
    <row r="16">
      <c r="A16" s="24" t="str">
        <v>2026-04</v>
      </c>
      <c r="B16" s="27">
        <v>335</v>
      </c>
      <c r="C16" s="27">
        <v>335</v>
      </c>
      <c r="D16" s="24" t="str">
        <v>경기 남양주시</v>
      </c>
    </row>
    <row r="17">
      <c r="A17" s="24" t="str">
        <v>2026-05</v>
      </c>
      <c r="B17" s="27">
        <v>328</v>
      </c>
      <c r="C17" s="27">
        <v>328</v>
      </c>
      <c r="D17" s="24" t="str">
        <v>경기 남양주시</v>
      </c>
    </row>
    <row r="18">
      <c r="A18" s="24" t="str">
        <v>2026-06</v>
      </c>
      <c r="B18" s="27">
        <v>322</v>
      </c>
      <c r="C18" s="27">
        <v>322</v>
      </c>
      <c r="D18" s="24" t="str">
        <v>경기 남양주시</v>
      </c>
    </row>
  </sheetData>
  <autoFilter ref="A5:D18"/>
  <mergeCells count="1">
    <mergeCell ref="A1:D1"/>
  </mergeCells>
  <ignoredErrors>
    <ignoredError numberStoredAsText="1" sqref="A1:D1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R1029"/>
  <sheetViews>
    <sheetView workbookViewId="0"/>
  </sheetViews>
  <cols>
    <col min="1" max="1" customWidth="1" width="16.83203125"/>
    <col min="2" max="2" customWidth="1" width="16.83203125"/>
    <col min="3" max="3" customWidth="1" width="16.83203125"/>
    <col min="4" max="4" customWidth="1" width="16.83203125"/>
    <col min="5" max="5" customWidth="1" width="16.83203125"/>
    <col min="6" max="6" customWidth="1" width="16.83203125"/>
    <col min="7" max="7" customWidth="1" width="16.83203125"/>
    <col min="8" max="8" customWidth="1" width="16.83203125"/>
    <col min="9" max="9" customWidth="1" width="16.83203125"/>
    <col min="10" max="10" customWidth="1" width="16.83203125"/>
    <col min="11" max="11" customWidth="1" width="16.83203125"/>
    <col min="12" max="12" customWidth="1" width="16.83203125"/>
    <col min="13" max="13" customWidth="1" width="16.83203125"/>
    <col min="14" max="14" customWidth="1" width="12.83203125"/>
    <col min="15" max="15" customWidth="1" width="12.83203125"/>
    <col min="16" max="16" customWidth="1" width="12.83203125"/>
    <col min="17" max="17" customWidth="1" width="12.83203125"/>
    <col min="18" max="18" customWidth="1" width="12.83203125"/>
    <col min="19" max="19" customWidth="1" width="12.83203125"/>
    <col min="20" max="20" customWidth="1" width="12.83203125"/>
  </cols>
  <sheetData>
    <row r="1" ht="28" customHeight="1">
      <c r="A1" s="31" t="str">
        <v>경기 남양주시 평형별 시세</v>
      </c>
      <c r="B1" s="31" t="str">
        <v>이지자동화 부동산 시세 메뉴</v>
      </c>
      <c r="C1" s="31" t="str">
        <v/>
      </c>
      <c r="D1" s="31" t="str">
        <v/>
      </c>
      <c r="E1" s="31" t="str">
        <v/>
      </c>
      <c r="F1" s="31" t="str">
        <v/>
      </c>
      <c r="G1" s="31" t="str">
        <v/>
      </c>
      <c r="H1" s="31" t="str">
        <v/>
      </c>
      <c r="I1" s="31" t="str">
        <v/>
      </c>
      <c r="J1" s="31" t="str">
        <v/>
      </c>
      <c r="K1" s="31" t="str">
        <v/>
      </c>
      <c r="L1" s="31" t="str">
        <v/>
      </c>
      <c r="M1" s="31" t="str">
        <v/>
      </c>
      <c r="N1" s="31" t="str">
        <v/>
      </c>
      <c r="O1" s="31" t="str">
        <v/>
      </c>
      <c r="P1" s="31" t="str">
        <v/>
      </c>
      <c r="Q1" s="31" t="str">
        <v/>
      </c>
      <c r="R1" s="31" t="str">
        <v/>
      </c>
    </row>
    <row r="2" ht="21" customHeight="1">
      <c r="A2" s="32" t="str">
        <v>홈페이지</v>
      </c>
      <c r="B2" s="33" t="str">
        <v>https://easyautomation.co.kr/realty</v>
      </c>
      <c r="C2" s="33" t="str">
        <v/>
      </c>
      <c r="D2" s="33" t="str">
        <v/>
      </c>
      <c r="E2" s="33" t="str">
        <v/>
      </c>
      <c r="F2" s="33" t="str">
        <v/>
      </c>
      <c r="G2" s="33" t="str">
        <v/>
      </c>
      <c r="H2" s="33" t="str">
        <v/>
      </c>
      <c r="I2" s="33" t="str">
        <v/>
      </c>
      <c r="J2" s="33" t="str">
        <v/>
      </c>
      <c r="K2" s="33" t="str">
        <v/>
      </c>
      <c r="L2" s="33" t="str">
        <v/>
      </c>
      <c r="M2" s="33" t="str">
        <v/>
      </c>
      <c r="N2" s="33" t="str">
        <v/>
      </c>
      <c r="O2" s="33" t="str">
        <v/>
      </c>
      <c r="P2" s="33" t="str">
        <v/>
      </c>
      <c r="Q2" s="33" t="str">
        <v/>
      </c>
      <c r="R2" s="33" t="str">
        <v/>
      </c>
    </row>
    <row r="3" ht="30" customHeight="1">
      <c r="A3" s="32" t="str">
        <v>자료 설명</v>
      </c>
      <c r="B3" s="33" t="str">
        <v>경기 남양주시 단지별·면적별 매매/전세 자체 산출 시세(전세가율 포함)</v>
      </c>
      <c r="C3" s="33" t="str">
        <v/>
      </c>
      <c r="D3" s="33" t="str">
        <v/>
      </c>
      <c r="E3" s="33" t="str">
        <v/>
      </c>
      <c r="F3" s="33" t="str">
        <v/>
      </c>
      <c r="G3" s="33" t="str">
        <v/>
      </c>
      <c r="H3" s="33" t="str">
        <v/>
      </c>
      <c r="I3" s="33" t="str">
        <v/>
      </c>
      <c r="J3" s="33" t="str">
        <v/>
      </c>
      <c r="K3" s="33" t="str">
        <v/>
      </c>
      <c r="L3" s="33" t="str">
        <v/>
      </c>
      <c r="M3" s="33" t="str">
        <v/>
      </c>
      <c r="N3" s="33" t="str">
        <v/>
      </c>
      <c r="O3" s="33" t="str">
        <v/>
      </c>
      <c r="P3" s="33" t="str">
        <v/>
      </c>
      <c r="Q3" s="33" t="str">
        <v/>
      </c>
      <c r="R3" s="33" t="str">
        <v/>
      </c>
    </row>
    <row r="4" ht="8" customHeight="1">
      <c r="A4" s="34" t="str">
        <v/>
      </c>
      <c r="B4" s="34" t="str">
        <v/>
      </c>
      <c r="C4" s="34" t="str">
        <v/>
      </c>
      <c r="D4" s="34" t="str">
        <v/>
      </c>
      <c r="E4" s="34" t="str">
        <v/>
      </c>
      <c r="F4" s="34" t="str">
        <v/>
      </c>
      <c r="G4" s="34" t="str">
        <v/>
      </c>
      <c r="H4" s="34" t="str">
        <v/>
      </c>
      <c r="I4" s="34" t="str">
        <v/>
      </c>
      <c r="J4" s="34" t="str">
        <v/>
      </c>
      <c r="K4" s="34" t="str">
        <v/>
      </c>
      <c r="L4" s="34" t="str">
        <v/>
      </c>
      <c r="M4" s="34" t="str">
        <v/>
      </c>
      <c r="N4" s="34" t="str">
        <v/>
      </c>
      <c r="O4" s="34" t="str">
        <v/>
      </c>
      <c r="P4" s="34" t="str">
        <v/>
      </c>
      <c r="Q4" s="34" t="str">
        <v/>
      </c>
      <c r="R4" s="34" t="str">
        <v/>
      </c>
    </row>
    <row r="5" ht="28" customHeight="1">
      <c r="A5" s="10" t="str">
        <v>수집일시</v>
      </c>
      <c r="B5" s="10" t="str">
        <v>조회기준일자</v>
      </c>
      <c r="C5" s="10" t="str">
        <v>조회시작일</v>
      </c>
      <c r="D5" s="10" t="str">
        <v>조회종료일</v>
      </c>
      <c r="E5" s="10" t="str">
        <v>도</v>
      </c>
      <c r="F5" s="10" t="str">
        <v>시군구</v>
      </c>
      <c r="G5" s="10" t="str">
        <v>법정동</v>
      </c>
      <c r="H5" s="10" t="str">
        <v>지역명</v>
      </c>
      <c r="I5" s="10" t="str">
        <v>시군구코드</v>
      </c>
      <c r="J5" s="10" t="str">
        <v>법정동코드</v>
      </c>
      <c r="K5" s="10" t="str">
        <v>법정동식별키</v>
      </c>
      <c r="L5" s="10" t="str">
        <v>단지명</v>
      </c>
      <c r="M5" s="10" t="str">
        <v>전용면적㎡</v>
      </c>
      <c r="N5" s="10" t="str">
        <v>전용면적평</v>
      </c>
      <c r="O5" s="10" t="str">
        <v>연차</v>
      </c>
      <c r="P5" s="10" t="str">
        <v>전용3.3㎡당매매시세_만원</v>
      </c>
      <c r="Q5" s="10" t="str">
        <v>매매시세_억원</v>
      </c>
      <c r="R5" s="10" t="str">
        <v>전용3.3㎡당전세시세_만원</v>
      </c>
    </row>
    <row r="6" ht="20" customHeight="1">
      <c r="A6" s="35" t="str">
        <v>2026-08-16T07:32:26+09:00</v>
      </c>
      <c r="B6" s="35" t="str">
        <v>2026.08.16</v>
      </c>
      <c r="C6" s="35" t="str">
        <v>20260809</v>
      </c>
      <c r="D6" s="35" t="str">
        <v>20260816</v>
      </c>
      <c r="E6" s="35" t="str">
        <v>경기</v>
      </c>
      <c r="F6" s="35" t="str">
        <v>남양주시</v>
      </c>
      <c r="G6" s="35" t="str">
        <v>금곡동</v>
      </c>
      <c r="H6" s="35" t="str">
        <v>경기 남양주시 금곡동</v>
      </c>
      <c r="I6" s="35" t="str">
        <v>41360</v>
      </c>
      <c r="J6" s="35" t="str">
        <v/>
      </c>
      <c r="K6" s="36" t="str">
        <v>41360:금곡동</v>
      </c>
      <c r="L6" s="37" t="str">
        <v>거환</v>
      </c>
      <c r="M6" s="38">
        <v>51.24</v>
      </c>
      <c r="N6" s="39">
        <v>15.5</v>
      </c>
      <c r="O6" s="39">
        <v>38</v>
      </c>
      <c r="P6" s="39">
        <v>580.64</v>
      </c>
      <c r="Q6" s="39">
        <v>0.9</v>
      </c>
      <c r="R6" s="36">
        <v>416.08</v>
      </c>
    </row>
    <row r="7" ht="20" customHeight="1">
      <c r="A7" s="40" t="str">
        <v>2026-08-16T07:32:26+09:00</v>
      </c>
      <c r="B7" s="40" t="str">
        <v>2026.08.16</v>
      </c>
      <c r="C7" s="40" t="str">
        <v>20260809</v>
      </c>
      <c r="D7" s="40" t="str">
        <v>20260816</v>
      </c>
      <c r="E7" s="40" t="str">
        <v>경기</v>
      </c>
      <c r="F7" s="40" t="str">
        <v>남양주시</v>
      </c>
      <c r="G7" s="40" t="str">
        <v>금곡동</v>
      </c>
      <c r="H7" s="40" t="str">
        <v>경기 남양주시 금곡동</v>
      </c>
      <c r="I7" s="40" t="str">
        <v>41360</v>
      </c>
      <c r="J7" s="40" t="str">
        <v/>
      </c>
      <c r="K7" s="41" t="str">
        <v>41360:금곡동</v>
      </c>
      <c r="L7" s="42" t="str">
        <v>광아</v>
      </c>
      <c r="M7" s="43">
        <v>45.81</v>
      </c>
      <c r="N7" s="44">
        <v>13.9</v>
      </c>
      <c r="O7" s="44">
        <v>37</v>
      </c>
      <c r="P7" s="40" t="str">
        <v/>
      </c>
      <c r="Q7" s="40" t="str">
        <v/>
      </c>
      <c r="R7" s="41">
        <v>580.56</v>
      </c>
    </row>
    <row r="8" ht="20" customHeight="1">
      <c r="A8" s="35" t="str">
        <v>2026-08-16T07:32:26+09:00</v>
      </c>
      <c r="B8" s="35" t="str">
        <v>2026.08.16</v>
      </c>
      <c r="C8" s="35" t="str">
        <v>20260809</v>
      </c>
      <c r="D8" s="35" t="str">
        <v>20260816</v>
      </c>
      <c r="E8" s="35" t="str">
        <v>경기</v>
      </c>
      <c r="F8" s="35" t="str">
        <v>남양주시</v>
      </c>
      <c r="G8" s="35" t="str">
        <v>금곡동</v>
      </c>
      <c r="H8" s="35" t="str">
        <v>경기 남양주시 금곡동</v>
      </c>
      <c r="I8" s="35" t="str">
        <v>41360</v>
      </c>
      <c r="J8" s="35" t="str">
        <v/>
      </c>
      <c r="K8" s="36" t="str">
        <v>41360:금곡동</v>
      </c>
      <c r="L8" s="37" t="str">
        <v>광일</v>
      </c>
      <c r="M8" s="38">
        <v>43.2</v>
      </c>
      <c r="N8" s="39">
        <v>13.1</v>
      </c>
      <c r="O8" s="39">
        <v>41</v>
      </c>
      <c r="P8" s="39">
        <v>918.27</v>
      </c>
      <c r="Q8" s="39">
        <v>1.2</v>
      </c>
      <c r="R8" s="36">
        <v>862.37</v>
      </c>
    </row>
    <row r="9" ht="20" customHeight="1">
      <c r="A9" s="40" t="str">
        <v>2026-08-16T07:32:26+09:00</v>
      </c>
      <c r="B9" s="40" t="str">
        <v>2026.08.16</v>
      </c>
      <c r="C9" s="40" t="str">
        <v>20260809</v>
      </c>
      <c r="D9" s="40" t="str">
        <v>20260816</v>
      </c>
      <c r="E9" s="40" t="str">
        <v>경기</v>
      </c>
      <c r="F9" s="40" t="str">
        <v>남양주시</v>
      </c>
      <c r="G9" s="40" t="str">
        <v>금곡동</v>
      </c>
      <c r="H9" s="40" t="str">
        <v>경기 남양주시 금곡동</v>
      </c>
      <c r="I9" s="40" t="str">
        <v>41360</v>
      </c>
      <c r="J9" s="40" t="str">
        <v/>
      </c>
      <c r="K9" s="41" t="str">
        <v>41360:금곡동</v>
      </c>
      <c r="L9" s="42" t="str">
        <v>금강아파트</v>
      </c>
      <c r="M9" s="43">
        <v>84.94</v>
      </c>
      <c r="N9" s="44">
        <v>25.7</v>
      </c>
      <c r="O9" s="44">
        <v>30</v>
      </c>
      <c r="P9" s="44">
        <v>1323.33</v>
      </c>
      <c r="Q9" s="44">
        <v>3.4</v>
      </c>
      <c r="R9" s="41">
        <v>1143.33</v>
      </c>
    </row>
    <row r="10" ht="20" customHeight="1">
      <c r="A10" s="35" t="str">
        <v>2026-08-16T07:32:26+09:00</v>
      </c>
      <c r="B10" s="35" t="str">
        <v>2026.08.16</v>
      </c>
      <c r="C10" s="35" t="str">
        <v>20260809</v>
      </c>
      <c r="D10" s="35" t="str">
        <v>20260816</v>
      </c>
      <c r="E10" s="35" t="str">
        <v>경기</v>
      </c>
      <c r="F10" s="35" t="str">
        <v>남양주시</v>
      </c>
      <c r="G10" s="35" t="str">
        <v>금곡동</v>
      </c>
      <c r="H10" s="35" t="str">
        <v>경기 남양주시 금곡동</v>
      </c>
      <c r="I10" s="35" t="str">
        <v>41360</v>
      </c>
      <c r="J10" s="35" t="str">
        <v/>
      </c>
      <c r="K10" s="36" t="str">
        <v>41360:금곡동</v>
      </c>
      <c r="L10" s="37" t="str">
        <v>금곡역디에브스</v>
      </c>
      <c r="M10" s="38">
        <v>59.97</v>
      </c>
      <c r="N10" s="39">
        <v>18.1</v>
      </c>
      <c r="O10" s="39">
        <v>7</v>
      </c>
      <c r="P10" s="39">
        <v>2049.2</v>
      </c>
      <c r="Q10" s="39">
        <v>3.72</v>
      </c>
      <c r="R10" s="36">
        <v>1584.23</v>
      </c>
    </row>
    <row r="11" ht="20" customHeight="1">
      <c r="A11" s="40" t="str">
        <v>2026-08-16T07:32:26+09:00</v>
      </c>
      <c r="B11" s="40" t="str">
        <v>2026.08.16</v>
      </c>
      <c r="C11" s="40" t="str">
        <v>20260809</v>
      </c>
      <c r="D11" s="40" t="str">
        <v>20260816</v>
      </c>
      <c r="E11" s="40" t="str">
        <v>경기</v>
      </c>
      <c r="F11" s="40" t="str">
        <v>남양주시</v>
      </c>
      <c r="G11" s="40" t="str">
        <v>금곡동</v>
      </c>
      <c r="H11" s="40" t="str">
        <v>경기 남양주시 금곡동</v>
      </c>
      <c r="I11" s="40" t="str">
        <v>41360</v>
      </c>
      <c r="J11" s="40" t="str">
        <v/>
      </c>
      <c r="K11" s="41" t="str">
        <v>41360:금곡동</v>
      </c>
      <c r="L11" s="42" t="str">
        <v>금곡역디에브스</v>
      </c>
      <c r="M11" s="43">
        <v>84.87</v>
      </c>
      <c r="N11" s="44">
        <v>25.7</v>
      </c>
      <c r="O11" s="44">
        <v>7</v>
      </c>
      <c r="P11" s="44">
        <v>1682.76</v>
      </c>
      <c r="Q11" s="44">
        <v>4.32</v>
      </c>
      <c r="R11" s="41">
        <v>1288.87</v>
      </c>
    </row>
    <row r="12" ht="20" customHeight="1">
      <c r="A12" s="35" t="str">
        <v>2026-08-16T07:32:26+09:00</v>
      </c>
      <c r="B12" s="35" t="str">
        <v>2026.08.16</v>
      </c>
      <c r="C12" s="35" t="str">
        <v>20260809</v>
      </c>
      <c r="D12" s="35" t="str">
        <v>20260816</v>
      </c>
      <c r="E12" s="35" t="str">
        <v>경기</v>
      </c>
      <c r="F12" s="35" t="str">
        <v>남양주시</v>
      </c>
      <c r="G12" s="35" t="str">
        <v>금곡동</v>
      </c>
      <c r="H12" s="35" t="str">
        <v>경기 남양주시 금곡동</v>
      </c>
      <c r="I12" s="35" t="str">
        <v>41360</v>
      </c>
      <c r="J12" s="35" t="str">
        <v/>
      </c>
      <c r="K12" s="36" t="str">
        <v>41360:금곡동</v>
      </c>
      <c r="L12" s="37" t="str">
        <v>금곡역디에브스</v>
      </c>
      <c r="M12" s="38">
        <v>84.97</v>
      </c>
      <c r="N12" s="39">
        <v>25.7</v>
      </c>
      <c r="O12" s="39">
        <v>7</v>
      </c>
      <c r="P12" s="39">
        <v>1672.84</v>
      </c>
      <c r="Q12" s="39">
        <v>4.3</v>
      </c>
      <c r="R12" s="36">
        <v>1288.15</v>
      </c>
    </row>
    <row r="13" ht="20" customHeight="1">
      <c r="A13" s="40" t="str">
        <v>2026-08-16T07:32:26+09:00</v>
      </c>
      <c r="B13" s="40" t="str">
        <v>2026.08.16</v>
      </c>
      <c r="C13" s="40" t="str">
        <v>20260809</v>
      </c>
      <c r="D13" s="40" t="str">
        <v>20260816</v>
      </c>
      <c r="E13" s="40" t="str">
        <v>경기</v>
      </c>
      <c r="F13" s="40" t="str">
        <v>남양주시</v>
      </c>
      <c r="G13" s="40" t="str">
        <v>금곡동</v>
      </c>
      <c r="H13" s="40" t="str">
        <v>경기 남양주시 금곡동</v>
      </c>
      <c r="I13" s="40" t="str">
        <v>41360</v>
      </c>
      <c r="J13" s="40" t="str">
        <v/>
      </c>
      <c r="K13" s="41" t="str">
        <v>41360:금곡동</v>
      </c>
      <c r="L13" s="42" t="str">
        <v>금곡역한신더휴</v>
      </c>
      <c r="M13" s="43">
        <v>30.88</v>
      </c>
      <c r="N13" s="44">
        <v>9.3</v>
      </c>
      <c r="O13" s="44">
        <v>2</v>
      </c>
      <c r="P13" s="44">
        <v>2675.97</v>
      </c>
      <c r="Q13" s="44">
        <v>2.5</v>
      </c>
      <c r="R13" s="41">
        <v>2123.4</v>
      </c>
    </row>
    <row r="14" ht="20" customHeight="1">
      <c r="A14" s="35" t="str">
        <v>2026-08-16T07:32:26+09:00</v>
      </c>
      <c r="B14" s="35" t="str">
        <v>2026.08.16</v>
      </c>
      <c r="C14" s="35" t="str">
        <v>20260809</v>
      </c>
      <c r="D14" s="35" t="str">
        <v>20260816</v>
      </c>
      <c r="E14" s="35" t="str">
        <v>경기</v>
      </c>
      <c r="F14" s="35" t="str">
        <v>남양주시</v>
      </c>
      <c r="G14" s="35" t="str">
        <v>금곡동</v>
      </c>
      <c r="H14" s="35" t="str">
        <v>경기 남양주시 금곡동</v>
      </c>
      <c r="I14" s="35" t="str">
        <v>41360</v>
      </c>
      <c r="J14" s="35" t="str">
        <v/>
      </c>
      <c r="K14" s="36" t="str">
        <v>41360:금곡동</v>
      </c>
      <c r="L14" s="37" t="str">
        <v>금곡역한신더휴</v>
      </c>
      <c r="M14" s="38">
        <v>44.77</v>
      </c>
      <c r="N14" s="39">
        <v>13.5</v>
      </c>
      <c r="O14" s="39">
        <v>2</v>
      </c>
      <c r="P14" s="39">
        <v>2447.74</v>
      </c>
      <c r="Q14" s="39">
        <v>3.32</v>
      </c>
      <c r="R14" s="36">
        <v>2088.09</v>
      </c>
    </row>
    <row r="15" ht="20" customHeight="1">
      <c r="A15" s="40" t="str">
        <v>2026-08-16T07:32:26+09:00</v>
      </c>
      <c r="B15" s="40" t="str">
        <v>2026.08.16</v>
      </c>
      <c r="C15" s="40" t="str">
        <v>20260809</v>
      </c>
      <c r="D15" s="40" t="str">
        <v>20260816</v>
      </c>
      <c r="E15" s="40" t="str">
        <v>경기</v>
      </c>
      <c r="F15" s="40" t="str">
        <v>남양주시</v>
      </c>
      <c r="G15" s="40" t="str">
        <v>금곡동</v>
      </c>
      <c r="H15" s="40" t="str">
        <v>경기 남양주시 금곡동</v>
      </c>
      <c r="I15" s="40" t="str">
        <v>41360</v>
      </c>
      <c r="J15" s="40" t="str">
        <v/>
      </c>
      <c r="K15" s="41" t="str">
        <v>41360:금곡동</v>
      </c>
      <c r="L15" s="42" t="str">
        <v>금곡역한신더휴</v>
      </c>
      <c r="M15" s="43">
        <v>59.96</v>
      </c>
      <c r="N15" s="44">
        <v>18.1</v>
      </c>
      <c r="O15" s="44">
        <v>2</v>
      </c>
      <c r="P15" s="44">
        <v>2508.41</v>
      </c>
      <c r="Q15" s="44">
        <v>4.55</v>
      </c>
      <c r="R15" s="41">
        <v>1929.55</v>
      </c>
    </row>
    <row r="16" ht="20" customHeight="1">
      <c r="A16" s="35" t="str">
        <v>2026-08-16T07:32:26+09:00</v>
      </c>
      <c r="B16" s="35" t="str">
        <v>2026.08.16</v>
      </c>
      <c r="C16" s="35" t="str">
        <v>20260809</v>
      </c>
      <c r="D16" s="35" t="str">
        <v>20260816</v>
      </c>
      <c r="E16" s="35" t="str">
        <v>경기</v>
      </c>
      <c r="F16" s="35" t="str">
        <v>남양주시</v>
      </c>
      <c r="G16" s="35" t="str">
        <v>금곡동</v>
      </c>
      <c r="H16" s="35" t="str">
        <v>경기 남양주시 금곡동</v>
      </c>
      <c r="I16" s="35" t="str">
        <v>41360</v>
      </c>
      <c r="J16" s="35" t="str">
        <v/>
      </c>
      <c r="K16" s="36" t="str">
        <v>41360:금곡동</v>
      </c>
      <c r="L16" s="37" t="str">
        <v>금곡역한신더휴</v>
      </c>
      <c r="M16" s="38">
        <v>65.29</v>
      </c>
      <c r="N16" s="39">
        <v>19.7</v>
      </c>
      <c r="O16" s="39">
        <v>2</v>
      </c>
      <c r="P16" s="39">
        <v>2778.55</v>
      </c>
      <c r="Q16" s="39">
        <v>5.49</v>
      </c>
      <c r="R16" s="36">
        <v>1863.51</v>
      </c>
    </row>
    <row r="17" ht="20" customHeight="1">
      <c r="A17" s="40" t="str">
        <v>2026-08-16T07:32:26+09:00</v>
      </c>
      <c r="B17" s="40" t="str">
        <v>2026.08.16</v>
      </c>
      <c r="C17" s="40" t="str">
        <v>20260809</v>
      </c>
      <c r="D17" s="40" t="str">
        <v>20260816</v>
      </c>
      <c r="E17" s="40" t="str">
        <v>경기</v>
      </c>
      <c r="F17" s="40" t="str">
        <v>남양주시</v>
      </c>
      <c r="G17" s="40" t="str">
        <v>금곡동</v>
      </c>
      <c r="H17" s="40" t="str">
        <v>경기 남양주시 금곡동</v>
      </c>
      <c r="I17" s="40" t="str">
        <v>41360</v>
      </c>
      <c r="J17" s="40" t="str">
        <v/>
      </c>
      <c r="K17" s="41" t="str">
        <v>41360:금곡동</v>
      </c>
      <c r="L17" s="42" t="str">
        <v>금곡GS</v>
      </c>
      <c r="M17" s="43">
        <v>98.43</v>
      </c>
      <c r="N17" s="44">
        <v>29.8</v>
      </c>
      <c r="O17" s="44">
        <v>30</v>
      </c>
      <c r="P17" s="44">
        <v>1494.54</v>
      </c>
      <c r="Q17" s="44">
        <v>4.45</v>
      </c>
      <c r="R17" s="41">
        <v>1138.66</v>
      </c>
    </row>
    <row r="18" ht="20" customHeight="1">
      <c r="A18" s="35" t="str">
        <v>2026-08-16T07:32:26+09:00</v>
      </c>
      <c r="B18" s="35" t="str">
        <v>2026.08.16</v>
      </c>
      <c r="C18" s="35" t="str">
        <v>20260809</v>
      </c>
      <c r="D18" s="35" t="str">
        <v>20260816</v>
      </c>
      <c r="E18" s="35" t="str">
        <v>경기</v>
      </c>
      <c r="F18" s="35" t="str">
        <v>남양주시</v>
      </c>
      <c r="G18" s="35" t="str">
        <v>금곡동</v>
      </c>
      <c r="H18" s="35" t="str">
        <v>경기 남양주시 금곡동</v>
      </c>
      <c r="I18" s="35" t="str">
        <v>41360</v>
      </c>
      <c r="J18" s="35" t="str">
        <v/>
      </c>
      <c r="K18" s="36" t="str">
        <v>41360:금곡동</v>
      </c>
      <c r="L18" s="37" t="str">
        <v>금곡GS</v>
      </c>
      <c r="M18" s="38">
        <v>137.84</v>
      </c>
      <c r="N18" s="39">
        <v>41.7</v>
      </c>
      <c r="O18" s="39">
        <v>30</v>
      </c>
      <c r="P18" s="35" t="str">
        <v/>
      </c>
      <c r="Q18" s="35" t="str">
        <v/>
      </c>
      <c r="R18" s="36">
        <v>959.31</v>
      </c>
    </row>
    <row r="19" ht="20" customHeight="1">
      <c r="A19" s="40" t="str">
        <v>2026-08-16T07:32:26+09:00</v>
      </c>
      <c r="B19" s="40" t="str">
        <v>2026.08.16</v>
      </c>
      <c r="C19" s="40" t="str">
        <v>20260809</v>
      </c>
      <c r="D19" s="40" t="str">
        <v>20260816</v>
      </c>
      <c r="E19" s="40" t="str">
        <v>경기</v>
      </c>
      <c r="F19" s="40" t="str">
        <v>남양주시</v>
      </c>
      <c r="G19" s="40" t="str">
        <v>금곡동</v>
      </c>
      <c r="H19" s="40" t="str">
        <v>경기 남양주시 금곡동</v>
      </c>
      <c r="I19" s="40" t="str">
        <v>41360</v>
      </c>
      <c r="J19" s="40" t="str">
        <v/>
      </c>
      <c r="K19" s="41" t="str">
        <v>41360:금곡동</v>
      </c>
      <c r="L19" s="42" t="str">
        <v>금성하이빌</v>
      </c>
      <c r="M19" s="43">
        <v>105.1</v>
      </c>
      <c r="N19" s="44">
        <v>31.8</v>
      </c>
      <c r="O19" s="44">
        <v>24</v>
      </c>
      <c r="P19" s="44">
        <v>1048.81</v>
      </c>
      <c r="Q19" s="44">
        <v>3.33</v>
      </c>
      <c r="R19" s="40" t="str">
        <v/>
      </c>
    </row>
    <row r="20" ht="20" customHeight="1">
      <c r="A20" s="35" t="str">
        <v>2026-08-16T07:32:26+09:00</v>
      </c>
      <c r="B20" s="35" t="str">
        <v>2026.08.16</v>
      </c>
      <c r="C20" s="35" t="str">
        <v>20260809</v>
      </c>
      <c r="D20" s="35" t="str">
        <v>20260816</v>
      </c>
      <c r="E20" s="35" t="str">
        <v>경기</v>
      </c>
      <c r="F20" s="35" t="str">
        <v>남양주시</v>
      </c>
      <c r="G20" s="35" t="str">
        <v>금곡동</v>
      </c>
      <c r="H20" s="35" t="str">
        <v>경기 남양주시 금곡동</v>
      </c>
      <c r="I20" s="35" t="str">
        <v>41360</v>
      </c>
      <c r="J20" s="35" t="str">
        <v/>
      </c>
      <c r="K20" s="36" t="str">
        <v>41360:금곡동</v>
      </c>
      <c r="L20" s="37" t="str">
        <v>금성훼밀리</v>
      </c>
      <c r="M20" s="38">
        <v>61.56</v>
      </c>
      <c r="N20" s="39">
        <v>18.6</v>
      </c>
      <c r="O20" s="39">
        <v>35</v>
      </c>
      <c r="P20" s="39">
        <v>776.45</v>
      </c>
      <c r="Q20" s="39">
        <v>1.45</v>
      </c>
      <c r="R20" s="35" t="str">
        <v/>
      </c>
    </row>
    <row r="21" ht="20" customHeight="1">
      <c r="A21" s="40" t="str">
        <v>2026-08-16T07:32:26+09:00</v>
      </c>
      <c r="B21" s="40" t="str">
        <v>2026.08.16</v>
      </c>
      <c r="C21" s="40" t="str">
        <v>20260809</v>
      </c>
      <c r="D21" s="40" t="str">
        <v>20260816</v>
      </c>
      <c r="E21" s="40" t="str">
        <v>경기</v>
      </c>
      <c r="F21" s="40" t="str">
        <v>남양주시</v>
      </c>
      <c r="G21" s="40" t="str">
        <v>금곡동</v>
      </c>
      <c r="H21" s="40" t="str">
        <v>경기 남양주시 금곡동</v>
      </c>
      <c r="I21" s="40" t="str">
        <v>41360</v>
      </c>
      <c r="J21" s="40" t="str">
        <v/>
      </c>
      <c r="K21" s="41" t="str">
        <v>41360:금곡동</v>
      </c>
      <c r="L21" s="42" t="str">
        <v>명지해드는터</v>
      </c>
      <c r="M21" s="43">
        <v>84.96</v>
      </c>
      <c r="N21" s="44">
        <v>25.7</v>
      </c>
      <c r="O21" s="44">
        <v>22</v>
      </c>
      <c r="P21" s="44">
        <v>1534.68</v>
      </c>
      <c r="Q21" s="44">
        <v>3.94</v>
      </c>
      <c r="R21" s="41">
        <v>1098.61</v>
      </c>
    </row>
    <row r="22" ht="20" customHeight="1">
      <c r="A22" s="35" t="str">
        <v>2026-08-16T07:32:26+09:00</v>
      </c>
      <c r="B22" s="35" t="str">
        <v>2026.08.16</v>
      </c>
      <c r="C22" s="35" t="str">
        <v>20260809</v>
      </c>
      <c r="D22" s="35" t="str">
        <v>20260816</v>
      </c>
      <c r="E22" s="35" t="str">
        <v>경기</v>
      </c>
      <c r="F22" s="35" t="str">
        <v>남양주시</v>
      </c>
      <c r="G22" s="35" t="str">
        <v>금곡동</v>
      </c>
      <c r="H22" s="35" t="str">
        <v>경기 남양주시 금곡동</v>
      </c>
      <c r="I22" s="35" t="str">
        <v>41360</v>
      </c>
      <c r="J22" s="35" t="str">
        <v/>
      </c>
      <c r="K22" s="36" t="str">
        <v>41360:금곡동</v>
      </c>
      <c r="L22" s="37" t="str">
        <v>미라보</v>
      </c>
      <c r="M22" s="38">
        <v>59.96</v>
      </c>
      <c r="N22" s="39">
        <v>18.1</v>
      </c>
      <c r="O22" s="39">
        <v>31</v>
      </c>
      <c r="P22" s="39">
        <v>1339.74</v>
      </c>
      <c r="Q22" s="39">
        <v>2.43</v>
      </c>
      <c r="R22" s="36">
        <v>1179.5</v>
      </c>
    </row>
    <row r="23" ht="20" customHeight="1">
      <c r="A23" s="40" t="str">
        <v>2026-08-16T07:32:26+09:00</v>
      </c>
      <c r="B23" s="40" t="str">
        <v>2026.08.16</v>
      </c>
      <c r="C23" s="40" t="str">
        <v>20260809</v>
      </c>
      <c r="D23" s="40" t="str">
        <v>20260816</v>
      </c>
      <c r="E23" s="40" t="str">
        <v>경기</v>
      </c>
      <c r="F23" s="40" t="str">
        <v>남양주시</v>
      </c>
      <c r="G23" s="40" t="str">
        <v>금곡동</v>
      </c>
      <c r="H23" s="40" t="str">
        <v>경기 남양주시 금곡동</v>
      </c>
      <c r="I23" s="40" t="str">
        <v>41360</v>
      </c>
      <c r="J23" s="40" t="str">
        <v/>
      </c>
      <c r="K23" s="41" t="str">
        <v>41360:금곡동</v>
      </c>
      <c r="L23" s="42" t="str">
        <v>미라보</v>
      </c>
      <c r="M23" s="43">
        <v>84.98</v>
      </c>
      <c r="N23" s="44">
        <v>25.7</v>
      </c>
      <c r="O23" s="44">
        <v>31</v>
      </c>
      <c r="P23" s="44">
        <v>1105.95</v>
      </c>
      <c r="Q23" s="44">
        <v>2.84</v>
      </c>
      <c r="R23" s="41">
        <v>909.14</v>
      </c>
    </row>
    <row r="24" ht="20" customHeight="1">
      <c r="A24" s="35" t="str">
        <v>2026-08-16T07:32:26+09:00</v>
      </c>
      <c r="B24" s="35" t="str">
        <v>2026.08.16</v>
      </c>
      <c r="C24" s="35" t="str">
        <v>20260809</v>
      </c>
      <c r="D24" s="35" t="str">
        <v>20260816</v>
      </c>
      <c r="E24" s="35" t="str">
        <v>경기</v>
      </c>
      <c r="F24" s="35" t="str">
        <v>남양주시</v>
      </c>
      <c r="G24" s="35" t="str">
        <v>금곡동</v>
      </c>
      <c r="H24" s="35" t="str">
        <v>경기 남양주시 금곡동</v>
      </c>
      <c r="I24" s="35" t="str">
        <v>41360</v>
      </c>
      <c r="J24" s="35" t="str">
        <v/>
      </c>
      <c r="K24" s="36" t="str">
        <v>41360:금곡동</v>
      </c>
      <c r="L24" s="37" t="str">
        <v>서울</v>
      </c>
      <c r="M24" s="38">
        <v>43.04</v>
      </c>
      <c r="N24" s="39">
        <v>13</v>
      </c>
      <c r="O24" s="39">
        <v>41</v>
      </c>
      <c r="P24" s="39">
        <v>1048.42</v>
      </c>
      <c r="Q24" s="39">
        <v>1.37</v>
      </c>
      <c r="R24" s="36">
        <v>427.41</v>
      </c>
    </row>
    <row r="25" ht="20" customHeight="1">
      <c r="A25" s="40" t="str">
        <v>2026-08-16T07:32:26+09:00</v>
      </c>
      <c r="B25" s="40" t="str">
        <v>2026.08.16</v>
      </c>
      <c r="C25" s="40" t="str">
        <v>20260809</v>
      </c>
      <c r="D25" s="40" t="str">
        <v>20260816</v>
      </c>
      <c r="E25" s="40" t="str">
        <v>경기</v>
      </c>
      <c r="F25" s="40" t="str">
        <v>남양주시</v>
      </c>
      <c r="G25" s="40" t="str">
        <v>금곡동</v>
      </c>
      <c r="H25" s="40" t="str">
        <v>경기 남양주시 금곡동</v>
      </c>
      <c r="I25" s="40" t="str">
        <v>41360</v>
      </c>
      <c r="J25" s="40" t="str">
        <v/>
      </c>
      <c r="K25" s="41" t="str">
        <v>41360:금곡동</v>
      </c>
      <c r="L25" s="42" t="str">
        <v>신대림</v>
      </c>
      <c r="M25" s="43">
        <v>46.62</v>
      </c>
      <c r="N25" s="44">
        <v>14.1</v>
      </c>
      <c r="O25" s="44">
        <v>38</v>
      </c>
      <c r="P25" s="44">
        <v>944.21</v>
      </c>
      <c r="Q25" s="44">
        <v>1.33</v>
      </c>
      <c r="R25" s="40" t="str">
        <v/>
      </c>
    </row>
    <row r="26" ht="20" customHeight="1">
      <c r="A26" s="35" t="str">
        <v>2026-08-16T07:32:26+09:00</v>
      </c>
      <c r="B26" s="35" t="str">
        <v>2026.08.16</v>
      </c>
      <c r="C26" s="35" t="str">
        <v>20260809</v>
      </c>
      <c r="D26" s="35" t="str">
        <v>20260816</v>
      </c>
      <c r="E26" s="35" t="str">
        <v>경기</v>
      </c>
      <c r="F26" s="35" t="str">
        <v>남양주시</v>
      </c>
      <c r="G26" s="35" t="str">
        <v>금곡동</v>
      </c>
      <c r="H26" s="35" t="str">
        <v>경기 남양주시 금곡동</v>
      </c>
      <c r="I26" s="35" t="str">
        <v>41360</v>
      </c>
      <c r="J26" s="35" t="str">
        <v/>
      </c>
      <c r="K26" s="36" t="str">
        <v>41360:금곡동</v>
      </c>
      <c r="L26" s="37" t="str">
        <v>신대림</v>
      </c>
      <c r="M26" s="38">
        <v>48.42</v>
      </c>
      <c r="N26" s="39">
        <v>14.6</v>
      </c>
      <c r="O26" s="39">
        <v>38</v>
      </c>
      <c r="P26" s="39">
        <v>974.61</v>
      </c>
      <c r="Q26" s="39">
        <v>1.43</v>
      </c>
      <c r="R26" s="35" t="str">
        <v/>
      </c>
    </row>
    <row r="27" ht="20" customHeight="1">
      <c r="A27" s="40" t="str">
        <v>2026-08-16T07:32:26+09:00</v>
      </c>
      <c r="B27" s="40" t="str">
        <v>2026.08.16</v>
      </c>
      <c r="C27" s="40" t="str">
        <v>20260809</v>
      </c>
      <c r="D27" s="40" t="str">
        <v>20260816</v>
      </c>
      <c r="E27" s="40" t="str">
        <v>경기</v>
      </c>
      <c r="F27" s="40" t="str">
        <v>남양주시</v>
      </c>
      <c r="G27" s="40" t="str">
        <v>금곡동</v>
      </c>
      <c r="H27" s="40" t="str">
        <v>경기 남양주시 금곡동</v>
      </c>
      <c r="I27" s="40" t="str">
        <v>41360</v>
      </c>
      <c r="J27" s="40" t="str">
        <v/>
      </c>
      <c r="K27" s="41" t="str">
        <v>41360:금곡동</v>
      </c>
      <c r="L27" s="42" t="str">
        <v>신대림</v>
      </c>
      <c r="M27" s="43">
        <v>57.33</v>
      </c>
      <c r="N27" s="44">
        <v>17.3</v>
      </c>
      <c r="O27" s="44">
        <v>38</v>
      </c>
      <c r="P27" s="44">
        <v>787.12</v>
      </c>
      <c r="Q27" s="44">
        <v>1.37</v>
      </c>
      <c r="R27" s="41">
        <v>518.96</v>
      </c>
    </row>
    <row r="28" ht="20" customHeight="1">
      <c r="A28" s="35" t="str">
        <v>2026-08-16T07:32:26+09:00</v>
      </c>
      <c r="B28" s="35" t="str">
        <v>2026.08.16</v>
      </c>
      <c r="C28" s="35" t="str">
        <v>20260809</v>
      </c>
      <c r="D28" s="35" t="str">
        <v>20260816</v>
      </c>
      <c r="E28" s="35" t="str">
        <v>경기</v>
      </c>
      <c r="F28" s="35" t="str">
        <v>남양주시</v>
      </c>
      <c r="G28" s="35" t="str">
        <v>금곡동</v>
      </c>
      <c r="H28" s="35" t="str">
        <v>경기 남양주시 금곡동</v>
      </c>
      <c r="I28" s="35" t="str">
        <v>41360</v>
      </c>
      <c r="J28" s="35" t="str">
        <v/>
      </c>
      <c r="K28" s="36" t="str">
        <v>41360:금곡동</v>
      </c>
      <c r="L28" s="37" t="str">
        <v>신대림(1동)</v>
      </c>
      <c r="M28" s="38">
        <v>57.69</v>
      </c>
      <c r="N28" s="39">
        <v>17.5</v>
      </c>
      <c r="O28" s="39">
        <v>38</v>
      </c>
      <c r="P28" s="35" t="str">
        <v/>
      </c>
      <c r="Q28" s="35" t="str">
        <v/>
      </c>
      <c r="R28" s="36">
        <v>477.7</v>
      </c>
    </row>
    <row r="29" ht="20" customHeight="1">
      <c r="A29" s="40" t="str">
        <v>2026-08-16T07:32:26+09:00</v>
      </c>
      <c r="B29" s="40" t="str">
        <v>2026.08.16</v>
      </c>
      <c r="C29" s="40" t="str">
        <v>20260809</v>
      </c>
      <c r="D29" s="40" t="str">
        <v>20260816</v>
      </c>
      <c r="E29" s="40" t="str">
        <v>경기</v>
      </c>
      <c r="F29" s="40" t="str">
        <v>남양주시</v>
      </c>
      <c r="G29" s="40" t="str">
        <v>금곡동</v>
      </c>
      <c r="H29" s="40" t="str">
        <v>경기 남양주시 금곡동</v>
      </c>
      <c r="I29" s="40" t="str">
        <v>41360</v>
      </c>
      <c r="J29" s="40" t="str">
        <v/>
      </c>
      <c r="K29" s="41" t="str">
        <v>41360:금곡동</v>
      </c>
      <c r="L29" s="42" t="str">
        <v>신도브래뉴</v>
      </c>
      <c r="M29" s="43">
        <v>59.99</v>
      </c>
      <c r="N29" s="44">
        <v>18.1</v>
      </c>
      <c r="O29" s="44">
        <v>19</v>
      </c>
      <c r="P29" s="44">
        <v>1763.36</v>
      </c>
      <c r="Q29" s="44">
        <v>3.2</v>
      </c>
      <c r="R29" s="41">
        <v>1322.52</v>
      </c>
    </row>
    <row r="30" ht="20" customHeight="1">
      <c r="A30" s="35" t="str">
        <v>2026-08-16T07:32:26+09:00</v>
      </c>
      <c r="B30" s="35" t="str">
        <v>2026.08.16</v>
      </c>
      <c r="C30" s="35" t="str">
        <v>20260809</v>
      </c>
      <c r="D30" s="35" t="str">
        <v>20260816</v>
      </c>
      <c r="E30" s="35" t="str">
        <v>경기</v>
      </c>
      <c r="F30" s="35" t="str">
        <v>남양주시</v>
      </c>
      <c r="G30" s="35" t="str">
        <v>금곡동</v>
      </c>
      <c r="H30" s="35" t="str">
        <v>경기 남양주시 금곡동</v>
      </c>
      <c r="I30" s="35" t="str">
        <v>41360</v>
      </c>
      <c r="J30" s="35" t="str">
        <v/>
      </c>
      <c r="K30" s="36" t="str">
        <v>41360:금곡동</v>
      </c>
      <c r="L30" s="37" t="str">
        <v>신도브래뉴</v>
      </c>
      <c r="M30" s="38">
        <v>84.99</v>
      </c>
      <c r="N30" s="39">
        <v>25.7</v>
      </c>
      <c r="O30" s="39">
        <v>19</v>
      </c>
      <c r="P30" s="39">
        <v>1672.61</v>
      </c>
      <c r="Q30" s="39">
        <v>4.3</v>
      </c>
      <c r="R30" s="36">
        <v>1232.78</v>
      </c>
    </row>
    <row r="31" ht="20" customHeight="1">
      <c r="A31" s="40" t="str">
        <v>2026-08-16T07:32:26+09:00</v>
      </c>
      <c r="B31" s="40" t="str">
        <v>2026.08.16</v>
      </c>
      <c r="C31" s="40" t="str">
        <v>20260809</v>
      </c>
      <c r="D31" s="40" t="str">
        <v>20260816</v>
      </c>
      <c r="E31" s="40" t="str">
        <v>경기</v>
      </c>
      <c r="F31" s="40" t="str">
        <v>남양주시</v>
      </c>
      <c r="G31" s="40" t="str">
        <v>금곡동</v>
      </c>
      <c r="H31" s="40" t="str">
        <v>경기 남양주시 금곡동</v>
      </c>
      <c r="I31" s="40" t="str">
        <v>41360</v>
      </c>
      <c r="J31" s="40" t="str">
        <v/>
      </c>
      <c r="K31" s="41" t="str">
        <v>41360:금곡동</v>
      </c>
      <c r="L31" s="42" t="str">
        <v>신성푸른솔</v>
      </c>
      <c r="M31" s="43">
        <v>59.96</v>
      </c>
      <c r="N31" s="44">
        <v>18.1</v>
      </c>
      <c r="O31" s="44">
        <v>30</v>
      </c>
      <c r="P31" s="44">
        <v>1367.21</v>
      </c>
      <c r="Q31" s="44">
        <v>2.48</v>
      </c>
      <c r="R31" s="41">
        <v>1108.1</v>
      </c>
    </row>
    <row r="32" ht="20" customHeight="1">
      <c r="A32" s="35" t="str">
        <v>2026-08-16T07:32:26+09:00</v>
      </c>
      <c r="B32" s="35" t="str">
        <v>2026.08.16</v>
      </c>
      <c r="C32" s="35" t="str">
        <v>20260809</v>
      </c>
      <c r="D32" s="35" t="str">
        <v>20260816</v>
      </c>
      <c r="E32" s="35" t="str">
        <v>경기</v>
      </c>
      <c r="F32" s="35" t="str">
        <v>남양주시</v>
      </c>
      <c r="G32" s="35" t="str">
        <v>금곡동</v>
      </c>
      <c r="H32" s="35" t="str">
        <v>경기 남양주시 금곡동</v>
      </c>
      <c r="I32" s="35" t="str">
        <v>41360</v>
      </c>
      <c r="J32" s="35" t="str">
        <v/>
      </c>
      <c r="K32" s="36" t="str">
        <v>41360:금곡동</v>
      </c>
      <c r="L32" s="37" t="str">
        <v>신우</v>
      </c>
      <c r="M32" s="38">
        <v>51.15</v>
      </c>
      <c r="N32" s="39">
        <v>15.5</v>
      </c>
      <c r="O32" s="39">
        <v>37</v>
      </c>
      <c r="P32" s="39">
        <v>928.71</v>
      </c>
      <c r="Q32" s="39">
        <v>1.44</v>
      </c>
      <c r="R32" s="36">
        <v>614.73</v>
      </c>
    </row>
    <row r="33" ht="20" customHeight="1">
      <c r="A33" s="40" t="str">
        <v>2026-08-16T07:32:26+09:00</v>
      </c>
      <c r="B33" s="40" t="str">
        <v>2026.08.16</v>
      </c>
      <c r="C33" s="40" t="str">
        <v>20260809</v>
      </c>
      <c r="D33" s="40" t="str">
        <v>20260816</v>
      </c>
      <c r="E33" s="40" t="str">
        <v>경기</v>
      </c>
      <c r="F33" s="40" t="str">
        <v>남양주시</v>
      </c>
      <c r="G33" s="40" t="str">
        <v>금곡동</v>
      </c>
      <c r="H33" s="40" t="str">
        <v>경기 남양주시 금곡동</v>
      </c>
      <c r="I33" s="40" t="str">
        <v>41360</v>
      </c>
      <c r="J33" s="40" t="str">
        <v/>
      </c>
      <c r="K33" s="41" t="str">
        <v>41360:금곡동</v>
      </c>
      <c r="L33" s="42" t="str">
        <v>신우</v>
      </c>
      <c r="M33" s="43">
        <v>58.56</v>
      </c>
      <c r="N33" s="44">
        <v>17.7</v>
      </c>
      <c r="O33" s="44">
        <v>37</v>
      </c>
      <c r="P33" s="40" t="str">
        <v/>
      </c>
      <c r="Q33" s="40" t="str">
        <v/>
      </c>
      <c r="R33" s="41">
        <v>479.84</v>
      </c>
    </row>
    <row r="34" ht="20" customHeight="1">
      <c r="A34" s="35" t="str">
        <v>2026-08-16T07:32:26+09:00</v>
      </c>
      <c r="B34" s="35" t="str">
        <v>2026.08.16</v>
      </c>
      <c r="C34" s="35" t="str">
        <v>20260809</v>
      </c>
      <c r="D34" s="35" t="str">
        <v>20260816</v>
      </c>
      <c r="E34" s="35" t="str">
        <v>경기</v>
      </c>
      <c r="F34" s="35" t="str">
        <v>남양주시</v>
      </c>
      <c r="G34" s="35" t="str">
        <v>금곡동</v>
      </c>
      <c r="H34" s="35" t="str">
        <v>경기 남양주시 금곡동</v>
      </c>
      <c r="I34" s="35" t="str">
        <v>41360</v>
      </c>
      <c r="J34" s="35" t="str">
        <v/>
      </c>
      <c r="K34" s="36" t="str">
        <v>41360:금곡동</v>
      </c>
      <c r="L34" s="37" t="str">
        <v>신우</v>
      </c>
      <c r="M34" s="38">
        <v>70.71</v>
      </c>
      <c r="N34" s="39">
        <v>21.4</v>
      </c>
      <c r="O34" s="39">
        <v>37</v>
      </c>
      <c r="P34" s="39">
        <v>864.81</v>
      </c>
      <c r="Q34" s="39">
        <v>1.85</v>
      </c>
      <c r="R34" s="35" t="str">
        <v/>
      </c>
    </row>
    <row r="35" ht="20" customHeight="1">
      <c r="A35" s="40" t="str">
        <v>2026-08-16T07:32:26+09:00</v>
      </c>
      <c r="B35" s="40" t="str">
        <v>2026.08.16</v>
      </c>
      <c r="C35" s="40" t="str">
        <v>20260809</v>
      </c>
      <c r="D35" s="40" t="str">
        <v>20260816</v>
      </c>
      <c r="E35" s="40" t="str">
        <v>경기</v>
      </c>
      <c r="F35" s="40" t="str">
        <v>남양주시</v>
      </c>
      <c r="G35" s="40" t="str">
        <v>금곡동</v>
      </c>
      <c r="H35" s="40" t="str">
        <v>경기 남양주시 금곡동</v>
      </c>
      <c r="I35" s="40" t="str">
        <v>41360</v>
      </c>
      <c r="J35" s="40" t="str">
        <v/>
      </c>
      <c r="K35" s="41" t="str">
        <v>41360:금곡동</v>
      </c>
      <c r="L35" s="42" t="str">
        <v>신우</v>
      </c>
      <c r="M35" s="43">
        <v>75.81</v>
      </c>
      <c r="N35" s="44">
        <v>22.9</v>
      </c>
      <c r="O35" s="44">
        <v>37</v>
      </c>
      <c r="P35" s="40" t="str">
        <v/>
      </c>
      <c r="Q35" s="40" t="str">
        <v/>
      </c>
      <c r="R35" s="41">
        <v>678.31</v>
      </c>
    </row>
    <row r="36" ht="20" customHeight="1">
      <c r="A36" s="35" t="str">
        <v>2026-08-16T07:32:26+09:00</v>
      </c>
      <c r="B36" s="35" t="str">
        <v>2026.08.16</v>
      </c>
      <c r="C36" s="35" t="str">
        <v>20260809</v>
      </c>
      <c r="D36" s="35" t="str">
        <v>20260816</v>
      </c>
      <c r="E36" s="35" t="str">
        <v>경기</v>
      </c>
      <c r="F36" s="35" t="str">
        <v>남양주시</v>
      </c>
      <c r="G36" s="35" t="str">
        <v>금곡동</v>
      </c>
      <c r="H36" s="35" t="str">
        <v>경기 남양주시 금곡동</v>
      </c>
      <c r="I36" s="35" t="str">
        <v>41360</v>
      </c>
      <c r="J36" s="35" t="str">
        <v/>
      </c>
      <c r="K36" s="36" t="str">
        <v>41360:금곡동</v>
      </c>
      <c r="L36" s="37" t="str">
        <v>신우</v>
      </c>
      <c r="M36" s="38">
        <v>78.18</v>
      </c>
      <c r="N36" s="39">
        <v>23.6</v>
      </c>
      <c r="O36" s="39">
        <v>37</v>
      </c>
      <c r="P36" s="39">
        <v>897.6</v>
      </c>
      <c r="Q36" s="39">
        <v>2.12</v>
      </c>
      <c r="R36" s="35" t="str">
        <v/>
      </c>
    </row>
    <row r="37" ht="20" customHeight="1">
      <c r="A37" s="40" t="str">
        <v>2026-08-16T07:32:26+09:00</v>
      </c>
      <c r="B37" s="40" t="str">
        <v>2026.08.16</v>
      </c>
      <c r="C37" s="40" t="str">
        <v>20260809</v>
      </c>
      <c r="D37" s="40" t="str">
        <v>20260816</v>
      </c>
      <c r="E37" s="40" t="str">
        <v>경기</v>
      </c>
      <c r="F37" s="40" t="str">
        <v>남양주시</v>
      </c>
      <c r="G37" s="40" t="str">
        <v>금곡동</v>
      </c>
      <c r="H37" s="40" t="str">
        <v>경기 남양주시 금곡동</v>
      </c>
      <c r="I37" s="40" t="str">
        <v>41360</v>
      </c>
      <c r="J37" s="40" t="str">
        <v/>
      </c>
      <c r="K37" s="41" t="str">
        <v>41360:금곡동</v>
      </c>
      <c r="L37" s="42" t="str">
        <v>인정프린스</v>
      </c>
      <c r="M37" s="43">
        <v>49.08</v>
      </c>
      <c r="N37" s="44">
        <v>14.8</v>
      </c>
      <c r="O37" s="44">
        <v>41</v>
      </c>
      <c r="P37" s="44">
        <v>1044</v>
      </c>
      <c r="Q37" s="44">
        <v>1.55</v>
      </c>
      <c r="R37" s="41">
        <v>813.07</v>
      </c>
    </row>
    <row r="38" ht="20" customHeight="1">
      <c r="A38" s="35" t="str">
        <v>2026-08-16T07:32:26+09:00</v>
      </c>
      <c r="B38" s="35" t="str">
        <v>2026.08.16</v>
      </c>
      <c r="C38" s="35" t="str">
        <v>20260809</v>
      </c>
      <c r="D38" s="35" t="str">
        <v>20260816</v>
      </c>
      <c r="E38" s="35" t="str">
        <v>경기</v>
      </c>
      <c r="F38" s="35" t="str">
        <v>남양주시</v>
      </c>
      <c r="G38" s="35" t="str">
        <v>금곡동</v>
      </c>
      <c r="H38" s="35" t="str">
        <v>경기 남양주시 금곡동</v>
      </c>
      <c r="I38" s="35" t="str">
        <v>41360</v>
      </c>
      <c r="J38" s="35" t="str">
        <v/>
      </c>
      <c r="K38" s="36" t="str">
        <v>41360:금곡동</v>
      </c>
      <c r="L38" s="37" t="str">
        <v>인정프린스</v>
      </c>
      <c r="M38" s="38">
        <v>58.93</v>
      </c>
      <c r="N38" s="39">
        <v>17.8</v>
      </c>
      <c r="O38" s="39">
        <v>41</v>
      </c>
      <c r="P38" s="39">
        <v>953.65</v>
      </c>
      <c r="Q38" s="39">
        <v>1.7</v>
      </c>
      <c r="R38" s="36">
        <v>729.26</v>
      </c>
    </row>
    <row r="39" ht="20" customHeight="1">
      <c r="A39" s="40" t="str">
        <v>2026-08-16T07:32:26+09:00</v>
      </c>
      <c r="B39" s="40" t="str">
        <v>2026.08.16</v>
      </c>
      <c r="C39" s="40" t="str">
        <v>20260809</v>
      </c>
      <c r="D39" s="40" t="str">
        <v>20260816</v>
      </c>
      <c r="E39" s="40" t="str">
        <v>경기</v>
      </c>
      <c r="F39" s="40" t="str">
        <v>남양주시</v>
      </c>
      <c r="G39" s="40" t="str">
        <v>금곡동</v>
      </c>
      <c r="H39" s="40" t="str">
        <v>경기 남양주시 금곡동</v>
      </c>
      <c r="I39" s="40" t="str">
        <v>41360</v>
      </c>
      <c r="J39" s="40" t="str">
        <v/>
      </c>
      <c r="K39" s="41" t="str">
        <v>41360:금곡동</v>
      </c>
      <c r="L39" s="42" t="str">
        <v>한양</v>
      </c>
      <c r="M39" s="43">
        <v>39.9</v>
      </c>
      <c r="N39" s="44">
        <v>12.1</v>
      </c>
      <c r="O39" s="44">
        <v>37</v>
      </c>
      <c r="P39" s="44">
        <v>783.7</v>
      </c>
      <c r="Q39" s="44">
        <v>0.95</v>
      </c>
      <c r="R39" s="40" t="str">
        <v/>
      </c>
    </row>
    <row r="40" ht="20" customHeight="1">
      <c r="A40" s="35" t="str">
        <v>2026-08-16T07:32:26+09:00</v>
      </c>
      <c r="B40" s="35" t="str">
        <v>2026.08.16</v>
      </c>
      <c r="C40" s="35" t="str">
        <v>20260809</v>
      </c>
      <c r="D40" s="35" t="str">
        <v>20260816</v>
      </c>
      <c r="E40" s="35" t="str">
        <v>경기</v>
      </c>
      <c r="F40" s="35" t="str">
        <v>남양주시</v>
      </c>
      <c r="G40" s="35" t="str">
        <v>금곡동</v>
      </c>
      <c r="H40" s="35" t="str">
        <v>경기 남양주시 금곡동</v>
      </c>
      <c r="I40" s="35" t="str">
        <v>41360</v>
      </c>
      <c r="J40" s="35" t="str">
        <v/>
      </c>
      <c r="K40" s="36" t="str">
        <v>41360:금곡동</v>
      </c>
      <c r="L40" s="37" t="str">
        <v>한양</v>
      </c>
      <c r="M40" s="38">
        <v>41.76</v>
      </c>
      <c r="N40" s="39">
        <v>12.6</v>
      </c>
      <c r="O40" s="39">
        <v>37</v>
      </c>
      <c r="P40" s="39">
        <v>783.7</v>
      </c>
      <c r="Q40" s="39">
        <v>0.99</v>
      </c>
      <c r="R40" s="35" t="str">
        <v/>
      </c>
    </row>
    <row r="41" ht="20" customHeight="1">
      <c r="A41" s="40" t="str">
        <v>2026-08-16T07:32:26+09:00</v>
      </c>
      <c r="B41" s="40" t="str">
        <v>2026.08.16</v>
      </c>
      <c r="C41" s="40" t="str">
        <v>20260809</v>
      </c>
      <c r="D41" s="40" t="str">
        <v>20260816</v>
      </c>
      <c r="E41" s="40" t="str">
        <v>경기</v>
      </c>
      <c r="F41" s="40" t="str">
        <v>남양주시</v>
      </c>
      <c r="G41" s="40" t="str">
        <v>금곡동</v>
      </c>
      <c r="H41" s="40" t="str">
        <v>경기 남양주시 금곡동</v>
      </c>
      <c r="I41" s="40" t="str">
        <v>41360</v>
      </c>
      <c r="J41" s="40" t="str">
        <v/>
      </c>
      <c r="K41" s="41" t="str">
        <v>41360:금곡동</v>
      </c>
      <c r="L41" s="42" t="str">
        <v>화창</v>
      </c>
      <c r="M41" s="43">
        <v>63.44</v>
      </c>
      <c r="N41" s="44">
        <v>19.2</v>
      </c>
      <c r="O41" s="44">
        <v>31</v>
      </c>
      <c r="P41" s="44">
        <v>873.68</v>
      </c>
      <c r="Q41" s="44">
        <v>1.68</v>
      </c>
      <c r="R41" s="41">
        <v>609.08</v>
      </c>
    </row>
    <row r="42" ht="20" customHeight="1">
      <c r="A42" s="35" t="str">
        <v>2026-08-16T07:32:26+09:00</v>
      </c>
      <c r="B42" s="35" t="str">
        <v>2026.08.16</v>
      </c>
      <c r="C42" s="35" t="str">
        <v>20260809</v>
      </c>
      <c r="D42" s="35" t="str">
        <v>20260816</v>
      </c>
      <c r="E42" s="35" t="str">
        <v>경기</v>
      </c>
      <c r="F42" s="35" t="str">
        <v>남양주시</v>
      </c>
      <c r="G42" s="35" t="str">
        <v>금곡동</v>
      </c>
      <c r="H42" s="35" t="str">
        <v>경기 남양주시 금곡동</v>
      </c>
      <c r="I42" s="35" t="str">
        <v>41360</v>
      </c>
      <c r="J42" s="35" t="str">
        <v/>
      </c>
      <c r="K42" s="36" t="str">
        <v>41360:금곡동</v>
      </c>
      <c r="L42" s="37" t="str">
        <v>효창</v>
      </c>
      <c r="M42" s="38">
        <v>44.01</v>
      </c>
      <c r="N42" s="39">
        <v>13.3</v>
      </c>
      <c r="O42" s="39">
        <v>38</v>
      </c>
      <c r="P42" s="39">
        <v>819.75</v>
      </c>
      <c r="Q42" s="39">
        <v>1.09</v>
      </c>
      <c r="R42" s="36">
        <v>860.58</v>
      </c>
    </row>
    <row r="43" ht="20" customHeight="1">
      <c r="A43" s="40" t="str">
        <v>2026-08-16T07:32:26+09:00</v>
      </c>
      <c r="B43" s="40" t="str">
        <v>2026.08.16</v>
      </c>
      <c r="C43" s="40" t="str">
        <v>20260809</v>
      </c>
      <c r="D43" s="40" t="str">
        <v>20260816</v>
      </c>
      <c r="E43" s="40" t="str">
        <v>경기</v>
      </c>
      <c r="F43" s="40" t="str">
        <v>남양주시</v>
      </c>
      <c r="G43" s="40" t="str">
        <v>금곡동</v>
      </c>
      <c r="H43" s="40" t="str">
        <v>경기 남양주시 금곡동</v>
      </c>
      <c r="I43" s="40" t="str">
        <v>41360</v>
      </c>
      <c r="J43" s="40" t="str">
        <v/>
      </c>
      <c r="K43" s="41" t="str">
        <v>41360:금곡동</v>
      </c>
      <c r="L43" s="42" t="str">
        <v>효창</v>
      </c>
      <c r="M43" s="43">
        <v>56.16</v>
      </c>
      <c r="N43" s="44">
        <v>17</v>
      </c>
      <c r="O43" s="44">
        <v>38</v>
      </c>
      <c r="P43" s="44">
        <v>872.18</v>
      </c>
      <c r="Q43" s="44">
        <v>1.48</v>
      </c>
      <c r="R43" s="41">
        <v>753.46</v>
      </c>
    </row>
    <row r="44" ht="20" customHeight="1">
      <c r="A44" s="35" t="str">
        <v>2026-08-16T07:32:26+09:00</v>
      </c>
      <c r="B44" s="35" t="str">
        <v>2026.08.16</v>
      </c>
      <c r="C44" s="35" t="str">
        <v>20260809</v>
      </c>
      <c r="D44" s="35" t="str">
        <v>20260816</v>
      </c>
      <c r="E44" s="35" t="str">
        <v>경기</v>
      </c>
      <c r="F44" s="35" t="str">
        <v>남양주시</v>
      </c>
      <c r="G44" s="35" t="str">
        <v>다산동</v>
      </c>
      <c r="H44" s="35" t="str">
        <v>경기 남양주시 다산동</v>
      </c>
      <c r="I44" s="35" t="str">
        <v>41360</v>
      </c>
      <c r="J44" s="35" t="str">
        <v/>
      </c>
      <c r="K44" s="36" t="str">
        <v>41360:다산동</v>
      </c>
      <c r="L44" s="37" t="str">
        <v>건영</v>
      </c>
      <c r="M44" s="38">
        <v>58.38</v>
      </c>
      <c r="N44" s="39">
        <v>17.7</v>
      </c>
      <c r="O44" s="39">
        <v>22</v>
      </c>
      <c r="P44" s="35" t="str">
        <v/>
      </c>
      <c r="Q44" s="35" t="str">
        <v/>
      </c>
      <c r="R44" s="36">
        <v>906</v>
      </c>
    </row>
    <row r="45" ht="20" customHeight="1">
      <c r="A45" s="40" t="str">
        <v>2026-08-16T07:32:26+09:00</v>
      </c>
      <c r="B45" s="40" t="str">
        <v>2026.08.16</v>
      </c>
      <c r="C45" s="40" t="str">
        <v>20260809</v>
      </c>
      <c r="D45" s="40" t="str">
        <v>20260816</v>
      </c>
      <c r="E45" s="40" t="str">
        <v>경기</v>
      </c>
      <c r="F45" s="40" t="str">
        <v>남양주시</v>
      </c>
      <c r="G45" s="40" t="str">
        <v>다산동</v>
      </c>
      <c r="H45" s="40" t="str">
        <v>경기 남양주시 다산동</v>
      </c>
      <c r="I45" s="40" t="str">
        <v>41360</v>
      </c>
      <c r="J45" s="40" t="str">
        <v/>
      </c>
      <c r="K45" s="41" t="str">
        <v>41360:다산동</v>
      </c>
      <c r="L45" s="42" t="str">
        <v>경남아너스빌</v>
      </c>
      <c r="M45" s="43">
        <v>75.79</v>
      </c>
      <c r="N45" s="44">
        <v>22.9</v>
      </c>
      <c r="O45" s="44">
        <v>19</v>
      </c>
      <c r="P45" s="44">
        <v>2791.53</v>
      </c>
      <c r="Q45" s="44">
        <v>6.4</v>
      </c>
      <c r="R45" s="41">
        <v>1831.94</v>
      </c>
    </row>
    <row r="46" ht="20" customHeight="1">
      <c r="A46" s="35" t="str">
        <v>2026-08-16T07:32:26+09:00</v>
      </c>
      <c r="B46" s="35" t="str">
        <v>2026.08.16</v>
      </c>
      <c r="C46" s="35" t="str">
        <v>20260809</v>
      </c>
      <c r="D46" s="35" t="str">
        <v>20260816</v>
      </c>
      <c r="E46" s="35" t="str">
        <v>경기</v>
      </c>
      <c r="F46" s="35" t="str">
        <v>남양주시</v>
      </c>
      <c r="G46" s="35" t="str">
        <v>다산동</v>
      </c>
      <c r="H46" s="35" t="str">
        <v>경기 남양주시 다산동</v>
      </c>
      <c r="I46" s="35" t="str">
        <v>41360</v>
      </c>
      <c r="J46" s="35" t="str">
        <v/>
      </c>
      <c r="K46" s="36" t="str">
        <v>41360:다산동</v>
      </c>
      <c r="L46" s="37" t="str">
        <v>경남아너스빌</v>
      </c>
      <c r="M46" s="38">
        <v>75.83</v>
      </c>
      <c r="N46" s="39">
        <v>22.9</v>
      </c>
      <c r="O46" s="39">
        <v>19</v>
      </c>
      <c r="P46" s="39">
        <v>2791.53</v>
      </c>
      <c r="Q46" s="39">
        <v>6.4</v>
      </c>
      <c r="R46" s="36">
        <v>1831.94</v>
      </c>
    </row>
    <row r="47" ht="20" customHeight="1">
      <c r="A47" s="40" t="str">
        <v>2026-08-16T07:32:26+09:00</v>
      </c>
      <c r="B47" s="40" t="str">
        <v>2026.08.16</v>
      </c>
      <c r="C47" s="40" t="str">
        <v>20260809</v>
      </c>
      <c r="D47" s="40" t="str">
        <v>20260816</v>
      </c>
      <c r="E47" s="40" t="str">
        <v>경기</v>
      </c>
      <c r="F47" s="40" t="str">
        <v>남양주시</v>
      </c>
      <c r="G47" s="40" t="str">
        <v>다산동</v>
      </c>
      <c r="H47" s="40" t="str">
        <v>경기 남양주시 다산동</v>
      </c>
      <c r="I47" s="40" t="str">
        <v>41360</v>
      </c>
      <c r="J47" s="40" t="str">
        <v/>
      </c>
      <c r="K47" s="41" t="str">
        <v>41360:다산동</v>
      </c>
      <c r="L47" s="42" t="str">
        <v>경남아너스빌</v>
      </c>
      <c r="M47" s="43">
        <v>84.74</v>
      </c>
      <c r="N47" s="44">
        <v>25.6</v>
      </c>
      <c r="O47" s="44">
        <v>19</v>
      </c>
      <c r="P47" s="44">
        <v>2544.59</v>
      </c>
      <c r="Q47" s="44">
        <v>6.52</v>
      </c>
      <c r="R47" s="41">
        <v>1318.23</v>
      </c>
    </row>
    <row r="48" ht="20" customHeight="1">
      <c r="A48" s="35" t="str">
        <v>2026-08-16T07:32:26+09:00</v>
      </c>
      <c r="B48" s="35" t="str">
        <v>2026.08.16</v>
      </c>
      <c r="C48" s="35" t="str">
        <v>20260809</v>
      </c>
      <c r="D48" s="35" t="str">
        <v>20260816</v>
      </c>
      <c r="E48" s="35" t="str">
        <v>경기</v>
      </c>
      <c r="F48" s="35" t="str">
        <v>남양주시</v>
      </c>
      <c r="G48" s="35" t="str">
        <v>다산동</v>
      </c>
      <c r="H48" s="35" t="str">
        <v>경기 남양주시 다산동</v>
      </c>
      <c r="I48" s="35" t="str">
        <v>41360</v>
      </c>
      <c r="J48" s="35" t="str">
        <v/>
      </c>
      <c r="K48" s="36" t="str">
        <v>41360:다산동</v>
      </c>
      <c r="L48" s="37" t="str">
        <v>경남아너스빌</v>
      </c>
      <c r="M48" s="38">
        <v>84.94</v>
      </c>
      <c r="N48" s="39">
        <v>25.7</v>
      </c>
      <c r="O48" s="39">
        <v>19</v>
      </c>
      <c r="P48" s="39">
        <v>2521.96</v>
      </c>
      <c r="Q48" s="39">
        <v>6.48</v>
      </c>
      <c r="R48" s="36">
        <v>1318.23</v>
      </c>
    </row>
    <row r="49" ht="20" customHeight="1">
      <c r="A49" s="40" t="str">
        <v>2026-08-16T07:32:26+09:00</v>
      </c>
      <c r="B49" s="40" t="str">
        <v>2026.08.16</v>
      </c>
      <c r="C49" s="40" t="str">
        <v>20260809</v>
      </c>
      <c r="D49" s="40" t="str">
        <v>20260816</v>
      </c>
      <c r="E49" s="40" t="str">
        <v>경기</v>
      </c>
      <c r="F49" s="40" t="str">
        <v>남양주시</v>
      </c>
      <c r="G49" s="40" t="str">
        <v>다산동</v>
      </c>
      <c r="H49" s="40" t="str">
        <v>경기 남양주시 다산동</v>
      </c>
      <c r="I49" s="40" t="str">
        <v>41360</v>
      </c>
      <c r="J49" s="40" t="str">
        <v/>
      </c>
      <c r="K49" s="41" t="str">
        <v>41360:다산동</v>
      </c>
      <c r="L49" s="42" t="str">
        <v>경남아너스빌</v>
      </c>
      <c r="M49" s="43">
        <v>84.95</v>
      </c>
      <c r="N49" s="44">
        <v>25.7</v>
      </c>
      <c r="O49" s="44">
        <v>19</v>
      </c>
      <c r="P49" s="44">
        <v>2568.36</v>
      </c>
      <c r="Q49" s="44">
        <v>6.6</v>
      </c>
      <c r="R49" s="41">
        <v>1318.23</v>
      </c>
    </row>
    <row r="50" ht="20" customHeight="1">
      <c r="A50" s="35" t="str">
        <v>2026-08-16T07:32:26+09:00</v>
      </c>
      <c r="B50" s="35" t="str">
        <v>2026.08.16</v>
      </c>
      <c r="C50" s="35" t="str">
        <v>20260809</v>
      </c>
      <c r="D50" s="35" t="str">
        <v>20260816</v>
      </c>
      <c r="E50" s="35" t="str">
        <v>경기</v>
      </c>
      <c r="F50" s="35" t="str">
        <v>남양주시</v>
      </c>
      <c r="G50" s="35" t="str">
        <v>다산동</v>
      </c>
      <c r="H50" s="35" t="str">
        <v>경기 남양주시 다산동</v>
      </c>
      <c r="I50" s="35" t="str">
        <v>41360</v>
      </c>
      <c r="J50" s="35" t="str">
        <v/>
      </c>
      <c r="K50" s="36" t="str">
        <v>41360:다산동</v>
      </c>
      <c r="L50" s="37" t="str">
        <v>다산 이편한세상자이</v>
      </c>
      <c r="M50" s="38">
        <v>59.98</v>
      </c>
      <c r="N50" s="39">
        <v>18.1</v>
      </c>
      <c r="O50" s="39">
        <v>9</v>
      </c>
      <c r="P50" s="39">
        <v>5036.11</v>
      </c>
      <c r="Q50" s="39">
        <v>9.14</v>
      </c>
      <c r="R50" s="36">
        <v>3072.65</v>
      </c>
    </row>
    <row r="51" ht="20" customHeight="1">
      <c r="A51" s="40" t="str">
        <v>2026-08-16T07:32:26+09:00</v>
      </c>
      <c r="B51" s="40" t="str">
        <v>2026.08.16</v>
      </c>
      <c r="C51" s="40" t="str">
        <v>20260809</v>
      </c>
      <c r="D51" s="40" t="str">
        <v>20260816</v>
      </c>
      <c r="E51" s="40" t="str">
        <v>경기</v>
      </c>
      <c r="F51" s="40" t="str">
        <v>남양주시</v>
      </c>
      <c r="G51" s="40" t="str">
        <v>다산동</v>
      </c>
      <c r="H51" s="40" t="str">
        <v>경기 남양주시 다산동</v>
      </c>
      <c r="I51" s="40" t="str">
        <v>41360</v>
      </c>
      <c r="J51" s="40" t="str">
        <v/>
      </c>
      <c r="K51" s="41" t="str">
        <v>41360:다산동</v>
      </c>
      <c r="L51" s="42" t="str">
        <v>다산 이편한세상자이</v>
      </c>
      <c r="M51" s="43">
        <v>74.88</v>
      </c>
      <c r="N51" s="44">
        <v>22.7</v>
      </c>
      <c r="O51" s="44">
        <v>9</v>
      </c>
      <c r="P51" s="44">
        <v>4194.04</v>
      </c>
      <c r="Q51" s="44">
        <v>9.5</v>
      </c>
      <c r="R51" s="41">
        <v>2132.34</v>
      </c>
    </row>
    <row r="52" ht="20" customHeight="1">
      <c r="A52" s="35" t="str">
        <v>2026-08-16T07:32:26+09:00</v>
      </c>
      <c r="B52" s="35" t="str">
        <v>2026.08.16</v>
      </c>
      <c r="C52" s="35" t="str">
        <v>20260809</v>
      </c>
      <c r="D52" s="35" t="str">
        <v>20260816</v>
      </c>
      <c r="E52" s="35" t="str">
        <v>경기</v>
      </c>
      <c r="F52" s="35" t="str">
        <v>남양주시</v>
      </c>
      <c r="G52" s="35" t="str">
        <v>다산동</v>
      </c>
      <c r="H52" s="35" t="str">
        <v>경기 남양주시 다산동</v>
      </c>
      <c r="I52" s="35" t="str">
        <v>41360</v>
      </c>
      <c r="J52" s="35" t="str">
        <v/>
      </c>
      <c r="K52" s="36" t="str">
        <v>41360:다산동</v>
      </c>
      <c r="L52" s="37" t="str">
        <v>다산 이편한세상자이</v>
      </c>
      <c r="M52" s="38">
        <v>84.88</v>
      </c>
      <c r="N52" s="39">
        <v>25.7</v>
      </c>
      <c r="O52" s="39">
        <v>9</v>
      </c>
      <c r="P52" s="39">
        <v>4352.28</v>
      </c>
      <c r="Q52" s="39">
        <v>11.18</v>
      </c>
      <c r="R52" s="36">
        <v>2340.69</v>
      </c>
    </row>
    <row r="53" ht="20" customHeight="1">
      <c r="A53" s="40" t="str">
        <v>2026-08-16T07:32:26+09:00</v>
      </c>
      <c r="B53" s="40" t="str">
        <v>2026.08.16</v>
      </c>
      <c r="C53" s="40" t="str">
        <v>20260809</v>
      </c>
      <c r="D53" s="40" t="str">
        <v>20260816</v>
      </c>
      <c r="E53" s="40" t="str">
        <v>경기</v>
      </c>
      <c r="F53" s="40" t="str">
        <v>남양주시</v>
      </c>
      <c r="G53" s="40" t="str">
        <v>다산동</v>
      </c>
      <c r="H53" s="40" t="str">
        <v>경기 남양주시 다산동</v>
      </c>
      <c r="I53" s="40" t="str">
        <v>41360</v>
      </c>
      <c r="J53" s="40" t="str">
        <v/>
      </c>
      <c r="K53" s="41" t="str">
        <v>41360:다산동</v>
      </c>
      <c r="L53" s="42" t="str">
        <v>다산 이편한세상자이</v>
      </c>
      <c r="M53" s="43">
        <v>84.93</v>
      </c>
      <c r="N53" s="44">
        <v>25.7</v>
      </c>
      <c r="O53" s="44">
        <v>9</v>
      </c>
      <c r="P53" s="44">
        <v>4174.56</v>
      </c>
      <c r="Q53" s="44">
        <v>10.73</v>
      </c>
      <c r="R53" s="41">
        <v>2257.57</v>
      </c>
    </row>
    <row r="54" ht="20" customHeight="1">
      <c r="A54" s="35" t="str">
        <v>2026-08-16T07:32:26+09:00</v>
      </c>
      <c r="B54" s="35" t="str">
        <v>2026.08.16</v>
      </c>
      <c r="C54" s="35" t="str">
        <v>20260809</v>
      </c>
      <c r="D54" s="35" t="str">
        <v>20260816</v>
      </c>
      <c r="E54" s="35" t="str">
        <v>경기</v>
      </c>
      <c r="F54" s="35" t="str">
        <v>남양주시</v>
      </c>
      <c r="G54" s="35" t="str">
        <v>다산동</v>
      </c>
      <c r="H54" s="35" t="str">
        <v>경기 남양주시 다산동</v>
      </c>
      <c r="I54" s="35" t="str">
        <v>41360</v>
      </c>
      <c r="J54" s="35" t="str">
        <v/>
      </c>
      <c r="K54" s="36" t="str">
        <v>41360:다산동</v>
      </c>
      <c r="L54" s="37" t="str">
        <v>다산 펜테리움 리버테라스 Ⅰ</v>
      </c>
      <c r="M54" s="38">
        <v>84.93</v>
      </c>
      <c r="N54" s="39">
        <v>25.7</v>
      </c>
      <c r="O54" s="39">
        <v>9</v>
      </c>
      <c r="P54" s="39">
        <v>4086.98</v>
      </c>
      <c r="Q54" s="39">
        <v>10.5</v>
      </c>
      <c r="R54" s="36">
        <v>2043.49</v>
      </c>
    </row>
    <row r="55" ht="20" customHeight="1">
      <c r="A55" s="40" t="str">
        <v>2026-08-16T07:32:26+09:00</v>
      </c>
      <c r="B55" s="40" t="str">
        <v>2026.08.16</v>
      </c>
      <c r="C55" s="40" t="str">
        <v>20260809</v>
      </c>
      <c r="D55" s="40" t="str">
        <v>20260816</v>
      </c>
      <c r="E55" s="40" t="str">
        <v>경기</v>
      </c>
      <c r="F55" s="40" t="str">
        <v>남양주시</v>
      </c>
      <c r="G55" s="40" t="str">
        <v>다산동</v>
      </c>
      <c r="H55" s="40" t="str">
        <v>경기 남양주시 다산동</v>
      </c>
      <c r="I55" s="40" t="str">
        <v>41360</v>
      </c>
      <c r="J55" s="40" t="str">
        <v/>
      </c>
      <c r="K55" s="41" t="str">
        <v>41360:다산동</v>
      </c>
      <c r="L55" s="42" t="str">
        <v>다산 펜테리움 리버테라스 Ⅰ</v>
      </c>
      <c r="M55" s="43">
        <v>84.95</v>
      </c>
      <c r="N55" s="44">
        <v>25.7</v>
      </c>
      <c r="O55" s="44">
        <v>9</v>
      </c>
      <c r="P55" s="44">
        <v>4202.63</v>
      </c>
      <c r="Q55" s="44">
        <v>10.8</v>
      </c>
      <c r="R55" s="41">
        <v>1818.55</v>
      </c>
    </row>
    <row r="56" ht="20" customHeight="1">
      <c r="A56" s="35" t="str">
        <v>2026-08-16T07:32:26+09:00</v>
      </c>
      <c r="B56" s="35" t="str">
        <v>2026.08.16</v>
      </c>
      <c r="C56" s="35" t="str">
        <v>20260809</v>
      </c>
      <c r="D56" s="35" t="str">
        <v>20260816</v>
      </c>
      <c r="E56" s="35" t="str">
        <v>경기</v>
      </c>
      <c r="F56" s="35" t="str">
        <v>남양주시</v>
      </c>
      <c r="G56" s="35" t="str">
        <v>다산동</v>
      </c>
      <c r="H56" s="35" t="str">
        <v>경기 남양주시 다산동</v>
      </c>
      <c r="I56" s="35" t="str">
        <v>41360</v>
      </c>
      <c r="J56" s="35" t="str">
        <v/>
      </c>
      <c r="K56" s="36" t="str">
        <v>41360:다산동</v>
      </c>
      <c r="L56" s="37" t="str">
        <v>다산 한신 더휴 6단지</v>
      </c>
      <c r="M56" s="38">
        <v>121.94</v>
      </c>
      <c r="N56" s="39">
        <v>36.9</v>
      </c>
      <c r="O56" s="39">
        <v>18</v>
      </c>
      <c r="P56" s="39">
        <v>2177.08</v>
      </c>
      <c r="Q56" s="39">
        <v>8.03</v>
      </c>
      <c r="R56" s="35" t="str">
        <v/>
      </c>
    </row>
    <row r="57" ht="20" customHeight="1">
      <c r="A57" s="40" t="str">
        <v>2026-08-16T07:32:26+09:00</v>
      </c>
      <c r="B57" s="40" t="str">
        <v>2026.08.16</v>
      </c>
      <c r="C57" s="40" t="str">
        <v>20260809</v>
      </c>
      <c r="D57" s="40" t="str">
        <v>20260816</v>
      </c>
      <c r="E57" s="40" t="str">
        <v>경기</v>
      </c>
      <c r="F57" s="40" t="str">
        <v>남양주시</v>
      </c>
      <c r="G57" s="40" t="str">
        <v>다산동</v>
      </c>
      <c r="H57" s="40" t="str">
        <v>경기 남양주시 다산동</v>
      </c>
      <c r="I57" s="40" t="str">
        <v>41360</v>
      </c>
      <c r="J57" s="40" t="str">
        <v/>
      </c>
      <c r="K57" s="41" t="str">
        <v>41360:다산동</v>
      </c>
      <c r="L57" s="42" t="str">
        <v>다산 한신 더휴 6단지</v>
      </c>
      <c r="M57" s="43">
        <v>134.52</v>
      </c>
      <c r="N57" s="44">
        <v>40.7</v>
      </c>
      <c r="O57" s="44">
        <v>18</v>
      </c>
      <c r="P57" s="44">
        <v>1848.3</v>
      </c>
      <c r="Q57" s="44">
        <v>7.52</v>
      </c>
      <c r="R57" s="41">
        <v>1500.21</v>
      </c>
    </row>
    <row r="58" ht="20" customHeight="1">
      <c r="A58" s="35" t="str">
        <v>2026-08-16T07:32:26+09:00</v>
      </c>
      <c r="B58" s="35" t="str">
        <v>2026.08.16</v>
      </c>
      <c r="C58" s="35" t="str">
        <v>20260809</v>
      </c>
      <c r="D58" s="35" t="str">
        <v>20260816</v>
      </c>
      <c r="E58" s="35" t="str">
        <v>경기</v>
      </c>
      <c r="F58" s="35" t="str">
        <v>남양주시</v>
      </c>
      <c r="G58" s="35" t="str">
        <v>다산동</v>
      </c>
      <c r="H58" s="35" t="str">
        <v>경기 남양주시 다산동</v>
      </c>
      <c r="I58" s="35" t="str">
        <v>41360</v>
      </c>
      <c r="J58" s="35" t="str">
        <v/>
      </c>
      <c r="K58" s="36" t="str">
        <v>41360:다산동</v>
      </c>
      <c r="L58" s="37" t="str">
        <v>다산 한신 더휴 6단지</v>
      </c>
      <c r="M58" s="38">
        <v>134.94</v>
      </c>
      <c r="N58" s="39">
        <v>40.8</v>
      </c>
      <c r="O58" s="39">
        <v>18</v>
      </c>
      <c r="P58" s="39">
        <v>2112.97</v>
      </c>
      <c r="Q58" s="39">
        <v>8.63</v>
      </c>
      <c r="R58" s="35" t="str">
        <v/>
      </c>
    </row>
    <row r="59" ht="20" customHeight="1">
      <c r="A59" s="40" t="str">
        <v>2026-08-16T07:32:26+09:00</v>
      </c>
      <c r="B59" s="40" t="str">
        <v>2026.08.16</v>
      </c>
      <c r="C59" s="40" t="str">
        <v>20260809</v>
      </c>
      <c r="D59" s="40" t="str">
        <v>20260816</v>
      </c>
      <c r="E59" s="40" t="str">
        <v>경기</v>
      </c>
      <c r="F59" s="40" t="str">
        <v>남양주시</v>
      </c>
      <c r="G59" s="40" t="str">
        <v>다산동</v>
      </c>
      <c r="H59" s="40" t="str">
        <v>경기 남양주시 다산동</v>
      </c>
      <c r="I59" s="40" t="str">
        <v>41360</v>
      </c>
      <c r="J59" s="40" t="str">
        <v/>
      </c>
      <c r="K59" s="41" t="str">
        <v>41360:다산동</v>
      </c>
      <c r="L59" s="42" t="str">
        <v>다산 한신 더휴 7단지</v>
      </c>
      <c r="M59" s="43">
        <v>121.94</v>
      </c>
      <c r="N59" s="44">
        <v>36.9</v>
      </c>
      <c r="O59" s="44">
        <v>18</v>
      </c>
      <c r="P59" s="44">
        <v>2114.57</v>
      </c>
      <c r="Q59" s="44">
        <v>7.8</v>
      </c>
      <c r="R59" s="41">
        <v>1447.97</v>
      </c>
    </row>
    <row r="60" ht="20" customHeight="1">
      <c r="A60" s="35" t="str">
        <v>2026-08-16T07:32:26+09:00</v>
      </c>
      <c r="B60" s="35" t="str">
        <v>2026.08.16</v>
      </c>
      <c r="C60" s="35" t="str">
        <v>20260809</v>
      </c>
      <c r="D60" s="35" t="str">
        <v>20260816</v>
      </c>
      <c r="E60" s="35" t="str">
        <v>경기</v>
      </c>
      <c r="F60" s="35" t="str">
        <v>남양주시</v>
      </c>
      <c r="G60" s="35" t="str">
        <v>다산동</v>
      </c>
      <c r="H60" s="35" t="str">
        <v>경기 남양주시 다산동</v>
      </c>
      <c r="I60" s="35" t="str">
        <v>41360</v>
      </c>
      <c r="J60" s="35" t="str">
        <v/>
      </c>
      <c r="K60" s="36" t="str">
        <v>41360:다산동</v>
      </c>
      <c r="L60" s="37" t="str">
        <v>다산 한신 더휴 8단지</v>
      </c>
      <c r="M60" s="38">
        <v>121.94</v>
      </c>
      <c r="N60" s="39">
        <v>36.9</v>
      </c>
      <c r="O60" s="39">
        <v>18</v>
      </c>
      <c r="P60" s="39">
        <v>2117.45</v>
      </c>
      <c r="Q60" s="39">
        <v>7.81</v>
      </c>
      <c r="R60" s="36">
        <v>1394.09</v>
      </c>
    </row>
    <row r="61" ht="20" customHeight="1">
      <c r="A61" s="40" t="str">
        <v>2026-08-16T07:32:26+09:00</v>
      </c>
      <c r="B61" s="40" t="str">
        <v>2026.08.16</v>
      </c>
      <c r="C61" s="40" t="str">
        <v>20260809</v>
      </c>
      <c r="D61" s="40" t="str">
        <v>20260816</v>
      </c>
      <c r="E61" s="40" t="str">
        <v>경기</v>
      </c>
      <c r="F61" s="40" t="str">
        <v>남양주시</v>
      </c>
      <c r="G61" s="40" t="str">
        <v>다산동</v>
      </c>
      <c r="H61" s="40" t="str">
        <v>경기 남양주시 다산동</v>
      </c>
      <c r="I61" s="40" t="str">
        <v>41360</v>
      </c>
      <c r="J61" s="40" t="str">
        <v/>
      </c>
      <c r="K61" s="41" t="str">
        <v>41360:다산동</v>
      </c>
      <c r="L61" s="42" t="str">
        <v>다산 한신 더휴 8단지</v>
      </c>
      <c r="M61" s="43">
        <v>134.52</v>
      </c>
      <c r="N61" s="44">
        <v>40.7</v>
      </c>
      <c r="O61" s="44">
        <v>18</v>
      </c>
      <c r="P61" s="40" t="str">
        <v/>
      </c>
      <c r="Q61" s="40" t="str">
        <v/>
      </c>
      <c r="R61" s="41">
        <v>1364.7</v>
      </c>
    </row>
    <row r="62" ht="20" customHeight="1">
      <c r="A62" s="35" t="str">
        <v>2026-08-16T07:32:26+09:00</v>
      </c>
      <c r="B62" s="35" t="str">
        <v>2026.08.16</v>
      </c>
      <c r="C62" s="35" t="str">
        <v>20260809</v>
      </c>
      <c r="D62" s="35" t="str">
        <v>20260816</v>
      </c>
      <c r="E62" s="35" t="str">
        <v>경기</v>
      </c>
      <c r="F62" s="35" t="str">
        <v>남양주시</v>
      </c>
      <c r="G62" s="35" t="str">
        <v>다산동</v>
      </c>
      <c r="H62" s="35" t="str">
        <v>경기 남양주시 다산동</v>
      </c>
      <c r="I62" s="35" t="str">
        <v>41360</v>
      </c>
      <c r="J62" s="35" t="str">
        <v/>
      </c>
      <c r="K62" s="36" t="str">
        <v>41360:다산동</v>
      </c>
      <c r="L62" s="37" t="str">
        <v>다산롯데캐슬</v>
      </c>
      <c r="M62" s="38">
        <v>74.97</v>
      </c>
      <c r="N62" s="39">
        <v>22.7</v>
      </c>
      <c r="O62" s="39">
        <v>10</v>
      </c>
      <c r="P62" s="39">
        <v>4435.93</v>
      </c>
      <c r="Q62" s="39">
        <v>10.06</v>
      </c>
      <c r="R62" s="36">
        <v>2645.69</v>
      </c>
    </row>
    <row r="63" ht="20" customHeight="1">
      <c r="A63" s="40" t="str">
        <v>2026-08-16T07:32:26+09:00</v>
      </c>
      <c r="B63" s="40" t="str">
        <v>2026.08.16</v>
      </c>
      <c r="C63" s="40" t="str">
        <v>20260809</v>
      </c>
      <c r="D63" s="40" t="str">
        <v>20260816</v>
      </c>
      <c r="E63" s="40" t="str">
        <v>경기</v>
      </c>
      <c r="F63" s="40" t="str">
        <v>남양주시</v>
      </c>
      <c r="G63" s="40" t="str">
        <v>다산동</v>
      </c>
      <c r="H63" s="40" t="str">
        <v>경기 남양주시 다산동</v>
      </c>
      <c r="I63" s="40" t="str">
        <v>41360</v>
      </c>
      <c r="J63" s="40" t="str">
        <v/>
      </c>
      <c r="K63" s="41" t="str">
        <v>41360:다산동</v>
      </c>
      <c r="L63" s="42" t="str">
        <v>다산롯데캐슬</v>
      </c>
      <c r="M63" s="43">
        <v>84.97</v>
      </c>
      <c r="N63" s="44">
        <v>25.7</v>
      </c>
      <c r="O63" s="44">
        <v>10</v>
      </c>
      <c r="P63" s="44">
        <v>4435.21</v>
      </c>
      <c r="Q63" s="44">
        <v>11.4</v>
      </c>
      <c r="R63" s="41">
        <v>2334.32</v>
      </c>
    </row>
    <row r="64" ht="20" customHeight="1">
      <c r="A64" s="35" t="str">
        <v>2026-08-16T07:32:26+09:00</v>
      </c>
      <c r="B64" s="35" t="str">
        <v>2026.08.16</v>
      </c>
      <c r="C64" s="35" t="str">
        <v>20260809</v>
      </c>
      <c r="D64" s="35" t="str">
        <v>20260816</v>
      </c>
      <c r="E64" s="35" t="str">
        <v>경기</v>
      </c>
      <c r="F64" s="35" t="str">
        <v>남양주시</v>
      </c>
      <c r="G64" s="35" t="str">
        <v>다산동</v>
      </c>
      <c r="H64" s="35" t="str">
        <v>경기 남양주시 다산동</v>
      </c>
      <c r="I64" s="35" t="str">
        <v>41360</v>
      </c>
      <c r="J64" s="35" t="str">
        <v/>
      </c>
      <c r="K64" s="36" t="str">
        <v>41360:다산동</v>
      </c>
      <c r="L64" s="37" t="str">
        <v>다산롯데캐슬</v>
      </c>
      <c r="M64" s="38">
        <v>84.99</v>
      </c>
      <c r="N64" s="39">
        <v>25.7</v>
      </c>
      <c r="O64" s="39">
        <v>10</v>
      </c>
      <c r="P64" s="39">
        <v>4648.09</v>
      </c>
      <c r="Q64" s="39">
        <v>11.95</v>
      </c>
      <c r="R64" s="36">
        <v>2722.73</v>
      </c>
    </row>
    <row r="65" ht="20" customHeight="1">
      <c r="A65" s="40" t="str">
        <v>2026-08-16T07:32:26+09:00</v>
      </c>
      <c r="B65" s="40" t="str">
        <v>2026.08.16</v>
      </c>
      <c r="C65" s="40" t="str">
        <v>20260809</v>
      </c>
      <c r="D65" s="40" t="str">
        <v>20260816</v>
      </c>
      <c r="E65" s="40" t="str">
        <v>경기</v>
      </c>
      <c r="F65" s="40" t="str">
        <v>남양주시</v>
      </c>
      <c r="G65" s="40" t="str">
        <v>다산동</v>
      </c>
      <c r="H65" s="40" t="str">
        <v>경기 남양주시 다산동</v>
      </c>
      <c r="I65" s="40" t="str">
        <v>41360</v>
      </c>
      <c r="J65" s="40" t="str">
        <v/>
      </c>
      <c r="K65" s="41" t="str">
        <v>41360:다산동</v>
      </c>
      <c r="L65" s="42" t="str">
        <v>다산리버펠리체1단지</v>
      </c>
      <c r="M65" s="43">
        <v>59.96</v>
      </c>
      <c r="N65" s="44">
        <v>18.1</v>
      </c>
      <c r="O65" s="44">
        <v>22</v>
      </c>
      <c r="P65" s="44">
        <v>3211.31</v>
      </c>
      <c r="Q65" s="44">
        <v>5.83</v>
      </c>
      <c r="R65" s="41">
        <v>2272.58</v>
      </c>
    </row>
    <row r="66" ht="20" customHeight="1">
      <c r="A66" s="35" t="str">
        <v>2026-08-16T07:32:26+09:00</v>
      </c>
      <c r="B66" s="35" t="str">
        <v>2026.08.16</v>
      </c>
      <c r="C66" s="35" t="str">
        <v>20260809</v>
      </c>
      <c r="D66" s="35" t="str">
        <v>20260816</v>
      </c>
      <c r="E66" s="35" t="str">
        <v>경기</v>
      </c>
      <c r="F66" s="35" t="str">
        <v>남양주시</v>
      </c>
      <c r="G66" s="35" t="str">
        <v>다산동</v>
      </c>
      <c r="H66" s="35" t="str">
        <v>경기 남양주시 다산동</v>
      </c>
      <c r="I66" s="35" t="str">
        <v>41360</v>
      </c>
      <c r="J66" s="35" t="str">
        <v/>
      </c>
      <c r="K66" s="36" t="str">
        <v>41360:다산동</v>
      </c>
      <c r="L66" s="37" t="str">
        <v>다산리버펠리체1단지</v>
      </c>
      <c r="M66" s="38">
        <v>70.86</v>
      </c>
      <c r="N66" s="39">
        <v>21.4</v>
      </c>
      <c r="O66" s="39">
        <v>22</v>
      </c>
      <c r="P66" s="39">
        <v>2881.99</v>
      </c>
      <c r="Q66" s="39">
        <v>6.18</v>
      </c>
      <c r="R66" s="36">
        <v>2239.25</v>
      </c>
    </row>
    <row r="67" ht="20" customHeight="1">
      <c r="A67" s="40" t="str">
        <v>2026-08-16T07:32:26+09:00</v>
      </c>
      <c r="B67" s="40" t="str">
        <v>2026.08.16</v>
      </c>
      <c r="C67" s="40" t="str">
        <v>20260809</v>
      </c>
      <c r="D67" s="40" t="str">
        <v>20260816</v>
      </c>
      <c r="E67" s="40" t="str">
        <v>경기</v>
      </c>
      <c r="F67" s="40" t="str">
        <v>남양주시</v>
      </c>
      <c r="G67" s="40" t="str">
        <v>다산동</v>
      </c>
      <c r="H67" s="40" t="str">
        <v>경기 남양주시 다산동</v>
      </c>
      <c r="I67" s="40" t="str">
        <v>41360</v>
      </c>
      <c r="J67" s="40" t="str">
        <v/>
      </c>
      <c r="K67" s="41" t="str">
        <v>41360:다산동</v>
      </c>
      <c r="L67" s="42" t="str">
        <v>다산리버펠리체1단지</v>
      </c>
      <c r="M67" s="43">
        <v>84.98</v>
      </c>
      <c r="N67" s="44">
        <v>25.7</v>
      </c>
      <c r="O67" s="44">
        <v>22</v>
      </c>
      <c r="P67" s="44">
        <v>2528.47</v>
      </c>
      <c r="Q67" s="44">
        <v>6.5</v>
      </c>
      <c r="R67" s="41">
        <v>2061.68</v>
      </c>
    </row>
    <row r="68" ht="20" customHeight="1">
      <c r="A68" s="35" t="str">
        <v>2026-08-16T07:32:26+09:00</v>
      </c>
      <c r="B68" s="35" t="str">
        <v>2026.08.16</v>
      </c>
      <c r="C68" s="35" t="str">
        <v>20260809</v>
      </c>
      <c r="D68" s="35" t="str">
        <v>20260816</v>
      </c>
      <c r="E68" s="35" t="str">
        <v>경기</v>
      </c>
      <c r="F68" s="35" t="str">
        <v>남양주시</v>
      </c>
      <c r="G68" s="35" t="str">
        <v>다산동</v>
      </c>
      <c r="H68" s="35" t="str">
        <v>경기 남양주시 다산동</v>
      </c>
      <c r="I68" s="35" t="str">
        <v>41360</v>
      </c>
      <c r="J68" s="35" t="str">
        <v/>
      </c>
      <c r="K68" s="36" t="str">
        <v>41360:다산동</v>
      </c>
      <c r="L68" s="37" t="str">
        <v>다산리버펠리체1단지</v>
      </c>
      <c r="M68" s="38">
        <v>119.46</v>
      </c>
      <c r="N68" s="39">
        <v>36.1</v>
      </c>
      <c r="O68" s="39">
        <v>22</v>
      </c>
      <c r="P68" s="39">
        <v>2111.17</v>
      </c>
      <c r="Q68" s="39">
        <v>7.63</v>
      </c>
      <c r="R68" s="36">
        <v>1407.74</v>
      </c>
    </row>
    <row r="69" ht="20" customHeight="1">
      <c r="A69" s="40" t="str">
        <v>2026-08-16T07:32:26+09:00</v>
      </c>
      <c r="B69" s="40" t="str">
        <v>2026.08.16</v>
      </c>
      <c r="C69" s="40" t="str">
        <v>20260809</v>
      </c>
      <c r="D69" s="40" t="str">
        <v>20260816</v>
      </c>
      <c r="E69" s="40" t="str">
        <v>경기</v>
      </c>
      <c r="F69" s="40" t="str">
        <v>남양주시</v>
      </c>
      <c r="G69" s="40" t="str">
        <v>다산동</v>
      </c>
      <c r="H69" s="40" t="str">
        <v>경기 남양주시 다산동</v>
      </c>
      <c r="I69" s="40" t="str">
        <v>41360</v>
      </c>
      <c r="J69" s="40" t="str">
        <v/>
      </c>
      <c r="K69" s="41" t="str">
        <v>41360:다산동</v>
      </c>
      <c r="L69" s="42" t="str">
        <v>다산리버펠리체2단지</v>
      </c>
      <c r="M69" s="43">
        <v>65.87</v>
      </c>
      <c r="N69" s="44">
        <v>19.9</v>
      </c>
      <c r="O69" s="44">
        <v>22</v>
      </c>
      <c r="P69" s="44">
        <v>3185.91</v>
      </c>
      <c r="Q69" s="44">
        <v>6.35</v>
      </c>
      <c r="R69" s="41">
        <v>2361.44</v>
      </c>
    </row>
    <row r="70" ht="20" customHeight="1">
      <c r="A70" s="35" t="str">
        <v>2026-08-16T07:32:26+09:00</v>
      </c>
      <c r="B70" s="35" t="str">
        <v>2026.08.16</v>
      </c>
      <c r="C70" s="35" t="str">
        <v>20260809</v>
      </c>
      <c r="D70" s="35" t="str">
        <v>20260816</v>
      </c>
      <c r="E70" s="35" t="str">
        <v>경기</v>
      </c>
      <c r="F70" s="35" t="str">
        <v>남양주시</v>
      </c>
      <c r="G70" s="35" t="str">
        <v>다산동</v>
      </c>
      <c r="H70" s="35" t="str">
        <v>경기 남양주시 다산동</v>
      </c>
      <c r="I70" s="35" t="str">
        <v>41360</v>
      </c>
      <c r="J70" s="35" t="str">
        <v/>
      </c>
      <c r="K70" s="36" t="str">
        <v>41360:다산동</v>
      </c>
      <c r="L70" s="37" t="str">
        <v>다산리버펠리체2단지</v>
      </c>
      <c r="M70" s="38">
        <v>70.86</v>
      </c>
      <c r="N70" s="39">
        <v>21.4</v>
      </c>
      <c r="O70" s="39">
        <v>22</v>
      </c>
      <c r="P70" s="39">
        <v>2868.16</v>
      </c>
      <c r="Q70" s="39">
        <v>6.15</v>
      </c>
      <c r="R70" s="36">
        <v>1854.93</v>
      </c>
    </row>
    <row r="71" ht="20" customHeight="1">
      <c r="A71" s="40" t="str">
        <v>2026-08-16T07:32:26+09:00</v>
      </c>
      <c r="B71" s="40" t="str">
        <v>2026.08.16</v>
      </c>
      <c r="C71" s="40" t="str">
        <v>20260809</v>
      </c>
      <c r="D71" s="40" t="str">
        <v>20260816</v>
      </c>
      <c r="E71" s="40" t="str">
        <v>경기</v>
      </c>
      <c r="F71" s="40" t="str">
        <v>남양주시</v>
      </c>
      <c r="G71" s="40" t="str">
        <v>다산동</v>
      </c>
      <c r="H71" s="40" t="str">
        <v>경기 남양주시 다산동</v>
      </c>
      <c r="I71" s="40" t="str">
        <v>41360</v>
      </c>
      <c r="J71" s="40" t="str">
        <v/>
      </c>
      <c r="K71" s="41" t="str">
        <v>41360:다산동</v>
      </c>
      <c r="L71" s="42" t="str">
        <v>다산리버펠리체2단지</v>
      </c>
      <c r="M71" s="43">
        <v>84.98</v>
      </c>
      <c r="N71" s="44">
        <v>25.7</v>
      </c>
      <c r="O71" s="44">
        <v>22</v>
      </c>
      <c r="P71" s="44">
        <v>2713.24</v>
      </c>
      <c r="Q71" s="44">
        <v>6.98</v>
      </c>
      <c r="R71" s="41">
        <v>1624.06</v>
      </c>
    </row>
    <row r="72" ht="20" customHeight="1">
      <c r="A72" s="35" t="str">
        <v>2026-08-16T07:32:26+09:00</v>
      </c>
      <c r="B72" s="35" t="str">
        <v>2026.08.16</v>
      </c>
      <c r="C72" s="35" t="str">
        <v>20260809</v>
      </c>
      <c r="D72" s="35" t="str">
        <v>20260816</v>
      </c>
      <c r="E72" s="35" t="str">
        <v>경기</v>
      </c>
      <c r="F72" s="35" t="str">
        <v>남양주시</v>
      </c>
      <c r="G72" s="35" t="str">
        <v>다산동</v>
      </c>
      <c r="H72" s="35" t="str">
        <v>경기 남양주시 다산동</v>
      </c>
      <c r="I72" s="35" t="str">
        <v>41360</v>
      </c>
      <c r="J72" s="35" t="str">
        <v/>
      </c>
      <c r="K72" s="36" t="str">
        <v>41360:다산동</v>
      </c>
      <c r="L72" s="37" t="str">
        <v>다산리버펠리체2단지</v>
      </c>
      <c r="M72" s="38">
        <v>119.46</v>
      </c>
      <c r="N72" s="39">
        <v>36.1</v>
      </c>
      <c r="O72" s="39">
        <v>22</v>
      </c>
      <c r="P72" s="39">
        <v>2089.37</v>
      </c>
      <c r="Q72" s="39">
        <v>7.55</v>
      </c>
      <c r="R72" s="35" t="str">
        <v/>
      </c>
    </row>
    <row r="73" ht="20" customHeight="1">
      <c r="A73" s="40" t="str">
        <v>2026-08-16T07:32:26+09:00</v>
      </c>
      <c r="B73" s="40" t="str">
        <v>2026.08.16</v>
      </c>
      <c r="C73" s="40" t="str">
        <v>20260809</v>
      </c>
      <c r="D73" s="40" t="str">
        <v>20260816</v>
      </c>
      <c r="E73" s="40" t="str">
        <v>경기</v>
      </c>
      <c r="F73" s="40" t="str">
        <v>남양주시</v>
      </c>
      <c r="G73" s="40" t="str">
        <v>다산동</v>
      </c>
      <c r="H73" s="40" t="str">
        <v>경기 남양주시 다산동</v>
      </c>
      <c r="I73" s="40" t="str">
        <v>41360</v>
      </c>
      <c r="J73" s="40" t="str">
        <v/>
      </c>
      <c r="K73" s="41" t="str">
        <v>41360:다산동</v>
      </c>
      <c r="L73" s="42" t="str">
        <v>다산리버펠리체3단지</v>
      </c>
      <c r="M73" s="43">
        <v>84.98</v>
      </c>
      <c r="N73" s="44">
        <v>25.7</v>
      </c>
      <c r="O73" s="44">
        <v>22</v>
      </c>
      <c r="P73" s="44">
        <v>2616.85</v>
      </c>
      <c r="Q73" s="44">
        <v>6.73</v>
      </c>
      <c r="R73" s="41">
        <v>1763.99</v>
      </c>
    </row>
    <row r="74" ht="20" customHeight="1">
      <c r="A74" s="35" t="str">
        <v>2026-08-16T07:32:26+09:00</v>
      </c>
      <c r="B74" s="35" t="str">
        <v>2026.08.16</v>
      </c>
      <c r="C74" s="35" t="str">
        <v>20260809</v>
      </c>
      <c r="D74" s="35" t="str">
        <v>20260816</v>
      </c>
      <c r="E74" s="35" t="str">
        <v>경기</v>
      </c>
      <c r="F74" s="35" t="str">
        <v>남양주시</v>
      </c>
      <c r="G74" s="35" t="str">
        <v>다산동</v>
      </c>
      <c r="H74" s="35" t="str">
        <v>경기 남양주시 다산동</v>
      </c>
      <c r="I74" s="35" t="str">
        <v>41360</v>
      </c>
      <c r="J74" s="35" t="str">
        <v/>
      </c>
      <c r="K74" s="36" t="str">
        <v>41360:다산동</v>
      </c>
      <c r="L74" s="37" t="str">
        <v>다산반도유보라메이플타운</v>
      </c>
      <c r="M74" s="38">
        <v>82.2</v>
      </c>
      <c r="N74" s="39">
        <v>24.9</v>
      </c>
      <c r="O74" s="39">
        <v>9</v>
      </c>
      <c r="P74" s="39">
        <v>3967.5</v>
      </c>
      <c r="Q74" s="39">
        <v>9.87</v>
      </c>
      <c r="R74" s="36">
        <v>2143.22</v>
      </c>
    </row>
    <row r="75" ht="20" customHeight="1">
      <c r="A75" s="40" t="str">
        <v>2026-08-16T07:32:26+09:00</v>
      </c>
      <c r="B75" s="40" t="str">
        <v>2026.08.16</v>
      </c>
      <c r="C75" s="40" t="str">
        <v>20260809</v>
      </c>
      <c r="D75" s="40" t="str">
        <v>20260816</v>
      </c>
      <c r="E75" s="40" t="str">
        <v>경기</v>
      </c>
      <c r="F75" s="40" t="str">
        <v>남양주시</v>
      </c>
      <c r="G75" s="40" t="str">
        <v>다산동</v>
      </c>
      <c r="H75" s="40" t="str">
        <v>경기 남양주시 다산동</v>
      </c>
      <c r="I75" s="40" t="str">
        <v>41360</v>
      </c>
      <c r="J75" s="40" t="str">
        <v/>
      </c>
      <c r="K75" s="41" t="str">
        <v>41360:다산동</v>
      </c>
      <c r="L75" s="42" t="str">
        <v>다산반도유보라메이플타운</v>
      </c>
      <c r="M75" s="43">
        <v>84.97</v>
      </c>
      <c r="N75" s="44">
        <v>25.7</v>
      </c>
      <c r="O75" s="44">
        <v>9</v>
      </c>
      <c r="P75" s="44">
        <v>3967.5</v>
      </c>
      <c r="Q75" s="44">
        <v>10.2</v>
      </c>
      <c r="R75" s="41">
        <v>2234.51</v>
      </c>
    </row>
    <row r="76" ht="20" customHeight="1">
      <c r="A76" s="35" t="str">
        <v>2026-08-16T07:32:26+09:00</v>
      </c>
      <c r="B76" s="35" t="str">
        <v>2026.08.16</v>
      </c>
      <c r="C76" s="35" t="str">
        <v>20260809</v>
      </c>
      <c r="D76" s="35" t="str">
        <v>20260816</v>
      </c>
      <c r="E76" s="35" t="str">
        <v>경기</v>
      </c>
      <c r="F76" s="35" t="str">
        <v>남양주시</v>
      </c>
      <c r="G76" s="35" t="str">
        <v>다산동</v>
      </c>
      <c r="H76" s="35" t="str">
        <v>경기 남양주시 다산동</v>
      </c>
      <c r="I76" s="35" t="str">
        <v>41360</v>
      </c>
      <c r="J76" s="35" t="str">
        <v/>
      </c>
      <c r="K76" s="36" t="str">
        <v>41360:다산동</v>
      </c>
      <c r="L76" s="37" t="str">
        <v>다산센트레빌</v>
      </c>
      <c r="M76" s="38">
        <v>59.99</v>
      </c>
      <c r="N76" s="39">
        <v>18.1</v>
      </c>
      <c r="O76" s="39">
        <v>11</v>
      </c>
      <c r="P76" s="39">
        <v>3785.75</v>
      </c>
      <c r="Q76" s="39">
        <v>6.87</v>
      </c>
      <c r="R76" s="36">
        <v>1477.21</v>
      </c>
    </row>
    <row r="77" ht="20" customHeight="1">
      <c r="A77" s="40" t="str">
        <v>2026-08-16T07:32:26+09:00</v>
      </c>
      <c r="B77" s="40" t="str">
        <v>2026.08.16</v>
      </c>
      <c r="C77" s="40" t="str">
        <v>20260809</v>
      </c>
      <c r="D77" s="40" t="str">
        <v>20260816</v>
      </c>
      <c r="E77" s="40" t="str">
        <v>경기</v>
      </c>
      <c r="F77" s="40" t="str">
        <v>남양주시</v>
      </c>
      <c r="G77" s="40" t="str">
        <v>다산동</v>
      </c>
      <c r="H77" s="40" t="str">
        <v>경기 남양주시 다산동</v>
      </c>
      <c r="I77" s="40" t="str">
        <v>41360</v>
      </c>
      <c r="J77" s="40" t="str">
        <v/>
      </c>
      <c r="K77" s="41" t="str">
        <v>41360:다산동</v>
      </c>
      <c r="L77" s="42" t="str">
        <v>다산센트레빌</v>
      </c>
      <c r="M77" s="43">
        <v>84.99</v>
      </c>
      <c r="N77" s="44">
        <v>25.7</v>
      </c>
      <c r="O77" s="44">
        <v>11</v>
      </c>
      <c r="P77" s="44">
        <v>2878.32</v>
      </c>
      <c r="Q77" s="44">
        <v>7.4</v>
      </c>
      <c r="R77" s="41">
        <v>2022.6</v>
      </c>
    </row>
    <row r="78" ht="20" customHeight="1">
      <c r="A78" s="35" t="str">
        <v>2026-08-16T07:32:26+09:00</v>
      </c>
      <c r="B78" s="35" t="str">
        <v>2026.08.16</v>
      </c>
      <c r="C78" s="35" t="str">
        <v>20260809</v>
      </c>
      <c r="D78" s="35" t="str">
        <v>20260816</v>
      </c>
      <c r="E78" s="35" t="str">
        <v>경기</v>
      </c>
      <c r="F78" s="35" t="str">
        <v>남양주시</v>
      </c>
      <c r="G78" s="35" t="str">
        <v>다산동</v>
      </c>
      <c r="H78" s="35" t="str">
        <v>경기 남양주시 다산동</v>
      </c>
      <c r="I78" s="35" t="str">
        <v>41360</v>
      </c>
      <c r="J78" s="35" t="str">
        <v/>
      </c>
      <c r="K78" s="36" t="str">
        <v>41360:다산동</v>
      </c>
      <c r="L78" s="37" t="str">
        <v>다산센트레빌</v>
      </c>
      <c r="M78" s="38">
        <v>114.93</v>
      </c>
      <c r="N78" s="39">
        <v>34.8</v>
      </c>
      <c r="O78" s="39">
        <v>11</v>
      </c>
      <c r="P78" s="39">
        <v>2502.42</v>
      </c>
      <c r="Q78" s="39">
        <v>8.7</v>
      </c>
      <c r="R78" s="36">
        <v>1517.53</v>
      </c>
    </row>
    <row r="79" ht="20" customHeight="1">
      <c r="A79" s="40" t="str">
        <v>2026-08-16T07:32:26+09:00</v>
      </c>
      <c r="B79" s="40" t="str">
        <v>2026.08.16</v>
      </c>
      <c r="C79" s="40" t="str">
        <v>20260809</v>
      </c>
      <c r="D79" s="40" t="str">
        <v>20260816</v>
      </c>
      <c r="E79" s="40" t="str">
        <v>경기</v>
      </c>
      <c r="F79" s="40" t="str">
        <v>남양주시</v>
      </c>
      <c r="G79" s="40" t="str">
        <v>다산동</v>
      </c>
      <c r="H79" s="40" t="str">
        <v>경기 남양주시 다산동</v>
      </c>
      <c r="I79" s="40" t="str">
        <v>41360</v>
      </c>
      <c r="J79" s="40" t="str">
        <v/>
      </c>
      <c r="K79" s="41" t="str">
        <v>41360:다산동</v>
      </c>
      <c r="L79" s="42" t="str">
        <v>다산신안인스빌퍼스트리버</v>
      </c>
      <c r="M79" s="43">
        <v>84.96</v>
      </c>
      <c r="N79" s="44">
        <v>25.7</v>
      </c>
      <c r="O79" s="44">
        <v>8</v>
      </c>
      <c r="P79" s="44">
        <v>3515.03</v>
      </c>
      <c r="Q79" s="44">
        <v>9.03</v>
      </c>
      <c r="R79" s="41">
        <v>1961.16</v>
      </c>
    </row>
    <row r="80" ht="20" customHeight="1">
      <c r="A80" s="35" t="str">
        <v>2026-08-16T07:32:26+09:00</v>
      </c>
      <c r="B80" s="35" t="str">
        <v>2026.08.16</v>
      </c>
      <c r="C80" s="35" t="str">
        <v>20260809</v>
      </c>
      <c r="D80" s="35" t="str">
        <v>20260816</v>
      </c>
      <c r="E80" s="35" t="str">
        <v>경기</v>
      </c>
      <c r="F80" s="35" t="str">
        <v>남양주시</v>
      </c>
      <c r="G80" s="35" t="str">
        <v>다산동</v>
      </c>
      <c r="H80" s="35" t="str">
        <v>경기 남양주시 다산동</v>
      </c>
      <c r="I80" s="35" t="str">
        <v>41360</v>
      </c>
      <c r="J80" s="35" t="str">
        <v/>
      </c>
      <c r="K80" s="36" t="str">
        <v>41360:다산동</v>
      </c>
      <c r="L80" s="37" t="str">
        <v>다산신안인스빌퍼스트리버</v>
      </c>
      <c r="M80" s="38">
        <v>84.97</v>
      </c>
      <c r="N80" s="39">
        <v>25.7</v>
      </c>
      <c r="O80" s="39">
        <v>8</v>
      </c>
      <c r="P80" s="39">
        <v>3456.94</v>
      </c>
      <c r="Q80" s="39">
        <v>8.89</v>
      </c>
      <c r="R80" s="36">
        <v>1920.09</v>
      </c>
    </row>
    <row r="81" ht="20" customHeight="1">
      <c r="A81" s="40" t="str">
        <v>2026-08-16T07:32:26+09:00</v>
      </c>
      <c r="B81" s="40" t="str">
        <v>2026.08.16</v>
      </c>
      <c r="C81" s="40" t="str">
        <v>20260809</v>
      </c>
      <c r="D81" s="40" t="str">
        <v>20260816</v>
      </c>
      <c r="E81" s="40" t="str">
        <v>경기</v>
      </c>
      <c r="F81" s="40" t="str">
        <v>남양주시</v>
      </c>
      <c r="G81" s="40" t="str">
        <v>다산동</v>
      </c>
      <c r="H81" s="40" t="str">
        <v>경기 남양주시 다산동</v>
      </c>
      <c r="I81" s="40" t="str">
        <v>41360</v>
      </c>
      <c r="J81" s="40" t="str">
        <v/>
      </c>
      <c r="K81" s="41" t="str">
        <v>41360:다산동</v>
      </c>
      <c r="L81" s="42" t="str">
        <v>다산신안인스빌퍼스트포레</v>
      </c>
      <c r="M81" s="43">
        <v>84.96</v>
      </c>
      <c r="N81" s="44">
        <v>25.7</v>
      </c>
      <c r="O81" s="44">
        <v>7</v>
      </c>
      <c r="P81" s="44">
        <v>3482.61</v>
      </c>
      <c r="Q81" s="44">
        <v>8.95</v>
      </c>
      <c r="R81" s="41">
        <v>1756.87</v>
      </c>
    </row>
    <row r="82" ht="20" customHeight="1">
      <c r="A82" s="35" t="str">
        <v>2026-08-16T07:32:26+09:00</v>
      </c>
      <c r="B82" s="35" t="str">
        <v>2026.08.16</v>
      </c>
      <c r="C82" s="35" t="str">
        <v>20260809</v>
      </c>
      <c r="D82" s="35" t="str">
        <v>20260816</v>
      </c>
      <c r="E82" s="35" t="str">
        <v>경기</v>
      </c>
      <c r="F82" s="35" t="str">
        <v>남양주시</v>
      </c>
      <c r="G82" s="35" t="str">
        <v>다산동</v>
      </c>
      <c r="H82" s="35" t="str">
        <v>경기 남양주시 다산동</v>
      </c>
      <c r="I82" s="35" t="str">
        <v>41360</v>
      </c>
      <c r="J82" s="35" t="str">
        <v/>
      </c>
      <c r="K82" s="36" t="str">
        <v>41360:다산동</v>
      </c>
      <c r="L82" s="37" t="str">
        <v>다산신안인스빌퍼스트포레</v>
      </c>
      <c r="M82" s="38">
        <v>84.97</v>
      </c>
      <c r="N82" s="39">
        <v>25.7</v>
      </c>
      <c r="O82" s="39">
        <v>7</v>
      </c>
      <c r="P82" s="39">
        <v>3735.13</v>
      </c>
      <c r="Q82" s="39">
        <v>9.6</v>
      </c>
      <c r="R82" s="36">
        <v>2171.63</v>
      </c>
    </row>
    <row r="83" ht="20" customHeight="1">
      <c r="A83" s="40" t="str">
        <v>2026-08-16T07:32:26+09:00</v>
      </c>
      <c r="B83" s="40" t="str">
        <v>2026.08.16</v>
      </c>
      <c r="C83" s="40" t="str">
        <v>20260809</v>
      </c>
      <c r="D83" s="40" t="str">
        <v>20260816</v>
      </c>
      <c r="E83" s="40" t="str">
        <v>경기</v>
      </c>
      <c r="F83" s="40" t="str">
        <v>남양주시</v>
      </c>
      <c r="G83" s="40" t="str">
        <v>다산동</v>
      </c>
      <c r="H83" s="40" t="str">
        <v>경기 남양주시 다산동</v>
      </c>
      <c r="I83" s="40" t="str">
        <v>41360</v>
      </c>
      <c r="J83" s="40" t="str">
        <v/>
      </c>
      <c r="K83" s="41" t="str">
        <v>41360:다산동</v>
      </c>
      <c r="L83" s="42" t="str">
        <v>다산아이파크</v>
      </c>
      <c r="M83" s="43">
        <v>84.95</v>
      </c>
      <c r="N83" s="44">
        <v>25.7</v>
      </c>
      <c r="O83" s="44">
        <v>10</v>
      </c>
      <c r="P83" s="44">
        <v>3862.26</v>
      </c>
      <c r="Q83" s="44">
        <v>9.93</v>
      </c>
      <c r="R83" s="41">
        <v>2081.92</v>
      </c>
    </row>
    <row r="84" ht="20" customHeight="1">
      <c r="A84" s="35" t="str">
        <v>2026-08-16T07:32:26+09:00</v>
      </c>
      <c r="B84" s="35" t="str">
        <v>2026.08.16</v>
      </c>
      <c r="C84" s="35" t="str">
        <v>20260809</v>
      </c>
      <c r="D84" s="35" t="str">
        <v>20260816</v>
      </c>
      <c r="E84" s="35" t="str">
        <v>경기</v>
      </c>
      <c r="F84" s="35" t="str">
        <v>남양주시</v>
      </c>
      <c r="G84" s="35" t="str">
        <v>다산동</v>
      </c>
      <c r="H84" s="35" t="str">
        <v>경기 남양주시 다산동</v>
      </c>
      <c r="I84" s="35" t="str">
        <v>41360</v>
      </c>
      <c r="J84" s="35" t="str">
        <v/>
      </c>
      <c r="K84" s="36" t="str">
        <v>41360:다산동</v>
      </c>
      <c r="L84" s="37" t="str">
        <v>다산아이파크</v>
      </c>
      <c r="M84" s="38">
        <v>84.98</v>
      </c>
      <c r="N84" s="39">
        <v>25.7</v>
      </c>
      <c r="O84" s="39">
        <v>10</v>
      </c>
      <c r="P84" s="39">
        <v>3755.87</v>
      </c>
      <c r="Q84" s="39">
        <v>9.65</v>
      </c>
      <c r="R84" s="36">
        <v>2042.29</v>
      </c>
    </row>
    <row r="85" ht="20" customHeight="1">
      <c r="A85" s="40" t="str">
        <v>2026-08-16T07:32:26+09:00</v>
      </c>
      <c r="B85" s="40" t="str">
        <v>2026.08.16</v>
      </c>
      <c r="C85" s="40" t="str">
        <v>20260809</v>
      </c>
      <c r="D85" s="40" t="str">
        <v>20260816</v>
      </c>
      <c r="E85" s="40" t="str">
        <v>경기</v>
      </c>
      <c r="F85" s="40" t="str">
        <v>남양주시</v>
      </c>
      <c r="G85" s="40" t="str">
        <v>다산동</v>
      </c>
      <c r="H85" s="40" t="str">
        <v>경기 남양주시 다산동</v>
      </c>
      <c r="I85" s="40" t="str">
        <v>41360</v>
      </c>
      <c r="J85" s="40" t="str">
        <v/>
      </c>
      <c r="K85" s="41" t="str">
        <v>41360:다산동</v>
      </c>
      <c r="L85" s="42" t="str">
        <v>다산아이파크</v>
      </c>
      <c r="M85" s="43">
        <v>97.96</v>
      </c>
      <c r="N85" s="44">
        <v>29.6</v>
      </c>
      <c r="O85" s="44">
        <v>10</v>
      </c>
      <c r="P85" s="44">
        <v>3712.09</v>
      </c>
      <c r="Q85" s="44">
        <v>11</v>
      </c>
      <c r="R85" s="41">
        <v>2138.67</v>
      </c>
    </row>
    <row r="86" ht="20" customHeight="1">
      <c r="A86" s="35" t="str">
        <v>2026-08-16T07:32:26+09:00</v>
      </c>
      <c r="B86" s="35" t="str">
        <v>2026.08.16</v>
      </c>
      <c r="C86" s="35" t="str">
        <v>20260809</v>
      </c>
      <c r="D86" s="35" t="str">
        <v>20260816</v>
      </c>
      <c r="E86" s="35" t="str">
        <v>경기</v>
      </c>
      <c r="F86" s="35" t="str">
        <v>남양주시</v>
      </c>
      <c r="G86" s="35" t="str">
        <v>다산동</v>
      </c>
      <c r="H86" s="35" t="str">
        <v>경기 남양주시 다산동</v>
      </c>
      <c r="I86" s="35" t="str">
        <v>41360</v>
      </c>
      <c r="J86" s="35" t="str">
        <v/>
      </c>
      <c r="K86" s="36" t="str">
        <v>41360:다산동</v>
      </c>
      <c r="L86" s="37" t="str">
        <v>다산유보라마크뷰</v>
      </c>
      <c r="M86" s="38">
        <v>47.99</v>
      </c>
      <c r="N86" s="39">
        <v>14.5</v>
      </c>
      <c r="O86" s="39">
        <v>3</v>
      </c>
      <c r="P86" s="39">
        <v>3857.55</v>
      </c>
      <c r="Q86" s="39">
        <v>5.6</v>
      </c>
      <c r="R86" s="36">
        <v>2500.52</v>
      </c>
    </row>
    <row r="87" ht="20" customHeight="1">
      <c r="A87" s="40" t="str">
        <v>2026-08-16T07:32:26+09:00</v>
      </c>
      <c r="B87" s="40" t="str">
        <v>2026.08.16</v>
      </c>
      <c r="C87" s="40" t="str">
        <v>20260809</v>
      </c>
      <c r="D87" s="40" t="str">
        <v>20260816</v>
      </c>
      <c r="E87" s="40" t="str">
        <v>경기</v>
      </c>
      <c r="F87" s="40" t="str">
        <v>남양주시</v>
      </c>
      <c r="G87" s="40" t="str">
        <v>다산동</v>
      </c>
      <c r="H87" s="40" t="str">
        <v>경기 남양주시 다산동</v>
      </c>
      <c r="I87" s="40" t="str">
        <v>41360</v>
      </c>
      <c r="J87" s="40" t="str">
        <v/>
      </c>
      <c r="K87" s="41" t="str">
        <v>41360:다산동</v>
      </c>
      <c r="L87" s="42" t="str">
        <v>다산유보라마크뷰</v>
      </c>
      <c r="M87" s="43">
        <v>59.75</v>
      </c>
      <c r="N87" s="44">
        <v>18.1</v>
      </c>
      <c r="O87" s="44">
        <v>3</v>
      </c>
      <c r="P87" s="44">
        <v>4094.19</v>
      </c>
      <c r="Q87" s="44">
        <v>7.4</v>
      </c>
      <c r="R87" s="41">
        <v>2766.35</v>
      </c>
    </row>
    <row r="88" ht="20" customHeight="1">
      <c r="A88" s="35" t="str">
        <v>2026-08-16T07:32:26+09:00</v>
      </c>
      <c r="B88" s="35" t="str">
        <v>2026.08.16</v>
      </c>
      <c r="C88" s="35" t="str">
        <v>20260809</v>
      </c>
      <c r="D88" s="35" t="str">
        <v>20260816</v>
      </c>
      <c r="E88" s="35" t="str">
        <v>경기</v>
      </c>
      <c r="F88" s="35" t="str">
        <v>남양주시</v>
      </c>
      <c r="G88" s="35" t="str">
        <v>다산동</v>
      </c>
      <c r="H88" s="35" t="str">
        <v>경기 남양주시 다산동</v>
      </c>
      <c r="I88" s="35" t="str">
        <v>41360</v>
      </c>
      <c r="J88" s="35" t="str">
        <v/>
      </c>
      <c r="K88" s="36" t="str">
        <v>41360:다산동</v>
      </c>
      <c r="L88" s="37" t="str">
        <v>다산유보라마크뷰</v>
      </c>
      <c r="M88" s="38">
        <v>59.98</v>
      </c>
      <c r="N88" s="39">
        <v>18.1</v>
      </c>
      <c r="O88" s="39">
        <v>3</v>
      </c>
      <c r="P88" s="39">
        <v>3802.92</v>
      </c>
      <c r="Q88" s="39">
        <v>6.9</v>
      </c>
      <c r="R88" s="36">
        <v>2204.59</v>
      </c>
    </row>
    <row r="89" ht="20" customHeight="1">
      <c r="A89" s="40" t="str">
        <v>2026-08-16T07:32:26+09:00</v>
      </c>
      <c r="B89" s="40" t="str">
        <v>2026.08.16</v>
      </c>
      <c r="C89" s="40" t="str">
        <v>20260809</v>
      </c>
      <c r="D89" s="40" t="str">
        <v>20260816</v>
      </c>
      <c r="E89" s="40" t="str">
        <v>경기</v>
      </c>
      <c r="F89" s="40" t="str">
        <v>남양주시</v>
      </c>
      <c r="G89" s="40" t="str">
        <v>다산동</v>
      </c>
      <c r="H89" s="40" t="str">
        <v>경기 남양주시 다산동</v>
      </c>
      <c r="I89" s="40" t="str">
        <v>41360</v>
      </c>
      <c r="J89" s="40" t="str">
        <v/>
      </c>
      <c r="K89" s="41" t="str">
        <v>41360:다산동</v>
      </c>
      <c r="L89" s="42" t="str">
        <v>다산유보라마크뷰</v>
      </c>
      <c r="M89" s="43">
        <v>67.99</v>
      </c>
      <c r="N89" s="44">
        <v>20.6</v>
      </c>
      <c r="O89" s="44">
        <v>3</v>
      </c>
      <c r="P89" s="44">
        <v>3733.26</v>
      </c>
      <c r="Q89" s="44">
        <v>7.68</v>
      </c>
      <c r="R89" s="41">
        <v>1940</v>
      </c>
    </row>
    <row r="90" ht="20" customHeight="1">
      <c r="A90" s="35" t="str">
        <v>2026-08-16T07:32:26+09:00</v>
      </c>
      <c r="B90" s="35" t="str">
        <v>2026.08.16</v>
      </c>
      <c r="C90" s="35" t="str">
        <v>20260809</v>
      </c>
      <c r="D90" s="35" t="str">
        <v>20260816</v>
      </c>
      <c r="E90" s="35" t="str">
        <v>경기</v>
      </c>
      <c r="F90" s="35" t="str">
        <v>남양주시</v>
      </c>
      <c r="G90" s="35" t="str">
        <v>다산동</v>
      </c>
      <c r="H90" s="35" t="str">
        <v>경기 남양주시 다산동</v>
      </c>
      <c r="I90" s="35" t="str">
        <v>41360</v>
      </c>
      <c r="J90" s="35" t="str">
        <v/>
      </c>
      <c r="K90" s="36" t="str">
        <v>41360:다산동</v>
      </c>
      <c r="L90" s="37" t="str">
        <v>다산유승한내들골든뷰</v>
      </c>
      <c r="M90" s="38">
        <v>84.67</v>
      </c>
      <c r="N90" s="39">
        <v>25.6</v>
      </c>
      <c r="O90" s="39">
        <v>9</v>
      </c>
      <c r="P90" s="39">
        <v>3708.96</v>
      </c>
      <c r="Q90" s="39">
        <v>9.5</v>
      </c>
      <c r="R90" s="36">
        <v>1750.18</v>
      </c>
    </row>
    <row r="91" ht="20" customHeight="1">
      <c r="A91" s="40" t="str">
        <v>2026-08-16T07:32:26+09:00</v>
      </c>
      <c r="B91" s="40" t="str">
        <v>2026.08.16</v>
      </c>
      <c r="C91" s="40" t="str">
        <v>20260809</v>
      </c>
      <c r="D91" s="40" t="str">
        <v>20260816</v>
      </c>
      <c r="E91" s="40" t="str">
        <v>경기</v>
      </c>
      <c r="F91" s="40" t="str">
        <v>남양주시</v>
      </c>
      <c r="G91" s="40" t="str">
        <v>다산동</v>
      </c>
      <c r="H91" s="40" t="str">
        <v>경기 남양주시 다산동</v>
      </c>
      <c r="I91" s="40" t="str">
        <v>41360</v>
      </c>
      <c r="J91" s="40" t="str">
        <v/>
      </c>
      <c r="K91" s="41" t="str">
        <v>41360:다산동</v>
      </c>
      <c r="L91" s="42" t="str">
        <v>다산유승한내들골든뷰</v>
      </c>
      <c r="M91" s="43">
        <v>84.86</v>
      </c>
      <c r="N91" s="44">
        <v>25.7</v>
      </c>
      <c r="O91" s="44">
        <v>9</v>
      </c>
      <c r="P91" s="44">
        <v>3817.86</v>
      </c>
      <c r="Q91" s="44">
        <v>9.8</v>
      </c>
      <c r="R91" s="41">
        <v>1750.18</v>
      </c>
    </row>
    <row r="92" ht="20" customHeight="1">
      <c r="A92" s="35" t="str">
        <v>2026-08-16T07:32:26+09:00</v>
      </c>
      <c r="B92" s="35" t="str">
        <v>2026.08.16</v>
      </c>
      <c r="C92" s="35" t="str">
        <v>20260809</v>
      </c>
      <c r="D92" s="35" t="str">
        <v>20260816</v>
      </c>
      <c r="E92" s="35" t="str">
        <v>경기</v>
      </c>
      <c r="F92" s="35" t="str">
        <v>남양주시</v>
      </c>
      <c r="G92" s="35" t="str">
        <v>다산동</v>
      </c>
      <c r="H92" s="35" t="str">
        <v>경기 남양주시 다산동</v>
      </c>
      <c r="I92" s="35" t="str">
        <v>41360</v>
      </c>
      <c r="J92" s="35" t="str">
        <v/>
      </c>
      <c r="K92" s="36" t="str">
        <v>41360:다산동</v>
      </c>
      <c r="L92" s="37" t="str">
        <v>다산유승한내들골든뷰</v>
      </c>
      <c r="M92" s="38">
        <v>91.61</v>
      </c>
      <c r="N92" s="39">
        <v>27.7</v>
      </c>
      <c r="O92" s="39">
        <v>9</v>
      </c>
      <c r="P92" s="39">
        <v>3608.68</v>
      </c>
      <c r="Q92" s="39">
        <v>10</v>
      </c>
      <c r="R92" s="36">
        <v>2489.99</v>
      </c>
    </row>
    <row r="93" ht="20" customHeight="1">
      <c r="A93" s="40" t="str">
        <v>2026-08-16T07:32:26+09:00</v>
      </c>
      <c r="B93" s="40" t="str">
        <v>2026.08.16</v>
      </c>
      <c r="C93" s="40" t="str">
        <v>20260809</v>
      </c>
      <c r="D93" s="40" t="str">
        <v>20260816</v>
      </c>
      <c r="E93" s="40" t="str">
        <v>경기</v>
      </c>
      <c r="F93" s="40" t="str">
        <v>남양주시</v>
      </c>
      <c r="G93" s="40" t="str">
        <v>다산동</v>
      </c>
      <c r="H93" s="40" t="str">
        <v>경기 남양주시 다산동</v>
      </c>
      <c r="I93" s="40" t="str">
        <v>41360</v>
      </c>
      <c r="J93" s="40" t="str">
        <v/>
      </c>
      <c r="K93" s="41" t="str">
        <v>41360:다산동</v>
      </c>
      <c r="L93" s="42" t="str">
        <v>다산유승한내들골든뷰</v>
      </c>
      <c r="M93" s="43">
        <v>109.76</v>
      </c>
      <c r="N93" s="44">
        <v>33.2</v>
      </c>
      <c r="O93" s="44">
        <v>9</v>
      </c>
      <c r="P93" s="44">
        <v>3341.57</v>
      </c>
      <c r="Q93" s="44">
        <v>11.1</v>
      </c>
      <c r="R93" s="41">
        <v>1286.03</v>
      </c>
    </row>
    <row r="94" ht="20" customHeight="1">
      <c r="A94" s="35" t="str">
        <v>2026-08-16T07:32:26+09:00</v>
      </c>
      <c r="B94" s="35" t="str">
        <v>2026.08.16</v>
      </c>
      <c r="C94" s="35" t="str">
        <v>20260809</v>
      </c>
      <c r="D94" s="35" t="str">
        <v>20260816</v>
      </c>
      <c r="E94" s="35" t="str">
        <v>경기</v>
      </c>
      <c r="F94" s="35" t="str">
        <v>남양주시</v>
      </c>
      <c r="G94" s="35" t="str">
        <v>다산동</v>
      </c>
      <c r="H94" s="35" t="str">
        <v>경기 남양주시 다산동</v>
      </c>
      <c r="I94" s="35" t="str">
        <v>41360</v>
      </c>
      <c r="J94" s="35" t="str">
        <v/>
      </c>
      <c r="K94" s="36" t="str">
        <v>41360:다산동</v>
      </c>
      <c r="L94" s="37" t="str">
        <v>다산유승한내들센트럴</v>
      </c>
      <c r="M94" s="38">
        <v>74.06</v>
      </c>
      <c r="N94" s="39">
        <v>22.4</v>
      </c>
      <c r="O94" s="39">
        <v>9</v>
      </c>
      <c r="P94" s="39">
        <v>4508.18</v>
      </c>
      <c r="Q94" s="39">
        <v>10.1</v>
      </c>
      <c r="R94" s="36">
        <v>2502.94</v>
      </c>
    </row>
    <row r="95" ht="20" customHeight="1">
      <c r="A95" s="40" t="str">
        <v>2026-08-16T07:32:26+09:00</v>
      </c>
      <c r="B95" s="40" t="str">
        <v>2026.08.16</v>
      </c>
      <c r="C95" s="40" t="str">
        <v>20260809</v>
      </c>
      <c r="D95" s="40" t="str">
        <v>20260816</v>
      </c>
      <c r="E95" s="40" t="str">
        <v>경기</v>
      </c>
      <c r="F95" s="40" t="str">
        <v>남양주시</v>
      </c>
      <c r="G95" s="40" t="str">
        <v>다산동</v>
      </c>
      <c r="H95" s="40" t="str">
        <v>경기 남양주시 다산동</v>
      </c>
      <c r="I95" s="40" t="str">
        <v>41360</v>
      </c>
      <c r="J95" s="40" t="str">
        <v/>
      </c>
      <c r="K95" s="41" t="str">
        <v>41360:다산동</v>
      </c>
      <c r="L95" s="42" t="str">
        <v>다산유승한내들센트럴</v>
      </c>
      <c r="M95" s="43">
        <v>84.04</v>
      </c>
      <c r="N95" s="44">
        <v>25.4</v>
      </c>
      <c r="O95" s="44">
        <v>9</v>
      </c>
      <c r="P95" s="44">
        <v>4028.09</v>
      </c>
      <c r="Q95" s="44">
        <v>10.24</v>
      </c>
      <c r="R95" s="41">
        <v>2517.56</v>
      </c>
    </row>
    <row r="96" ht="20" customHeight="1">
      <c r="A96" s="35" t="str">
        <v>2026-08-16T07:32:26+09:00</v>
      </c>
      <c r="B96" s="35" t="str">
        <v>2026.08.16</v>
      </c>
      <c r="C96" s="35" t="str">
        <v>20260809</v>
      </c>
      <c r="D96" s="35" t="str">
        <v>20260816</v>
      </c>
      <c r="E96" s="35" t="str">
        <v>경기</v>
      </c>
      <c r="F96" s="35" t="str">
        <v>남양주시</v>
      </c>
      <c r="G96" s="35" t="str">
        <v>다산동</v>
      </c>
      <c r="H96" s="35" t="str">
        <v>경기 남양주시 다산동</v>
      </c>
      <c r="I96" s="35" t="str">
        <v>41360</v>
      </c>
      <c r="J96" s="35" t="str">
        <v/>
      </c>
      <c r="K96" s="36" t="str">
        <v>41360:다산동</v>
      </c>
      <c r="L96" s="37" t="str">
        <v>다산자연앤e편한세상3차</v>
      </c>
      <c r="M96" s="38">
        <v>51.96</v>
      </c>
      <c r="N96" s="39">
        <v>15.7</v>
      </c>
      <c r="O96" s="39">
        <v>8</v>
      </c>
      <c r="P96" s="39">
        <v>4713.96</v>
      </c>
      <c r="Q96" s="39">
        <v>7.41</v>
      </c>
      <c r="R96" s="36">
        <v>3054.04</v>
      </c>
    </row>
    <row r="97" ht="20" customHeight="1">
      <c r="A97" s="40" t="str">
        <v>2026-08-16T07:32:26+09:00</v>
      </c>
      <c r="B97" s="40" t="str">
        <v>2026.08.16</v>
      </c>
      <c r="C97" s="40" t="str">
        <v>20260809</v>
      </c>
      <c r="D97" s="40" t="str">
        <v>20260816</v>
      </c>
      <c r="E97" s="40" t="str">
        <v>경기</v>
      </c>
      <c r="F97" s="40" t="str">
        <v>남양주시</v>
      </c>
      <c r="G97" s="40" t="str">
        <v>다산동</v>
      </c>
      <c r="H97" s="40" t="str">
        <v>경기 남양주시 다산동</v>
      </c>
      <c r="I97" s="40" t="str">
        <v>41360</v>
      </c>
      <c r="J97" s="40" t="str">
        <v/>
      </c>
      <c r="K97" s="41" t="str">
        <v>41360:다산동</v>
      </c>
      <c r="L97" s="42" t="str">
        <v>다산자연앤e편한세상3차</v>
      </c>
      <c r="M97" s="43">
        <v>52</v>
      </c>
      <c r="N97" s="44">
        <v>15.7</v>
      </c>
      <c r="O97" s="44">
        <v>8</v>
      </c>
      <c r="P97" s="44">
        <v>5254.36</v>
      </c>
      <c r="Q97" s="44">
        <v>8.27</v>
      </c>
      <c r="R97" s="41">
        <v>3054.04</v>
      </c>
    </row>
    <row r="98" ht="20" customHeight="1">
      <c r="A98" s="35" t="str">
        <v>2026-08-16T07:32:26+09:00</v>
      </c>
      <c r="B98" s="35" t="str">
        <v>2026.08.16</v>
      </c>
      <c r="C98" s="35" t="str">
        <v>20260809</v>
      </c>
      <c r="D98" s="35" t="str">
        <v>20260816</v>
      </c>
      <c r="E98" s="35" t="str">
        <v>경기</v>
      </c>
      <c r="F98" s="35" t="str">
        <v>남양주시</v>
      </c>
      <c r="G98" s="35" t="str">
        <v>다산동</v>
      </c>
      <c r="H98" s="35" t="str">
        <v>경기 남양주시 다산동</v>
      </c>
      <c r="I98" s="35" t="str">
        <v>41360</v>
      </c>
      <c r="J98" s="35" t="str">
        <v/>
      </c>
      <c r="K98" s="36" t="str">
        <v>41360:다산동</v>
      </c>
      <c r="L98" s="37" t="str">
        <v>다산자연앤e편한세상3차</v>
      </c>
      <c r="M98" s="38">
        <v>59.96</v>
      </c>
      <c r="N98" s="39">
        <v>18.1</v>
      </c>
      <c r="O98" s="39">
        <v>8</v>
      </c>
      <c r="P98" s="39">
        <v>4637.95</v>
      </c>
      <c r="Q98" s="39">
        <v>8.41</v>
      </c>
      <c r="R98" s="36">
        <v>2921.98</v>
      </c>
    </row>
    <row r="99" ht="20" customHeight="1">
      <c r="A99" s="40" t="str">
        <v>2026-08-16T07:32:26+09:00</v>
      </c>
      <c r="B99" s="40" t="str">
        <v>2026.08.16</v>
      </c>
      <c r="C99" s="40" t="str">
        <v>20260809</v>
      </c>
      <c r="D99" s="40" t="str">
        <v>20260816</v>
      </c>
      <c r="E99" s="40" t="str">
        <v>경기</v>
      </c>
      <c r="F99" s="40" t="str">
        <v>남양주시</v>
      </c>
      <c r="G99" s="40" t="str">
        <v>다산동</v>
      </c>
      <c r="H99" s="40" t="str">
        <v>경기 남양주시 다산동</v>
      </c>
      <c r="I99" s="40" t="str">
        <v>41360</v>
      </c>
      <c r="J99" s="40" t="str">
        <v/>
      </c>
      <c r="K99" s="41" t="str">
        <v>41360:다산동</v>
      </c>
      <c r="L99" s="42" t="str">
        <v>다산자연앤e편한세상3차</v>
      </c>
      <c r="M99" s="43">
        <v>59.98</v>
      </c>
      <c r="N99" s="44">
        <v>18.1</v>
      </c>
      <c r="O99" s="44">
        <v>8</v>
      </c>
      <c r="P99" s="44">
        <v>4836.27</v>
      </c>
      <c r="Q99" s="44">
        <v>8.78</v>
      </c>
      <c r="R99" s="41">
        <v>3068.03</v>
      </c>
    </row>
    <row r="100" ht="20" customHeight="1">
      <c r="A100" s="35" t="str">
        <v>2026-08-16T07:32:26+09:00</v>
      </c>
      <c r="B100" s="35" t="str">
        <v>2026.08.16</v>
      </c>
      <c r="C100" s="35" t="str">
        <v>20260809</v>
      </c>
      <c r="D100" s="35" t="str">
        <v>20260816</v>
      </c>
      <c r="E100" s="35" t="str">
        <v>경기</v>
      </c>
      <c r="F100" s="35" t="str">
        <v>남양주시</v>
      </c>
      <c r="G100" s="35" t="str">
        <v>다산동</v>
      </c>
      <c r="H100" s="35" t="str">
        <v>경기 남양주시 다산동</v>
      </c>
      <c r="I100" s="35" t="str">
        <v>41360</v>
      </c>
      <c r="J100" s="35" t="str">
        <v/>
      </c>
      <c r="K100" s="36" t="str">
        <v>41360:다산동</v>
      </c>
      <c r="L100" s="37" t="str">
        <v>다산자연앤e편한세상3차</v>
      </c>
      <c r="M100" s="38">
        <v>59.99</v>
      </c>
      <c r="N100" s="39">
        <v>18.1</v>
      </c>
      <c r="O100" s="39">
        <v>8</v>
      </c>
      <c r="P100" s="39">
        <v>4700.31</v>
      </c>
      <c r="Q100" s="39">
        <v>8.53</v>
      </c>
      <c r="R100" s="36">
        <v>3002.38</v>
      </c>
    </row>
    <row r="101" ht="20" customHeight="1">
      <c r="A101" s="40" t="str">
        <v>2026-08-16T07:32:26+09:00</v>
      </c>
      <c r="B101" s="40" t="str">
        <v>2026.08.16</v>
      </c>
      <c r="C101" s="40" t="str">
        <v>20260809</v>
      </c>
      <c r="D101" s="40" t="str">
        <v>20260816</v>
      </c>
      <c r="E101" s="40" t="str">
        <v>경기</v>
      </c>
      <c r="F101" s="40" t="str">
        <v>남양주시</v>
      </c>
      <c r="G101" s="40" t="str">
        <v>다산동</v>
      </c>
      <c r="H101" s="40" t="str">
        <v>경기 남양주시 다산동</v>
      </c>
      <c r="I101" s="40" t="str">
        <v>41360</v>
      </c>
      <c r="J101" s="40" t="str">
        <v/>
      </c>
      <c r="K101" s="41" t="str">
        <v>41360:다산동</v>
      </c>
      <c r="L101" s="42" t="str">
        <v>다산자이아이비플레이스</v>
      </c>
      <c r="M101" s="43">
        <v>84.62</v>
      </c>
      <c r="N101" s="44">
        <v>25.6</v>
      </c>
      <c r="O101" s="44">
        <v>6</v>
      </c>
      <c r="P101" s="44">
        <v>4961.41</v>
      </c>
      <c r="Q101" s="44">
        <v>12.7</v>
      </c>
      <c r="R101" s="41">
        <v>2443.03</v>
      </c>
    </row>
    <row r="102" ht="20" customHeight="1">
      <c r="A102" s="35" t="str">
        <v>2026-08-16T07:32:26+09:00</v>
      </c>
      <c r="B102" s="35" t="str">
        <v>2026.08.16</v>
      </c>
      <c r="C102" s="35" t="str">
        <v>20260809</v>
      </c>
      <c r="D102" s="35" t="str">
        <v>20260816</v>
      </c>
      <c r="E102" s="35" t="str">
        <v>경기</v>
      </c>
      <c r="F102" s="35" t="str">
        <v>남양주시</v>
      </c>
      <c r="G102" s="35" t="str">
        <v>다산동</v>
      </c>
      <c r="H102" s="35" t="str">
        <v>경기 남양주시 다산동</v>
      </c>
      <c r="I102" s="35" t="str">
        <v>41360</v>
      </c>
      <c r="J102" s="35" t="str">
        <v/>
      </c>
      <c r="K102" s="36" t="str">
        <v>41360:다산동</v>
      </c>
      <c r="L102" s="37" t="str">
        <v>다산자이아이비플레이스</v>
      </c>
      <c r="M102" s="38">
        <v>84.7</v>
      </c>
      <c r="N102" s="39">
        <v>25.6</v>
      </c>
      <c r="O102" s="39">
        <v>6</v>
      </c>
      <c r="P102" s="39">
        <v>4839.52</v>
      </c>
      <c r="Q102" s="39">
        <v>12.4</v>
      </c>
      <c r="R102" s="36">
        <v>2417.81</v>
      </c>
    </row>
    <row r="103" ht="20" customHeight="1">
      <c r="A103" s="40" t="str">
        <v>2026-08-16T07:32:26+09:00</v>
      </c>
      <c r="B103" s="40" t="str">
        <v>2026.08.16</v>
      </c>
      <c r="C103" s="40" t="str">
        <v>20260809</v>
      </c>
      <c r="D103" s="40" t="str">
        <v>20260816</v>
      </c>
      <c r="E103" s="40" t="str">
        <v>경기</v>
      </c>
      <c r="F103" s="40" t="str">
        <v>남양주시</v>
      </c>
      <c r="G103" s="40" t="str">
        <v>다산동</v>
      </c>
      <c r="H103" s="40" t="str">
        <v>경기 남양주시 다산동</v>
      </c>
      <c r="I103" s="40" t="str">
        <v>41360</v>
      </c>
      <c r="J103" s="40" t="str">
        <v/>
      </c>
      <c r="K103" s="41" t="str">
        <v>41360:다산동</v>
      </c>
      <c r="L103" s="42" t="str">
        <v>다산자이아이비플레이스</v>
      </c>
      <c r="M103" s="43">
        <v>84.87</v>
      </c>
      <c r="N103" s="44">
        <v>25.7</v>
      </c>
      <c r="O103" s="44">
        <v>6</v>
      </c>
      <c r="P103" s="44">
        <v>4712.95</v>
      </c>
      <c r="Q103" s="44">
        <v>12.1</v>
      </c>
      <c r="R103" s="41">
        <v>2479.81</v>
      </c>
    </row>
    <row r="104" ht="20" customHeight="1">
      <c r="A104" s="35" t="str">
        <v>2026-08-16T07:32:26+09:00</v>
      </c>
      <c r="B104" s="35" t="str">
        <v>2026.08.16</v>
      </c>
      <c r="C104" s="35" t="str">
        <v>20260809</v>
      </c>
      <c r="D104" s="35" t="str">
        <v>20260816</v>
      </c>
      <c r="E104" s="35" t="str">
        <v>경기</v>
      </c>
      <c r="F104" s="35" t="str">
        <v>남양주시</v>
      </c>
      <c r="G104" s="35" t="str">
        <v>다산동</v>
      </c>
      <c r="H104" s="35" t="str">
        <v>경기 남양주시 다산동</v>
      </c>
      <c r="I104" s="35" t="str">
        <v>41360</v>
      </c>
      <c r="J104" s="35" t="str">
        <v/>
      </c>
      <c r="K104" s="36" t="str">
        <v>41360:다산동</v>
      </c>
      <c r="L104" s="37" t="str">
        <v>다산자이아이비플레이스</v>
      </c>
      <c r="M104" s="38">
        <v>99.91</v>
      </c>
      <c r="N104" s="39">
        <v>30.2</v>
      </c>
      <c r="O104" s="39">
        <v>6</v>
      </c>
      <c r="P104" s="39">
        <v>4227.13</v>
      </c>
      <c r="Q104" s="39">
        <v>12.78</v>
      </c>
      <c r="R104" s="36">
        <v>2415.51</v>
      </c>
    </row>
    <row r="105" ht="20" customHeight="1">
      <c r="A105" s="40" t="str">
        <v>2026-08-16T07:32:26+09:00</v>
      </c>
      <c r="B105" s="40" t="str">
        <v>2026.08.16</v>
      </c>
      <c r="C105" s="40" t="str">
        <v>20260809</v>
      </c>
      <c r="D105" s="40" t="str">
        <v>20260816</v>
      </c>
      <c r="E105" s="40" t="str">
        <v>경기</v>
      </c>
      <c r="F105" s="40" t="str">
        <v>남양주시</v>
      </c>
      <c r="G105" s="40" t="str">
        <v>다산동</v>
      </c>
      <c r="H105" s="40" t="str">
        <v>경기 남양주시 다산동</v>
      </c>
      <c r="I105" s="40" t="str">
        <v>41360</v>
      </c>
      <c r="J105" s="40" t="str">
        <v/>
      </c>
      <c r="K105" s="41" t="str">
        <v>41360:다산동</v>
      </c>
      <c r="L105" s="42" t="str">
        <v>다산자이아이비플레이스</v>
      </c>
      <c r="M105" s="43">
        <v>99.92</v>
      </c>
      <c r="N105" s="44">
        <v>30.2</v>
      </c>
      <c r="O105" s="44">
        <v>6</v>
      </c>
      <c r="P105" s="44">
        <v>4281.26</v>
      </c>
      <c r="Q105" s="44">
        <v>12.94</v>
      </c>
      <c r="R105" s="41">
        <v>2415.51</v>
      </c>
    </row>
    <row r="106" ht="20" customHeight="1">
      <c r="A106" s="35" t="str">
        <v>2026-08-16T07:32:26+09:00</v>
      </c>
      <c r="B106" s="35" t="str">
        <v>2026.08.16</v>
      </c>
      <c r="C106" s="35" t="str">
        <v>20260809</v>
      </c>
      <c r="D106" s="35" t="str">
        <v>20260816</v>
      </c>
      <c r="E106" s="35" t="str">
        <v>경기</v>
      </c>
      <c r="F106" s="35" t="str">
        <v>남양주시</v>
      </c>
      <c r="G106" s="35" t="str">
        <v>다산동</v>
      </c>
      <c r="H106" s="35" t="str">
        <v>경기 남양주시 다산동</v>
      </c>
      <c r="I106" s="35" t="str">
        <v>41360</v>
      </c>
      <c r="J106" s="35" t="str">
        <v/>
      </c>
      <c r="K106" s="36" t="str">
        <v>41360:다산동</v>
      </c>
      <c r="L106" s="37" t="str">
        <v>다산자이아이비플레이스</v>
      </c>
      <c r="M106" s="38">
        <v>104.88</v>
      </c>
      <c r="N106" s="39">
        <v>31.7</v>
      </c>
      <c r="O106" s="39">
        <v>6</v>
      </c>
      <c r="P106" s="39">
        <v>4241.01</v>
      </c>
      <c r="Q106" s="39">
        <v>13.46</v>
      </c>
      <c r="R106" s="36">
        <v>2337.13</v>
      </c>
    </row>
    <row r="107" ht="20" customHeight="1">
      <c r="A107" s="40" t="str">
        <v>2026-08-16T07:32:26+09:00</v>
      </c>
      <c r="B107" s="40" t="str">
        <v>2026.08.16</v>
      </c>
      <c r="C107" s="40" t="str">
        <v>20260809</v>
      </c>
      <c r="D107" s="40" t="str">
        <v>20260816</v>
      </c>
      <c r="E107" s="40" t="str">
        <v>경기</v>
      </c>
      <c r="F107" s="40" t="str">
        <v>남양주시</v>
      </c>
      <c r="G107" s="40" t="str">
        <v>다산동</v>
      </c>
      <c r="H107" s="40" t="str">
        <v>경기 남양주시 다산동</v>
      </c>
      <c r="I107" s="40" t="str">
        <v>41360</v>
      </c>
      <c r="J107" s="40" t="str">
        <v/>
      </c>
      <c r="K107" s="41" t="str">
        <v>41360:다산동</v>
      </c>
      <c r="L107" s="42" t="str">
        <v>다산자이아이비플레이스</v>
      </c>
      <c r="M107" s="43">
        <v>110.97</v>
      </c>
      <c r="N107" s="44">
        <v>33.6</v>
      </c>
      <c r="O107" s="44">
        <v>6</v>
      </c>
      <c r="P107" s="44">
        <v>4267.54</v>
      </c>
      <c r="Q107" s="44">
        <v>14.33</v>
      </c>
      <c r="R107" s="41">
        <v>2302.09</v>
      </c>
    </row>
    <row r="108" ht="20" customHeight="1">
      <c r="A108" s="35" t="str">
        <v>2026-08-16T07:32:26+09:00</v>
      </c>
      <c r="B108" s="35" t="str">
        <v>2026.08.16</v>
      </c>
      <c r="C108" s="35" t="str">
        <v>20260809</v>
      </c>
      <c r="D108" s="35" t="str">
        <v>20260816</v>
      </c>
      <c r="E108" s="35" t="str">
        <v>경기</v>
      </c>
      <c r="F108" s="35" t="str">
        <v>남양주시</v>
      </c>
      <c r="G108" s="35" t="str">
        <v>다산동</v>
      </c>
      <c r="H108" s="35" t="str">
        <v>경기 남양주시 다산동</v>
      </c>
      <c r="I108" s="35" t="str">
        <v>41360</v>
      </c>
      <c r="J108" s="35" t="str">
        <v/>
      </c>
      <c r="K108" s="36" t="str">
        <v>41360:다산동</v>
      </c>
      <c r="L108" s="37" t="str">
        <v>다산자이폴라리스</v>
      </c>
      <c r="M108" s="38">
        <v>74.99</v>
      </c>
      <c r="N108" s="39">
        <v>22.7</v>
      </c>
      <c r="O108" s="39">
        <v>6</v>
      </c>
      <c r="P108" s="39">
        <v>4320.27</v>
      </c>
      <c r="Q108" s="39">
        <v>9.8</v>
      </c>
      <c r="R108" s="36">
        <v>2204.22</v>
      </c>
    </row>
    <row r="109" ht="20" customHeight="1">
      <c r="A109" s="40" t="str">
        <v>2026-08-16T07:32:26+09:00</v>
      </c>
      <c r="B109" s="40" t="str">
        <v>2026.08.16</v>
      </c>
      <c r="C109" s="40" t="str">
        <v>20260809</v>
      </c>
      <c r="D109" s="40" t="str">
        <v>20260816</v>
      </c>
      <c r="E109" s="40" t="str">
        <v>경기</v>
      </c>
      <c r="F109" s="40" t="str">
        <v>남양주시</v>
      </c>
      <c r="G109" s="40" t="str">
        <v>다산동</v>
      </c>
      <c r="H109" s="40" t="str">
        <v>경기 남양주시 다산동</v>
      </c>
      <c r="I109" s="40" t="str">
        <v>41360</v>
      </c>
      <c r="J109" s="40" t="str">
        <v/>
      </c>
      <c r="K109" s="41" t="str">
        <v>41360:다산동</v>
      </c>
      <c r="L109" s="42" t="str">
        <v>다산자이폴라리스</v>
      </c>
      <c r="M109" s="43">
        <v>84.71</v>
      </c>
      <c r="N109" s="44">
        <v>25.6</v>
      </c>
      <c r="O109" s="44">
        <v>6</v>
      </c>
      <c r="P109" s="44">
        <v>3880.51</v>
      </c>
      <c r="Q109" s="44">
        <v>9.94</v>
      </c>
      <c r="R109" s="41">
        <v>2653.79</v>
      </c>
    </row>
    <row r="110" ht="20" customHeight="1">
      <c r="A110" s="35" t="str">
        <v>2026-08-16T07:32:26+09:00</v>
      </c>
      <c r="B110" s="35" t="str">
        <v>2026.08.16</v>
      </c>
      <c r="C110" s="35" t="str">
        <v>20260809</v>
      </c>
      <c r="D110" s="35" t="str">
        <v>20260816</v>
      </c>
      <c r="E110" s="35" t="str">
        <v>경기</v>
      </c>
      <c r="F110" s="35" t="str">
        <v>남양주시</v>
      </c>
      <c r="G110" s="35" t="str">
        <v>다산동</v>
      </c>
      <c r="H110" s="35" t="str">
        <v>경기 남양주시 다산동</v>
      </c>
      <c r="I110" s="35" t="str">
        <v>41360</v>
      </c>
      <c r="J110" s="35" t="str">
        <v/>
      </c>
      <c r="K110" s="36" t="str">
        <v>41360:다산동</v>
      </c>
      <c r="L110" s="37" t="str">
        <v>다산자이폴라리스</v>
      </c>
      <c r="M110" s="38">
        <v>84.96</v>
      </c>
      <c r="N110" s="39">
        <v>25.7</v>
      </c>
      <c r="O110" s="39">
        <v>6</v>
      </c>
      <c r="P110" s="39">
        <v>4132.44</v>
      </c>
      <c r="Q110" s="39">
        <v>10.62</v>
      </c>
      <c r="R110" s="36">
        <v>2217.55</v>
      </c>
    </row>
    <row r="111" ht="20" customHeight="1">
      <c r="A111" s="40" t="str">
        <v>2026-08-16T07:32:26+09:00</v>
      </c>
      <c r="B111" s="40" t="str">
        <v>2026.08.16</v>
      </c>
      <c r="C111" s="40" t="str">
        <v>20260809</v>
      </c>
      <c r="D111" s="40" t="str">
        <v>20260816</v>
      </c>
      <c r="E111" s="40" t="str">
        <v>경기</v>
      </c>
      <c r="F111" s="40" t="str">
        <v>남양주시</v>
      </c>
      <c r="G111" s="40" t="str">
        <v>다산동</v>
      </c>
      <c r="H111" s="40" t="str">
        <v>경기 남양주시 다산동</v>
      </c>
      <c r="I111" s="40" t="str">
        <v>41360</v>
      </c>
      <c r="J111" s="40" t="str">
        <v/>
      </c>
      <c r="K111" s="41" t="str">
        <v>41360:다산동</v>
      </c>
      <c r="L111" s="42" t="str">
        <v>다산자이폴라리스</v>
      </c>
      <c r="M111" s="43">
        <v>84.98</v>
      </c>
      <c r="N111" s="44">
        <v>25.7</v>
      </c>
      <c r="O111" s="44">
        <v>6</v>
      </c>
      <c r="P111" s="44">
        <v>4236.44</v>
      </c>
      <c r="Q111" s="44">
        <v>10.89</v>
      </c>
      <c r="R111" s="41">
        <v>2042.36</v>
      </c>
    </row>
    <row r="112" ht="20" customHeight="1">
      <c r="A112" s="35" t="str">
        <v>2026-08-16T07:32:26+09:00</v>
      </c>
      <c r="B112" s="35" t="str">
        <v>2026.08.16</v>
      </c>
      <c r="C112" s="35" t="str">
        <v>20260809</v>
      </c>
      <c r="D112" s="35" t="str">
        <v>20260816</v>
      </c>
      <c r="E112" s="35" t="str">
        <v>경기</v>
      </c>
      <c r="F112" s="35" t="str">
        <v>남양주시</v>
      </c>
      <c r="G112" s="35" t="str">
        <v>다산동</v>
      </c>
      <c r="H112" s="35" t="str">
        <v>경기 남양주시 다산동</v>
      </c>
      <c r="I112" s="35" t="str">
        <v>41360</v>
      </c>
      <c r="J112" s="35" t="str">
        <v/>
      </c>
      <c r="K112" s="36" t="str">
        <v>41360:다산동</v>
      </c>
      <c r="L112" s="37" t="str">
        <v>다산지금데시앙</v>
      </c>
      <c r="M112" s="38">
        <v>51.42</v>
      </c>
      <c r="N112" s="39">
        <v>15.6</v>
      </c>
      <c r="O112" s="39">
        <v>5</v>
      </c>
      <c r="P112" s="35" t="str">
        <v/>
      </c>
      <c r="Q112" s="35" t="str">
        <v/>
      </c>
      <c r="R112" s="36">
        <v>1309.19</v>
      </c>
    </row>
    <row r="113" ht="20" customHeight="1">
      <c r="A113" s="40" t="str">
        <v>2026-08-16T07:32:26+09:00</v>
      </c>
      <c r="B113" s="40" t="str">
        <v>2026.08.16</v>
      </c>
      <c r="C113" s="40" t="str">
        <v>20260809</v>
      </c>
      <c r="D113" s="40" t="str">
        <v>20260816</v>
      </c>
      <c r="E113" s="40" t="str">
        <v>경기</v>
      </c>
      <c r="F113" s="40" t="str">
        <v>남양주시</v>
      </c>
      <c r="G113" s="40" t="str">
        <v>다산동</v>
      </c>
      <c r="H113" s="40" t="str">
        <v>경기 남양주시 다산동</v>
      </c>
      <c r="I113" s="40" t="str">
        <v>41360</v>
      </c>
      <c r="J113" s="40" t="str">
        <v/>
      </c>
      <c r="K113" s="41" t="str">
        <v>41360:다산동</v>
      </c>
      <c r="L113" s="42" t="str">
        <v>다산지금데시앙</v>
      </c>
      <c r="M113" s="43">
        <v>51.5</v>
      </c>
      <c r="N113" s="44">
        <v>15.6</v>
      </c>
      <c r="O113" s="44">
        <v>5</v>
      </c>
      <c r="P113" s="40" t="str">
        <v/>
      </c>
      <c r="Q113" s="40" t="str">
        <v/>
      </c>
      <c r="R113" s="41">
        <v>1307.34</v>
      </c>
    </row>
    <row r="114" ht="20" customHeight="1">
      <c r="A114" s="35" t="str">
        <v>2026-08-16T07:32:26+09:00</v>
      </c>
      <c r="B114" s="35" t="str">
        <v>2026.08.16</v>
      </c>
      <c r="C114" s="35" t="str">
        <v>20260809</v>
      </c>
      <c r="D114" s="35" t="str">
        <v>20260816</v>
      </c>
      <c r="E114" s="35" t="str">
        <v>경기</v>
      </c>
      <c r="F114" s="35" t="str">
        <v>남양주시</v>
      </c>
      <c r="G114" s="35" t="str">
        <v>다산동</v>
      </c>
      <c r="H114" s="35" t="str">
        <v>경기 남양주시 다산동</v>
      </c>
      <c r="I114" s="35" t="str">
        <v>41360</v>
      </c>
      <c r="J114" s="35" t="str">
        <v/>
      </c>
      <c r="K114" s="36" t="str">
        <v>41360:다산동</v>
      </c>
      <c r="L114" s="37" t="str">
        <v>다산지금데시앙</v>
      </c>
      <c r="M114" s="38">
        <v>59.13</v>
      </c>
      <c r="N114" s="39">
        <v>17.9</v>
      </c>
      <c r="O114" s="39">
        <v>5</v>
      </c>
      <c r="P114" s="35" t="str">
        <v/>
      </c>
      <c r="Q114" s="35" t="str">
        <v/>
      </c>
      <c r="R114" s="36">
        <v>1268.85</v>
      </c>
    </row>
    <row r="115" ht="20" customHeight="1">
      <c r="A115" s="40" t="str">
        <v>2026-08-16T07:32:26+09:00</v>
      </c>
      <c r="B115" s="40" t="str">
        <v>2026.08.16</v>
      </c>
      <c r="C115" s="40" t="str">
        <v>20260809</v>
      </c>
      <c r="D115" s="40" t="str">
        <v>20260816</v>
      </c>
      <c r="E115" s="40" t="str">
        <v>경기</v>
      </c>
      <c r="F115" s="40" t="str">
        <v>남양주시</v>
      </c>
      <c r="G115" s="40" t="str">
        <v>다산동</v>
      </c>
      <c r="H115" s="40" t="str">
        <v>경기 남양주시 다산동</v>
      </c>
      <c r="I115" s="40" t="str">
        <v>41360</v>
      </c>
      <c r="J115" s="40" t="str">
        <v/>
      </c>
      <c r="K115" s="41" t="str">
        <v>41360:다산동</v>
      </c>
      <c r="L115" s="42" t="str">
        <v>다산지금데시앙</v>
      </c>
      <c r="M115" s="43">
        <v>59.61</v>
      </c>
      <c r="N115" s="44">
        <v>18</v>
      </c>
      <c r="O115" s="44">
        <v>5</v>
      </c>
      <c r="P115" s="40" t="str">
        <v/>
      </c>
      <c r="Q115" s="40" t="str">
        <v/>
      </c>
      <c r="R115" s="41">
        <v>1271.01</v>
      </c>
    </row>
    <row r="116" ht="20" customHeight="1">
      <c r="A116" s="35" t="str">
        <v>2026-08-16T07:32:26+09:00</v>
      </c>
      <c r="B116" s="35" t="str">
        <v>2026.08.16</v>
      </c>
      <c r="C116" s="35" t="str">
        <v>20260809</v>
      </c>
      <c r="D116" s="35" t="str">
        <v>20260816</v>
      </c>
      <c r="E116" s="35" t="str">
        <v>경기</v>
      </c>
      <c r="F116" s="35" t="str">
        <v>남양주시</v>
      </c>
      <c r="G116" s="35" t="str">
        <v>다산동</v>
      </c>
      <c r="H116" s="35" t="str">
        <v>경기 남양주시 다산동</v>
      </c>
      <c r="I116" s="35" t="str">
        <v>41360</v>
      </c>
      <c r="J116" s="35" t="str">
        <v/>
      </c>
      <c r="K116" s="36" t="str">
        <v>41360:다산동</v>
      </c>
      <c r="L116" s="37" t="str">
        <v>다산지금데시앙</v>
      </c>
      <c r="M116" s="38">
        <v>59.74</v>
      </c>
      <c r="N116" s="39">
        <v>18.1</v>
      </c>
      <c r="O116" s="39">
        <v>5</v>
      </c>
      <c r="P116" s="35" t="str">
        <v/>
      </c>
      <c r="Q116" s="35" t="str">
        <v/>
      </c>
      <c r="R116" s="36">
        <v>1271.24</v>
      </c>
    </row>
    <row r="117" ht="20" customHeight="1">
      <c r="A117" s="40" t="str">
        <v>2026-08-16T07:32:26+09:00</v>
      </c>
      <c r="B117" s="40" t="str">
        <v>2026.08.16</v>
      </c>
      <c r="C117" s="40" t="str">
        <v>20260809</v>
      </c>
      <c r="D117" s="40" t="str">
        <v>20260816</v>
      </c>
      <c r="E117" s="40" t="str">
        <v>경기</v>
      </c>
      <c r="F117" s="40" t="str">
        <v>남양주시</v>
      </c>
      <c r="G117" s="40" t="str">
        <v>다산동</v>
      </c>
      <c r="H117" s="40" t="str">
        <v>경기 남양주시 다산동</v>
      </c>
      <c r="I117" s="40" t="str">
        <v>41360</v>
      </c>
      <c r="J117" s="40" t="str">
        <v/>
      </c>
      <c r="K117" s="41" t="str">
        <v>41360:다산동</v>
      </c>
      <c r="L117" s="42" t="str">
        <v>다산지금센트럴에일린의뜰</v>
      </c>
      <c r="M117" s="43">
        <v>84.78</v>
      </c>
      <c r="N117" s="44">
        <v>25.6</v>
      </c>
      <c r="O117" s="44">
        <v>8</v>
      </c>
      <c r="P117" s="44">
        <v>3485.75</v>
      </c>
      <c r="Q117" s="44">
        <v>8.94</v>
      </c>
      <c r="R117" s="41">
        <v>2173.72</v>
      </c>
    </row>
    <row r="118" ht="20" customHeight="1">
      <c r="A118" s="35" t="str">
        <v>2026-08-16T07:32:26+09:00</v>
      </c>
      <c r="B118" s="35" t="str">
        <v>2026.08.16</v>
      </c>
      <c r="C118" s="35" t="str">
        <v>20260809</v>
      </c>
      <c r="D118" s="35" t="str">
        <v>20260816</v>
      </c>
      <c r="E118" s="35" t="str">
        <v>경기</v>
      </c>
      <c r="F118" s="35" t="str">
        <v>남양주시</v>
      </c>
      <c r="G118" s="35" t="str">
        <v>다산동</v>
      </c>
      <c r="H118" s="35" t="str">
        <v>경기 남양주시 다산동</v>
      </c>
      <c r="I118" s="35" t="str">
        <v>41360</v>
      </c>
      <c r="J118" s="35" t="str">
        <v/>
      </c>
      <c r="K118" s="36" t="str">
        <v>41360:다산동</v>
      </c>
      <c r="L118" s="37" t="str">
        <v>다산지금센트럴에일린의뜰</v>
      </c>
      <c r="M118" s="38">
        <v>84.88</v>
      </c>
      <c r="N118" s="39">
        <v>25.7</v>
      </c>
      <c r="O118" s="39">
        <v>8</v>
      </c>
      <c r="P118" s="39">
        <v>3368.81</v>
      </c>
      <c r="Q118" s="39">
        <v>8.65</v>
      </c>
      <c r="R118" s="36">
        <v>2039.79</v>
      </c>
    </row>
    <row r="119" ht="20" customHeight="1">
      <c r="A119" s="40" t="str">
        <v>2026-08-16T07:32:26+09:00</v>
      </c>
      <c r="B119" s="40" t="str">
        <v>2026.08.16</v>
      </c>
      <c r="C119" s="40" t="str">
        <v>20260809</v>
      </c>
      <c r="D119" s="40" t="str">
        <v>20260816</v>
      </c>
      <c r="E119" s="40" t="str">
        <v>경기</v>
      </c>
      <c r="F119" s="40" t="str">
        <v>남양주시</v>
      </c>
      <c r="G119" s="40" t="str">
        <v>다산동</v>
      </c>
      <c r="H119" s="40" t="str">
        <v>경기 남양주시 다산동</v>
      </c>
      <c r="I119" s="40" t="str">
        <v>41360</v>
      </c>
      <c r="J119" s="40" t="str">
        <v/>
      </c>
      <c r="K119" s="41" t="str">
        <v>41360:다산동</v>
      </c>
      <c r="L119" s="42" t="str">
        <v>다산진건데시앙</v>
      </c>
      <c r="M119" s="43">
        <v>72.99</v>
      </c>
      <c r="N119" s="44">
        <v>22.1</v>
      </c>
      <c r="O119" s="44">
        <v>5</v>
      </c>
      <c r="P119" s="40" t="str">
        <v/>
      </c>
      <c r="Q119" s="40" t="str">
        <v/>
      </c>
      <c r="R119" s="41">
        <v>1221.48</v>
      </c>
    </row>
    <row r="120" ht="20" customHeight="1">
      <c r="A120" s="35" t="str">
        <v>2026-08-16T07:32:26+09:00</v>
      </c>
      <c r="B120" s="35" t="str">
        <v>2026.08.16</v>
      </c>
      <c r="C120" s="35" t="str">
        <v>20260809</v>
      </c>
      <c r="D120" s="35" t="str">
        <v>20260816</v>
      </c>
      <c r="E120" s="35" t="str">
        <v>경기</v>
      </c>
      <c r="F120" s="35" t="str">
        <v>남양주시</v>
      </c>
      <c r="G120" s="35" t="str">
        <v>다산동</v>
      </c>
      <c r="H120" s="35" t="str">
        <v>경기 남양주시 다산동</v>
      </c>
      <c r="I120" s="35" t="str">
        <v>41360</v>
      </c>
      <c r="J120" s="35" t="str">
        <v/>
      </c>
      <c r="K120" s="36" t="str">
        <v>41360:다산동</v>
      </c>
      <c r="L120" s="37" t="str">
        <v>다산진건데시앙</v>
      </c>
      <c r="M120" s="38">
        <v>84.95</v>
      </c>
      <c r="N120" s="39">
        <v>25.7</v>
      </c>
      <c r="O120" s="39">
        <v>5</v>
      </c>
      <c r="P120" s="35" t="str">
        <v/>
      </c>
      <c r="Q120" s="35" t="str">
        <v/>
      </c>
      <c r="R120" s="36">
        <v>1122.38</v>
      </c>
    </row>
    <row r="121" ht="20" customHeight="1">
      <c r="A121" s="40" t="str">
        <v>2026-08-16T07:32:26+09:00</v>
      </c>
      <c r="B121" s="40" t="str">
        <v>2026.08.16</v>
      </c>
      <c r="C121" s="40" t="str">
        <v>20260809</v>
      </c>
      <c r="D121" s="40" t="str">
        <v>20260816</v>
      </c>
      <c r="E121" s="40" t="str">
        <v>경기</v>
      </c>
      <c r="F121" s="40" t="str">
        <v>남양주시</v>
      </c>
      <c r="G121" s="40" t="str">
        <v>다산동</v>
      </c>
      <c r="H121" s="40" t="str">
        <v>경기 남양주시 다산동</v>
      </c>
      <c r="I121" s="40" t="str">
        <v>41360</v>
      </c>
      <c r="J121" s="40" t="str">
        <v/>
      </c>
      <c r="K121" s="41" t="str">
        <v>41360:다산동</v>
      </c>
      <c r="L121" s="42" t="str">
        <v>다산진건데시앙</v>
      </c>
      <c r="M121" s="43">
        <v>84.96</v>
      </c>
      <c r="N121" s="44">
        <v>25.7</v>
      </c>
      <c r="O121" s="44">
        <v>5</v>
      </c>
      <c r="P121" s="40" t="str">
        <v/>
      </c>
      <c r="Q121" s="40" t="str">
        <v/>
      </c>
      <c r="R121" s="41">
        <v>1122.38</v>
      </c>
    </row>
    <row r="122" ht="20" customHeight="1">
      <c r="A122" s="35" t="str">
        <v>2026-08-16T07:32:26+09:00</v>
      </c>
      <c r="B122" s="35" t="str">
        <v>2026.08.16</v>
      </c>
      <c r="C122" s="35" t="str">
        <v>20260809</v>
      </c>
      <c r="D122" s="35" t="str">
        <v>20260816</v>
      </c>
      <c r="E122" s="35" t="str">
        <v>경기</v>
      </c>
      <c r="F122" s="35" t="str">
        <v>남양주시</v>
      </c>
      <c r="G122" s="35" t="str">
        <v>다산동</v>
      </c>
      <c r="H122" s="35" t="str">
        <v>경기 남양주시 다산동</v>
      </c>
      <c r="I122" s="35" t="str">
        <v>41360</v>
      </c>
      <c r="J122" s="35" t="str">
        <v/>
      </c>
      <c r="K122" s="36" t="str">
        <v>41360:다산동</v>
      </c>
      <c r="L122" s="37" t="str">
        <v>다산진건데시앙</v>
      </c>
      <c r="M122" s="38">
        <v>84.99</v>
      </c>
      <c r="N122" s="39">
        <v>25.7</v>
      </c>
      <c r="O122" s="39">
        <v>5</v>
      </c>
      <c r="P122" s="35" t="str">
        <v/>
      </c>
      <c r="Q122" s="35" t="str">
        <v/>
      </c>
      <c r="R122" s="36">
        <v>1122.38</v>
      </c>
    </row>
    <row r="123" ht="20" customHeight="1">
      <c r="A123" s="40" t="str">
        <v>2026-08-16T07:32:26+09:00</v>
      </c>
      <c r="B123" s="40" t="str">
        <v>2026.08.16</v>
      </c>
      <c r="C123" s="40" t="str">
        <v>20260809</v>
      </c>
      <c r="D123" s="40" t="str">
        <v>20260816</v>
      </c>
      <c r="E123" s="40" t="str">
        <v>경기</v>
      </c>
      <c r="F123" s="40" t="str">
        <v>남양주시</v>
      </c>
      <c r="G123" s="40" t="str">
        <v>다산동</v>
      </c>
      <c r="H123" s="40" t="str">
        <v>경기 남양주시 다산동</v>
      </c>
      <c r="I123" s="40" t="str">
        <v>41360</v>
      </c>
      <c r="J123" s="40" t="str">
        <v/>
      </c>
      <c r="K123" s="41" t="str">
        <v>41360:다산동</v>
      </c>
      <c r="L123" s="42" t="str">
        <v>다산펜테리움리버테라스Ⅱ</v>
      </c>
      <c r="M123" s="43">
        <v>79.82</v>
      </c>
      <c r="N123" s="44">
        <v>24.1</v>
      </c>
      <c r="O123" s="44">
        <v>8</v>
      </c>
      <c r="P123" s="44">
        <v>4012.93</v>
      </c>
      <c r="Q123" s="44">
        <v>9.69</v>
      </c>
      <c r="R123" s="41">
        <v>2243.96</v>
      </c>
    </row>
    <row r="124" ht="20" customHeight="1">
      <c r="A124" s="35" t="str">
        <v>2026-08-16T07:32:26+09:00</v>
      </c>
      <c r="B124" s="35" t="str">
        <v>2026.08.16</v>
      </c>
      <c r="C124" s="35" t="str">
        <v>20260809</v>
      </c>
      <c r="D124" s="35" t="str">
        <v>20260816</v>
      </c>
      <c r="E124" s="35" t="str">
        <v>경기</v>
      </c>
      <c r="F124" s="35" t="str">
        <v>남양주시</v>
      </c>
      <c r="G124" s="35" t="str">
        <v>다산동</v>
      </c>
      <c r="H124" s="35" t="str">
        <v>경기 남양주시 다산동</v>
      </c>
      <c r="I124" s="35" t="str">
        <v>41360</v>
      </c>
      <c r="J124" s="35" t="str">
        <v/>
      </c>
      <c r="K124" s="36" t="str">
        <v>41360:다산동</v>
      </c>
      <c r="L124" s="37" t="str">
        <v>다산펜테리움리버테라스Ⅱ</v>
      </c>
      <c r="M124" s="38">
        <v>84.89</v>
      </c>
      <c r="N124" s="39">
        <v>25.7</v>
      </c>
      <c r="O124" s="39">
        <v>8</v>
      </c>
      <c r="P124" s="39">
        <v>4276.94</v>
      </c>
      <c r="Q124" s="39">
        <v>10.98</v>
      </c>
      <c r="R124" s="36">
        <v>2492.18</v>
      </c>
    </row>
    <row r="125" ht="20" customHeight="1">
      <c r="A125" s="40" t="str">
        <v>2026-08-16T07:32:26+09:00</v>
      </c>
      <c r="B125" s="40" t="str">
        <v>2026.08.16</v>
      </c>
      <c r="C125" s="40" t="str">
        <v>20260809</v>
      </c>
      <c r="D125" s="40" t="str">
        <v>20260816</v>
      </c>
      <c r="E125" s="40" t="str">
        <v>경기</v>
      </c>
      <c r="F125" s="40" t="str">
        <v>남양주시</v>
      </c>
      <c r="G125" s="40" t="str">
        <v>다산동</v>
      </c>
      <c r="H125" s="40" t="str">
        <v>경기 남양주시 다산동</v>
      </c>
      <c r="I125" s="40" t="str">
        <v>41360</v>
      </c>
      <c r="J125" s="40" t="str">
        <v/>
      </c>
      <c r="K125" s="41" t="str">
        <v>41360:다산동</v>
      </c>
      <c r="L125" s="42" t="str">
        <v>다산펜테리움리버테라스Ⅱ</v>
      </c>
      <c r="M125" s="43">
        <v>84.95</v>
      </c>
      <c r="N125" s="44">
        <v>25.7</v>
      </c>
      <c r="O125" s="44">
        <v>8</v>
      </c>
      <c r="P125" s="44">
        <v>4280.46</v>
      </c>
      <c r="Q125" s="44">
        <v>11</v>
      </c>
      <c r="R125" s="41">
        <v>2412.62</v>
      </c>
    </row>
    <row r="126" ht="20" customHeight="1">
      <c r="A126" s="35" t="str">
        <v>2026-08-16T07:32:26+09:00</v>
      </c>
      <c r="B126" s="35" t="str">
        <v>2026.08.16</v>
      </c>
      <c r="C126" s="35" t="str">
        <v>20260809</v>
      </c>
      <c r="D126" s="35" t="str">
        <v>20260816</v>
      </c>
      <c r="E126" s="35" t="str">
        <v>경기</v>
      </c>
      <c r="F126" s="35" t="str">
        <v>남양주시</v>
      </c>
      <c r="G126" s="35" t="str">
        <v>다산동</v>
      </c>
      <c r="H126" s="35" t="str">
        <v>경기 남양주시 다산동</v>
      </c>
      <c r="I126" s="35" t="str">
        <v>41360</v>
      </c>
      <c r="J126" s="35" t="str">
        <v/>
      </c>
      <c r="K126" s="36" t="str">
        <v>41360:다산동</v>
      </c>
      <c r="L126" s="37" t="str">
        <v>다산푸르지오</v>
      </c>
      <c r="M126" s="38">
        <v>51.87</v>
      </c>
      <c r="N126" s="39">
        <v>15.7</v>
      </c>
      <c r="O126" s="39">
        <v>6</v>
      </c>
      <c r="P126" s="39">
        <v>4747.79</v>
      </c>
      <c r="Q126" s="39">
        <v>7.45</v>
      </c>
      <c r="R126" s="36">
        <v>3186.43</v>
      </c>
    </row>
    <row r="127" ht="20" customHeight="1">
      <c r="A127" s="40" t="str">
        <v>2026-08-16T07:32:26+09:00</v>
      </c>
      <c r="B127" s="40" t="str">
        <v>2026.08.16</v>
      </c>
      <c r="C127" s="40" t="str">
        <v>20260809</v>
      </c>
      <c r="D127" s="40" t="str">
        <v>20260816</v>
      </c>
      <c r="E127" s="40" t="str">
        <v>경기</v>
      </c>
      <c r="F127" s="40" t="str">
        <v>남양주시</v>
      </c>
      <c r="G127" s="40" t="str">
        <v>다산동</v>
      </c>
      <c r="H127" s="40" t="str">
        <v>경기 남양주시 다산동</v>
      </c>
      <c r="I127" s="40" t="str">
        <v>41360</v>
      </c>
      <c r="J127" s="40" t="str">
        <v/>
      </c>
      <c r="K127" s="41" t="str">
        <v>41360:다산동</v>
      </c>
      <c r="L127" s="42" t="str">
        <v>다산푸르지오</v>
      </c>
      <c r="M127" s="43">
        <v>59.52</v>
      </c>
      <c r="N127" s="44">
        <v>18</v>
      </c>
      <c r="O127" s="44">
        <v>6</v>
      </c>
      <c r="P127" s="44">
        <v>4465.44</v>
      </c>
      <c r="Q127" s="44">
        <v>8.04</v>
      </c>
      <c r="R127" s="41">
        <v>2610.39</v>
      </c>
    </row>
    <row r="128" ht="20" customHeight="1">
      <c r="A128" s="35" t="str">
        <v>2026-08-16T07:32:26+09:00</v>
      </c>
      <c r="B128" s="35" t="str">
        <v>2026.08.16</v>
      </c>
      <c r="C128" s="35" t="str">
        <v>20260809</v>
      </c>
      <c r="D128" s="35" t="str">
        <v>20260816</v>
      </c>
      <c r="E128" s="35" t="str">
        <v>경기</v>
      </c>
      <c r="F128" s="35" t="str">
        <v>남양주시</v>
      </c>
      <c r="G128" s="35" t="str">
        <v>다산동</v>
      </c>
      <c r="H128" s="35" t="str">
        <v>경기 남양주시 다산동</v>
      </c>
      <c r="I128" s="35" t="str">
        <v>41360</v>
      </c>
      <c r="J128" s="35" t="str">
        <v/>
      </c>
      <c r="K128" s="36" t="str">
        <v>41360:다산동</v>
      </c>
      <c r="L128" s="37" t="str">
        <v>다산푸르지오</v>
      </c>
      <c r="M128" s="38">
        <v>59.56</v>
      </c>
      <c r="N128" s="39">
        <v>18</v>
      </c>
      <c r="O128" s="39">
        <v>6</v>
      </c>
      <c r="P128" s="39">
        <v>4579.1</v>
      </c>
      <c r="Q128" s="39">
        <v>8.25</v>
      </c>
      <c r="R128" s="36">
        <v>2414.44</v>
      </c>
    </row>
    <row r="129" ht="20" customHeight="1">
      <c r="A129" s="40" t="str">
        <v>2026-08-16T07:32:26+09:00</v>
      </c>
      <c r="B129" s="40" t="str">
        <v>2026.08.16</v>
      </c>
      <c r="C129" s="40" t="str">
        <v>20260809</v>
      </c>
      <c r="D129" s="40" t="str">
        <v>20260816</v>
      </c>
      <c r="E129" s="40" t="str">
        <v>경기</v>
      </c>
      <c r="F129" s="40" t="str">
        <v>남양주시</v>
      </c>
      <c r="G129" s="40" t="str">
        <v>다산동</v>
      </c>
      <c r="H129" s="40" t="str">
        <v>경기 남양주시 다산동</v>
      </c>
      <c r="I129" s="40" t="str">
        <v>41360</v>
      </c>
      <c r="J129" s="40" t="str">
        <v/>
      </c>
      <c r="K129" s="41" t="str">
        <v>41360:다산동</v>
      </c>
      <c r="L129" s="42" t="str">
        <v>다산푸르지오</v>
      </c>
      <c r="M129" s="43">
        <v>59.96</v>
      </c>
      <c r="N129" s="44">
        <v>18.1</v>
      </c>
      <c r="O129" s="44">
        <v>6</v>
      </c>
      <c r="P129" s="44">
        <v>4686.57</v>
      </c>
      <c r="Q129" s="44">
        <v>8.5</v>
      </c>
      <c r="R129" s="41">
        <v>2370.85</v>
      </c>
    </row>
    <row r="130" ht="20" customHeight="1">
      <c r="A130" s="35" t="str">
        <v>2026-08-16T07:32:26+09:00</v>
      </c>
      <c r="B130" s="35" t="str">
        <v>2026.08.16</v>
      </c>
      <c r="C130" s="35" t="str">
        <v>20260809</v>
      </c>
      <c r="D130" s="35" t="str">
        <v>20260816</v>
      </c>
      <c r="E130" s="35" t="str">
        <v>경기</v>
      </c>
      <c r="F130" s="35" t="str">
        <v>남양주시</v>
      </c>
      <c r="G130" s="35" t="str">
        <v>다산동</v>
      </c>
      <c r="H130" s="35" t="str">
        <v>경기 남양주시 다산동</v>
      </c>
      <c r="I130" s="35" t="str">
        <v>41360</v>
      </c>
      <c r="J130" s="35" t="str">
        <v/>
      </c>
      <c r="K130" s="36" t="str">
        <v>41360:다산동</v>
      </c>
      <c r="L130" s="37" t="str">
        <v>다산한강반도유보라</v>
      </c>
      <c r="M130" s="38">
        <v>76.98</v>
      </c>
      <c r="N130" s="39">
        <v>23.3</v>
      </c>
      <c r="O130" s="39">
        <v>8</v>
      </c>
      <c r="P130" s="39">
        <v>3950.74</v>
      </c>
      <c r="Q130" s="39">
        <v>9.2</v>
      </c>
      <c r="R130" s="36">
        <v>2233.03</v>
      </c>
    </row>
    <row r="131" ht="20" customHeight="1">
      <c r="A131" s="40" t="str">
        <v>2026-08-16T07:32:26+09:00</v>
      </c>
      <c r="B131" s="40" t="str">
        <v>2026.08.16</v>
      </c>
      <c r="C131" s="40" t="str">
        <v>20260809</v>
      </c>
      <c r="D131" s="40" t="str">
        <v>20260816</v>
      </c>
      <c r="E131" s="40" t="str">
        <v>경기</v>
      </c>
      <c r="F131" s="40" t="str">
        <v>남양주시</v>
      </c>
      <c r="G131" s="40" t="str">
        <v>다산동</v>
      </c>
      <c r="H131" s="40" t="str">
        <v>경기 남양주시 다산동</v>
      </c>
      <c r="I131" s="40" t="str">
        <v>41360</v>
      </c>
      <c r="J131" s="40" t="str">
        <v/>
      </c>
      <c r="K131" s="41" t="str">
        <v>41360:다산동</v>
      </c>
      <c r="L131" s="42" t="str">
        <v>다산한강반도유보라</v>
      </c>
      <c r="M131" s="43">
        <v>84.96</v>
      </c>
      <c r="N131" s="44">
        <v>25.7</v>
      </c>
      <c r="O131" s="44">
        <v>8</v>
      </c>
      <c r="P131" s="44">
        <v>3788.8</v>
      </c>
      <c r="Q131" s="44">
        <v>9.74</v>
      </c>
      <c r="R131" s="41">
        <v>1803.45</v>
      </c>
    </row>
    <row r="132" ht="20" customHeight="1">
      <c r="A132" s="35" t="str">
        <v>2026-08-16T07:32:26+09:00</v>
      </c>
      <c r="B132" s="35" t="str">
        <v>2026.08.16</v>
      </c>
      <c r="C132" s="35" t="str">
        <v>20260809</v>
      </c>
      <c r="D132" s="35" t="str">
        <v>20260816</v>
      </c>
      <c r="E132" s="35" t="str">
        <v>경기</v>
      </c>
      <c r="F132" s="35" t="str">
        <v>남양주시</v>
      </c>
      <c r="G132" s="35" t="str">
        <v>다산동</v>
      </c>
      <c r="H132" s="35" t="str">
        <v>경기 남양주시 다산동</v>
      </c>
      <c r="I132" s="35" t="str">
        <v>41360</v>
      </c>
      <c r="J132" s="35" t="str">
        <v/>
      </c>
      <c r="K132" s="36" t="str">
        <v>41360:다산동</v>
      </c>
      <c r="L132" s="37" t="str">
        <v>다산한강반도유보라</v>
      </c>
      <c r="M132" s="38">
        <v>84.98</v>
      </c>
      <c r="N132" s="39">
        <v>25.7</v>
      </c>
      <c r="O132" s="39">
        <v>8</v>
      </c>
      <c r="P132" s="39">
        <v>3880.34</v>
      </c>
      <c r="Q132" s="39">
        <v>9.98</v>
      </c>
      <c r="R132" s="36">
        <v>2164.82</v>
      </c>
    </row>
    <row r="133" ht="20" customHeight="1">
      <c r="A133" s="40" t="str">
        <v>2026-08-16T07:32:26+09:00</v>
      </c>
      <c r="B133" s="40" t="str">
        <v>2026.08.16</v>
      </c>
      <c r="C133" s="40" t="str">
        <v>20260809</v>
      </c>
      <c r="D133" s="40" t="str">
        <v>20260816</v>
      </c>
      <c r="E133" s="40" t="str">
        <v>경기</v>
      </c>
      <c r="F133" s="40" t="str">
        <v>남양주시</v>
      </c>
      <c r="G133" s="40" t="str">
        <v>다산동</v>
      </c>
      <c r="H133" s="40" t="str">
        <v>경기 남양주시 다산동</v>
      </c>
      <c r="I133" s="40" t="str">
        <v>41360</v>
      </c>
      <c r="J133" s="40" t="str">
        <v/>
      </c>
      <c r="K133" s="41" t="str">
        <v>41360:다산동</v>
      </c>
      <c r="L133" s="42" t="str">
        <v>다산한신휴플러스</v>
      </c>
      <c r="M133" s="43">
        <v>59.84</v>
      </c>
      <c r="N133" s="44">
        <v>18.1</v>
      </c>
      <c r="O133" s="44">
        <v>28</v>
      </c>
      <c r="P133" s="44">
        <v>2513.59</v>
      </c>
      <c r="Q133" s="44">
        <v>4.55</v>
      </c>
      <c r="R133" s="41">
        <v>1810.76</v>
      </c>
    </row>
    <row r="134" ht="20" customHeight="1">
      <c r="A134" s="35" t="str">
        <v>2026-08-16T07:32:26+09:00</v>
      </c>
      <c r="B134" s="35" t="str">
        <v>2026.08.16</v>
      </c>
      <c r="C134" s="35" t="str">
        <v>20260809</v>
      </c>
      <c r="D134" s="35" t="str">
        <v>20260816</v>
      </c>
      <c r="E134" s="35" t="str">
        <v>경기</v>
      </c>
      <c r="F134" s="35" t="str">
        <v>남양주시</v>
      </c>
      <c r="G134" s="35" t="str">
        <v>다산동</v>
      </c>
      <c r="H134" s="35" t="str">
        <v>경기 남양주시 다산동</v>
      </c>
      <c r="I134" s="35" t="str">
        <v>41360</v>
      </c>
      <c r="J134" s="35" t="str">
        <v/>
      </c>
      <c r="K134" s="36" t="str">
        <v>41360:다산동</v>
      </c>
      <c r="L134" s="37" t="str">
        <v>다산한신휴플러스</v>
      </c>
      <c r="M134" s="38">
        <v>76.89</v>
      </c>
      <c r="N134" s="39">
        <v>23.3</v>
      </c>
      <c r="O134" s="39">
        <v>28</v>
      </c>
      <c r="P134" s="39">
        <v>2297.32</v>
      </c>
      <c r="Q134" s="39">
        <v>5.34</v>
      </c>
      <c r="R134" s="35" t="str">
        <v/>
      </c>
    </row>
    <row r="135" ht="20" customHeight="1">
      <c r="A135" s="40" t="str">
        <v>2026-08-16T07:32:26+09:00</v>
      </c>
      <c r="B135" s="40" t="str">
        <v>2026.08.16</v>
      </c>
      <c r="C135" s="40" t="str">
        <v>20260809</v>
      </c>
      <c r="D135" s="40" t="str">
        <v>20260816</v>
      </c>
      <c r="E135" s="40" t="str">
        <v>경기</v>
      </c>
      <c r="F135" s="40" t="str">
        <v>남양주시</v>
      </c>
      <c r="G135" s="40" t="str">
        <v>다산동</v>
      </c>
      <c r="H135" s="40" t="str">
        <v>경기 남양주시 다산동</v>
      </c>
      <c r="I135" s="40" t="str">
        <v>41360</v>
      </c>
      <c r="J135" s="40" t="str">
        <v/>
      </c>
      <c r="K135" s="41" t="str">
        <v>41360:다산동</v>
      </c>
      <c r="L135" s="42" t="str">
        <v>다산한신휴플러스</v>
      </c>
      <c r="M135" s="43">
        <v>84.96</v>
      </c>
      <c r="N135" s="44">
        <v>25.7</v>
      </c>
      <c r="O135" s="44">
        <v>28</v>
      </c>
      <c r="P135" s="44">
        <v>2081.68</v>
      </c>
      <c r="Q135" s="44">
        <v>5.35</v>
      </c>
      <c r="R135" s="41">
        <v>1478.58</v>
      </c>
    </row>
    <row r="136" ht="20" customHeight="1">
      <c r="A136" s="35" t="str">
        <v>2026-08-16T07:32:26+09:00</v>
      </c>
      <c r="B136" s="35" t="str">
        <v>2026.08.16</v>
      </c>
      <c r="C136" s="35" t="str">
        <v>20260809</v>
      </c>
      <c r="D136" s="35" t="str">
        <v>20260816</v>
      </c>
      <c r="E136" s="35" t="str">
        <v>경기</v>
      </c>
      <c r="F136" s="35" t="str">
        <v>남양주시</v>
      </c>
      <c r="G136" s="35" t="str">
        <v>다산동</v>
      </c>
      <c r="H136" s="35" t="str">
        <v>경기 남양주시 다산동</v>
      </c>
      <c r="I136" s="35" t="str">
        <v>41360</v>
      </c>
      <c r="J136" s="35" t="str">
        <v/>
      </c>
      <c r="K136" s="36" t="str">
        <v>41360:다산동</v>
      </c>
      <c r="L136" s="37" t="str">
        <v>다산한양수자인리버파크</v>
      </c>
      <c r="M136" s="38">
        <v>97.67</v>
      </c>
      <c r="N136" s="39">
        <v>29.5</v>
      </c>
      <c r="O136" s="39">
        <v>9</v>
      </c>
      <c r="P136" s="39">
        <v>3587.59</v>
      </c>
      <c r="Q136" s="39">
        <v>10.6</v>
      </c>
      <c r="R136" s="36">
        <v>2231.24</v>
      </c>
    </row>
    <row r="137" ht="20" customHeight="1">
      <c r="A137" s="40" t="str">
        <v>2026-08-16T07:32:26+09:00</v>
      </c>
      <c r="B137" s="40" t="str">
        <v>2026.08.16</v>
      </c>
      <c r="C137" s="40" t="str">
        <v>20260809</v>
      </c>
      <c r="D137" s="40" t="str">
        <v>20260816</v>
      </c>
      <c r="E137" s="40" t="str">
        <v>경기</v>
      </c>
      <c r="F137" s="40" t="str">
        <v>남양주시</v>
      </c>
      <c r="G137" s="40" t="str">
        <v>다산동</v>
      </c>
      <c r="H137" s="40" t="str">
        <v>경기 남양주시 다산동</v>
      </c>
      <c r="I137" s="40" t="str">
        <v>41360</v>
      </c>
      <c r="J137" s="40" t="str">
        <v/>
      </c>
      <c r="K137" s="41" t="str">
        <v>41360:다산동</v>
      </c>
      <c r="L137" s="42" t="str">
        <v>다산한양수자인리버팰리스</v>
      </c>
      <c r="M137" s="43">
        <v>74.58</v>
      </c>
      <c r="N137" s="44">
        <v>22.6</v>
      </c>
      <c r="O137" s="44">
        <v>10</v>
      </c>
      <c r="P137" s="44">
        <v>4255.45</v>
      </c>
      <c r="Q137" s="44">
        <v>9.6</v>
      </c>
      <c r="R137" s="41">
        <v>2534.06</v>
      </c>
    </row>
    <row r="138" ht="20" customHeight="1">
      <c r="A138" s="35" t="str">
        <v>2026-08-16T07:32:26+09:00</v>
      </c>
      <c r="B138" s="35" t="str">
        <v>2026.08.16</v>
      </c>
      <c r="C138" s="35" t="str">
        <v>20260809</v>
      </c>
      <c r="D138" s="35" t="str">
        <v>20260816</v>
      </c>
      <c r="E138" s="35" t="str">
        <v>경기</v>
      </c>
      <c r="F138" s="35" t="str">
        <v>남양주시</v>
      </c>
      <c r="G138" s="35" t="str">
        <v>다산동</v>
      </c>
      <c r="H138" s="35" t="str">
        <v>경기 남양주시 다산동</v>
      </c>
      <c r="I138" s="35" t="str">
        <v>41360</v>
      </c>
      <c r="J138" s="35" t="str">
        <v/>
      </c>
      <c r="K138" s="36" t="str">
        <v>41360:다산동</v>
      </c>
      <c r="L138" s="37" t="str">
        <v>다산한양수자인리버팰리스</v>
      </c>
      <c r="M138" s="38">
        <v>84.57</v>
      </c>
      <c r="N138" s="39">
        <v>25.6</v>
      </c>
      <c r="O138" s="39">
        <v>10</v>
      </c>
      <c r="P138" s="39">
        <v>4173.66</v>
      </c>
      <c r="Q138" s="39">
        <v>10.68</v>
      </c>
      <c r="R138" s="36">
        <v>2697.31</v>
      </c>
    </row>
    <row r="139" ht="20" customHeight="1">
      <c r="A139" s="40" t="str">
        <v>2026-08-16T07:32:26+09:00</v>
      </c>
      <c r="B139" s="40" t="str">
        <v>2026.08.16</v>
      </c>
      <c r="C139" s="40" t="str">
        <v>20260809</v>
      </c>
      <c r="D139" s="40" t="str">
        <v>20260816</v>
      </c>
      <c r="E139" s="40" t="str">
        <v>경기</v>
      </c>
      <c r="F139" s="40" t="str">
        <v>남양주시</v>
      </c>
      <c r="G139" s="40" t="str">
        <v>다산동</v>
      </c>
      <c r="H139" s="40" t="str">
        <v>경기 남양주시 다산동</v>
      </c>
      <c r="I139" s="40" t="str">
        <v>41360</v>
      </c>
      <c r="J139" s="40" t="str">
        <v/>
      </c>
      <c r="K139" s="41" t="str">
        <v>41360:다산동</v>
      </c>
      <c r="L139" s="42" t="str">
        <v>다산한양수자인리버팰리스</v>
      </c>
      <c r="M139" s="43">
        <v>84.62</v>
      </c>
      <c r="N139" s="44">
        <v>25.6</v>
      </c>
      <c r="O139" s="44">
        <v>10</v>
      </c>
      <c r="P139" s="44">
        <v>4190.37</v>
      </c>
      <c r="Q139" s="44">
        <v>10.73</v>
      </c>
      <c r="R139" s="41">
        <v>2344.05</v>
      </c>
    </row>
    <row r="140" ht="20" customHeight="1">
      <c r="A140" s="35" t="str">
        <v>2026-08-16T07:32:26+09:00</v>
      </c>
      <c r="B140" s="35" t="str">
        <v>2026.08.16</v>
      </c>
      <c r="C140" s="35" t="str">
        <v>20260809</v>
      </c>
      <c r="D140" s="35" t="str">
        <v>20260816</v>
      </c>
      <c r="E140" s="35" t="str">
        <v>경기</v>
      </c>
      <c r="F140" s="35" t="str">
        <v>남양주시</v>
      </c>
      <c r="G140" s="35" t="str">
        <v>다산동</v>
      </c>
      <c r="H140" s="35" t="str">
        <v>경기 남양주시 다산동</v>
      </c>
      <c r="I140" s="35" t="str">
        <v>41360</v>
      </c>
      <c r="J140" s="35" t="str">
        <v/>
      </c>
      <c r="K140" s="36" t="str">
        <v>41360:다산동</v>
      </c>
      <c r="L140" s="37" t="str">
        <v>다산해모로</v>
      </c>
      <c r="M140" s="38">
        <v>39.94</v>
      </c>
      <c r="N140" s="39">
        <v>12.1</v>
      </c>
      <c r="O140" s="39">
        <v>6</v>
      </c>
      <c r="P140" s="39">
        <v>4039.24</v>
      </c>
      <c r="Q140" s="39">
        <v>4.88</v>
      </c>
      <c r="R140" s="36">
        <v>2540.29</v>
      </c>
    </row>
    <row r="141" ht="20" customHeight="1">
      <c r="A141" s="40" t="str">
        <v>2026-08-16T07:32:26+09:00</v>
      </c>
      <c r="B141" s="40" t="str">
        <v>2026.08.16</v>
      </c>
      <c r="C141" s="40" t="str">
        <v>20260809</v>
      </c>
      <c r="D141" s="40" t="str">
        <v>20260816</v>
      </c>
      <c r="E141" s="40" t="str">
        <v>경기</v>
      </c>
      <c r="F141" s="40" t="str">
        <v>남양주시</v>
      </c>
      <c r="G141" s="40" t="str">
        <v>다산동</v>
      </c>
      <c r="H141" s="40" t="str">
        <v>경기 남양주시 다산동</v>
      </c>
      <c r="I141" s="40" t="str">
        <v>41360</v>
      </c>
      <c r="J141" s="40" t="str">
        <v/>
      </c>
      <c r="K141" s="41" t="str">
        <v>41360:다산동</v>
      </c>
      <c r="L141" s="42" t="str">
        <v>다산해모로</v>
      </c>
      <c r="M141" s="43">
        <v>59.94</v>
      </c>
      <c r="N141" s="44">
        <v>18.1</v>
      </c>
      <c r="O141" s="44">
        <v>6</v>
      </c>
      <c r="P141" s="44">
        <v>4175.12</v>
      </c>
      <c r="Q141" s="44">
        <v>7.57</v>
      </c>
      <c r="R141" s="41">
        <v>2261.29</v>
      </c>
    </row>
    <row r="142" ht="20" customHeight="1">
      <c r="A142" s="35" t="str">
        <v>2026-08-16T07:32:26+09:00</v>
      </c>
      <c r="B142" s="35" t="str">
        <v>2026.08.16</v>
      </c>
      <c r="C142" s="35" t="str">
        <v>20260809</v>
      </c>
      <c r="D142" s="35" t="str">
        <v>20260816</v>
      </c>
      <c r="E142" s="35" t="str">
        <v>경기</v>
      </c>
      <c r="F142" s="35" t="str">
        <v>남양주시</v>
      </c>
      <c r="G142" s="35" t="str">
        <v>다산동</v>
      </c>
      <c r="H142" s="35" t="str">
        <v>경기 남양주시 다산동</v>
      </c>
      <c r="I142" s="35" t="str">
        <v>41360</v>
      </c>
      <c r="J142" s="35" t="str">
        <v/>
      </c>
      <c r="K142" s="36" t="str">
        <v>41360:다산동</v>
      </c>
      <c r="L142" s="37" t="str">
        <v>다산해모로</v>
      </c>
      <c r="M142" s="38">
        <v>60</v>
      </c>
      <c r="N142" s="39">
        <v>18.1</v>
      </c>
      <c r="O142" s="39">
        <v>6</v>
      </c>
      <c r="P142" s="39">
        <v>3983.8</v>
      </c>
      <c r="Q142" s="39">
        <v>7.23</v>
      </c>
      <c r="R142" s="36">
        <v>2314.24</v>
      </c>
    </row>
    <row r="143" ht="20" customHeight="1">
      <c r="A143" s="40" t="str">
        <v>2026-08-16T07:32:26+09:00</v>
      </c>
      <c r="B143" s="40" t="str">
        <v>2026.08.16</v>
      </c>
      <c r="C143" s="40" t="str">
        <v>20260809</v>
      </c>
      <c r="D143" s="40" t="str">
        <v>20260816</v>
      </c>
      <c r="E143" s="40" t="str">
        <v>경기</v>
      </c>
      <c r="F143" s="40" t="str">
        <v>남양주시</v>
      </c>
      <c r="G143" s="40" t="str">
        <v>다산동</v>
      </c>
      <c r="H143" s="40" t="str">
        <v>경기 남양주시 다산동</v>
      </c>
      <c r="I143" s="40" t="str">
        <v>41360</v>
      </c>
      <c r="J143" s="40" t="str">
        <v/>
      </c>
      <c r="K143" s="41" t="str">
        <v>41360:다산동</v>
      </c>
      <c r="L143" s="42" t="str">
        <v>다산해모로</v>
      </c>
      <c r="M143" s="43">
        <v>84.98</v>
      </c>
      <c r="N143" s="44">
        <v>25.7</v>
      </c>
      <c r="O143" s="44">
        <v>6</v>
      </c>
      <c r="P143" s="44">
        <v>3309.13</v>
      </c>
      <c r="Q143" s="44">
        <v>8.51</v>
      </c>
      <c r="R143" s="41">
        <v>1919.83</v>
      </c>
    </row>
    <row r="144" ht="20" customHeight="1">
      <c r="A144" s="35" t="str">
        <v>2026-08-16T07:32:26+09:00</v>
      </c>
      <c r="B144" s="35" t="str">
        <v>2026.08.16</v>
      </c>
      <c r="C144" s="35" t="str">
        <v>20260809</v>
      </c>
      <c r="D144" s="35" t="str">
        <v>20260816</v>
      </c>
      <c r="E144" s="35" t="str">
        <v>경기</v>
      </c>
      <c r="F144" s="35" t="str">
        <v>남양주시</v>
      </c>
      <c r="G144" s="35" t="str">
        <v>다산동</v>
      </c>
      <c r="H144" s="35" t="str">
        <v>경기 남양주시 다산동</v>
      </c>
      <c r="I144" s="35" t="str">
        <v>41360</v>
      </c>
      <c r="J144" s="35" t="str">
        <v/>
      </c>
      <c r="K144" s="36" t="str">
        <v>41360:다산동</v>
      </c>
      <c r="L144" s="37" t="str">
        <v>다산효성해링턴타워</v>
      </c>
      <c r="M144" s="38">
        <v>101.54</v>
      </c>
      <c r="N144" s="39">
        <v>30.7</v>
      </c>
      <c r="O144" s="39">
        <v>17</v>
      </c>
      <c r="P144" s="39">
        <v>2458.01</v>
      </c>
      <c r="Q144" s="39">
        <v>7.55</v>
      </c>
      <c r="R144" s="36">
        <v>1671.28</v>
      </c>
    </row>
    <row r="145" ht="20" customHeight="1">
      <c r="A145" s="40" t="str">
        <v>2026-08-16T07:32:26+09:00</v>
      </c>
      <c r="B145" s="40" t="str">
        <v>2026.08.16</v>
      </c>
      <c r="C145" s="40" t="str">
        <v>20260809</v>
      </c>
      <c r="D145" s="40" t="str">
        <v>20260816</v>
      </c>
      <c r="E145" s="40" t="str">
        <v>경기</v>
      </c>
      <c r="F145" s="40" t="str">
        <v>남양주시</v>
      </c>
      <c r="G145" s="40" t="str">
        <v>다산동</v>
      </c>
      <c r="H145" s="40" t="str">
        <v>경기 남양주시 다산동</v>
      </c>
      <c r="I145" s="40" t="str">
        <v>41360</v>
      </c>
      <c r="J145" s="40" t="str">
        <v/>
      </c>
      <c r="K145" s="41" t="str">
        <v>41360:다산동</v>
      </c>
      <c r="L145" s="42" t="str">
        <v>다산효성해링턴타워</v>
      </c>
      <c r="M145" s="43">
        <v>116.54</v>
      </c>
      <c r="N145" s="44">
        <v>35.3</v>
      </c>
      <c r="O145" s="44">
        <v>17</v>
      </c>
      <c r="P145" s="44">
        <v>2070.73</v>
      </c>
      <c r="Q145" s="44">
        <v>7.3</v>
      </c>
      <c r="R145" s="41">
        <v>1843.8</v>
      </c>
    </row>
    <row r="146" ht="20" customHeight="1">
      <c r="A146" s="35" t="str">
        <v>2026-08-16T07:32:26+09:00</v>
      </c>
      <c r="B146" s="35" t="str">
        <v>2026.08.16</v>
      </c>
      <c r="C146" s="35" t="str">
        <v>20260809</v>
      </c>
      <c r="D146" s="35" t="str">
        <v>20260816</v>
      </c>
      <c r="E146" s="35" t="str">
        <v>경기</v>
      </c>
      <c r="F146" s="35" t="str">
        <v>남양주시</v>
      </c>
      <c r="G146" s="35" t="str">
        <v>다산동</v>
      </c>
      <c r="H146" s="35" t="str">
        <v>경기 남양주시 다산동</v>
      </c>
      <c r="I146" s="35" t="str">
        <v>41360</v>
      </c>
      <c r="J146" s="35" t="str">
        <v/>
      </c>
      <c r="K146" s="36" t="str">
        <v>41360:다산동</v>
      </c>
      <c r="L146" s="37" t="str">
        <v>다산효성해링턴타워</v>
      </c>
      <c r="M146" s="38">
        <v>129.59</v>
      </c>
      <c r="N146" s="39">
        <v>39.2</v>
      </c>
      <c r="O146" s="39">
        <v>17</v>
      </c>
      <c r="P146" s="39">
        <v>2040.77</v>
      </c>
      <c r="Q146" s="39">
        <v>8</v>
      </c>
      <c r="R146" s="36">
        <v>1852.32</v>
      </c>
    </row>
    <row r="147" ht="20" customHeight="1">
      <c r="A147" s="40" t="str">
        <v>2026-08-16T07:32:26+09:00</v>
      </c>
      <c r="B147" s="40" t="str">
        <v>2026.08.16</v>
      </c>
      <c r="C147" s="40" t="str">
        <v>20260809</v>
      </c>
      <c r="D147" s="40" t="str">
        <v>20260816</v>
      </c>
      <c r="E147" s="40" t="str">
        <v>경기</v>
      </c>
      <c r="F147" s="40" t="str">
        <v>남양주시</v>
      </c>
      <c r="G147" s="40" t="str">
        <v>다산동</v>
      </c>
      <c r="H147" s="40" t="str">
        <v>경기 남양주시 다산동</v>
      </c>
      <c r="I147" s="40" t="str">
        <v>41360</v>
      </c>
      <c r="J147" s="40" t="str">
        <v/>
      </c>
      <c r="K147" s="41" t="str">
        <v>41360:다산동</v>
      </c>
      <c r="L147" s="42" t="str">
        <v>다산e편한세상더퍼스트</v>
      </c>
      <c r="M147" s="43">
        <v>74.82</v>
      </c>
      <c r="N147" s="44">
        <v>22.6</v>
      </c>
      <c r="O147" s="44">
        <v>8</v>
      </c>
      <c r="P147" s="44">
        <v>3842.46</v>
      </c>
      <c r="Q147" s="44">
        <v>8.7</v>
      </c>
      <c r="R147" s="41">
        <v>2362.98</v>
      </c>
    </row>
    <row r="148" ht="20" customHeight="1">
      <c r="A148" s="35" t="str">
        <v>2026-08-16T07:32:26+09:00</v>
      </c>
      <c r="B148" s="35" t="str">
        <v>2026.08.16</v>
      </c>
      <c r="C148" s="35" t="str">
        <v>20260809</v>
      </c>
      <c r="D148" s="35" t="str">
        <v>20260816</v>
      </c>
      <c r="E148" s="35" t="str">
        <v>경기</v>
      </c>
      <c r="F148" s="35" t="str">
        <v>남양주시</v>
      </c>
      <c r="G148" s="35" t="str">
        <v>다산동</v>
      </c>
      <c r="H148" s="35" t="str">
        <v>경기 남양주시 다산동</v>
      </c>
      <c r="I148" s="35" t="str">
        <v>41360</v>
      </c>
      <c r="J148" s="35" t="str">
        <v/>
      </c>
      <c r="K148" s="36" t="str">
        <v>41360:다산동</v>
      </c>
      <c r="L148" s="37" t="str">
        <v>다산e편한세상더퍼스트</v>
      </c>
      <c r="M148" s="38">
        <v>84.57</v>
      </c>
      <c r="N148" s="39">
        <v>25.6</v>
      </c>
      <c r="O148" s="39">
        <v>8</v>
      </c>
      <c r="P148" s="39">
        <v>3457.72</v>
      </c>
      <c r="Q148" s="39">
        <v>8.85</v>
      </c>
      <c r="R148" s="36">
        <v>2345.36</v>
      </c>
    </row>
    <row r="149" ht="20" customHeight="1">
      <c r="A149" s="40" t="str">
        <v>2026-08-16T07:32:26+09:00</v>
      </c>
      <c r="B149" s="40" t="str">
        <v>2026.08.16</v>
      </c>
      <c r="C149" s="40" t="str">
        <v>20260809</v>
      </c>
      <c r="D149" s="40" t="str">
        <v>20260816</v>
      </c>
      <c r="E149" s="40" t="str">
        <v>경기</v>
      </c>
      <c r="F149" s="40" t="str">
        <v>남양주시</v>
      </c>
      <c r="G149" s="40" t="str">
        <v>다산동</v>
      </c>
      <c r="H149" s="40" t="str">
        <v>경기 남양주시 다산동</v>
      </c>
      <c r="I149" s="40" t="str">
        <v>41360</v>
      </c>
      <c r="J149" s="40" t="str">
        <v/>
      </c>
      <c r="K149" s="41" t="str">
        <v>41360:다산동</v>
      </c>
      <c r="L149" s="42" t="str">
        <v>다산e편한세상더퍼스트</v>
      </c>
      <c r="M149" s="43">
        <v>84.75</v>
      </c>
      <c r="N149" s="44">
        <v>25.6</v>
      </c>
      <c r="O149" s="44">
        <v>8</v>
      </c>
      <c r="P149" s="44">
        <v>3500.82</v>
      </c>
      <c r="Q149" s="44">
        <v>8.98</v>
      </c>
      <c r="R149" s="41">
        <v>2359.88</v>
      </c>
    </row>
    <row r="150" ht="20" customHeight="1">
      <c r="A150" s="35" t="str">
        <v>2026-08-16T07:32:26+09:00</v>
      </c>
      <c r="B150" s="35" t="str">
        <v>2026.08.16</v>
      </c>
      <c r="C150" s="35" t="str">
        <v>20260809</v>
      </c>
      <c r="D150" s="35" t="str">
        <v>20260816</v>
      </c>
      <c r="E150" s="35" t="str">
        <v>경기</v>
      </c>
      <c r="F150" s="35" t="str">
        <v>남양주시</v>
      </c>
      <c r="G150" s="35" t="str">
        <v>다산동</v>
      </c>
      <c r="H150" s="35" t="str">
        <v>경기 남양주시 다산동</v>
      </c>
      <c r="I150" s="35" t="str">
        <v>41360</v>
      </c>
      <c r="J150" s="35" t="str">
        <v/>
      </c>
      <c r="K150" s="36" t="str">
        <v>41360:다산동</v>
      </c>
      <c r="L150" s="37" t="str">
        <v>다산e편한세상더퍼스트</v>
      </c>
      <c r="M150" s="38">
        <v>84.8</v>
      </c>
      <c r="N150" s="39">
        <v>25.7</v>
      </c>
      <c r="O150" s="39">
        <v>8</v>
      </c>
      <c r="P150" s="39">
        <v>3379.85</v>
      </c>
      <c r="Q150" s="39">
        <v>8.67</v>
      </c>
      <c r="R150" s="36">
        <v>2046.62</v>
      </c>
    </row>
    <row r="151" ht="20" customHeight="1">
      <c r="A151" s="40" t="str">
        <v>2026-08-16T07:32:26+09:00</v>
      </c>
      <c r="B151" s="40" t="str">
        <v>2026.08.16</v>
      </c>
      <c r="C151" s="40" t="str">
        <v>20260809</v>
      </c>
      <c r="D151" s="40" t="str">
        <v>20260816</v>
      </c>
      <c r="E151" s="40" t="str">
        <v>경기</v>
      </c>
      <c r="F151" s="40" t="str">
        <v>남양주시</v>
      </c>
      <c r="G151" s="40" t="str">
        <v>다산동</v>
      </c>
      <c r="H151" s="40" t="str">
        <v>경기 남양주시 다산동</v>
      </c>
      <c r="I151" s="40" t="str">
        <v>41360</v>
      </c>
      <c r="J151" s="40" t="str">
        <v/>
      </c>
      <c r="K151" s="41" t="str">
        <v>41360:다산동</v>
      </c>
      <c r="L151" s="42" t="str">
        <v>더힐포레3단지</v>
      </c>
      <c r="M151" s="43">
        <v>75.83</v>
      </c>
      <c r="N151" s="44">
        <v>22.9</v>
      </c>
      <c r="O151" s="44">
        <v>19</v>
      </c>
      <c r="P151" s="44">
        <v>2790.06</v>
      </c>
      <c r="Q151" s="44">
        <v>6.4</v>
      </c>
      <c r="R151" s="41">
        <v>1608.32</v>
      </c>
    </row>
    <row r="152" ht="20" customHeight="1">
      <c r="A152" s="35" t="str">
        <v>2026-08-16T07:32:26+09:00</v>
      </c>
      <c r="B152" s="35" t="str">
        <v>2026.08.16</v>
      </c>
      <c r="C152" s="35" t="str">
        <v>20260809</v>
      </c>
      <c r="D152" s="35" t="str">
        <v>20260816</v>
      </c>
      <c r="E152" s="35" t="str">
        <v>경기</v>
      </c>
      <c r="F152" s="35" t="str">
        <v>남양주시</v>
      </c>
      <c r="G152" s="35" t="str">
        <v>다산동</v>
      </c>
      <c r="H152" s="35" t="str">
        <v>경기 남양주시 다산동</v>
      </c>
      <c r="I152" s="35" t="str">
        <v>41360</v>
      </c>
      <c r="J152" s="35" t="str">
        <v/>
      </c>
      <c r="K152" s="36" t="str">
        <v>41360:다산동</v>
      </c>
      <c r="L152" s="37" t="str">
        <v>더힐포레3단지</v>
      </c>
      <c r="M152" s="38">
        <v>84.69</v>
      </c>
      <c r="N152" s="39">
        <v>25.6</v>
      </c>
      <c r="O152" s="39">
        <v>19</v>
      </c>
      <c r="P152" s="39">
        <v>2607.27</v>
      </c>
      <c r="Q152" s="39">
        <v>6.68</v>
      </c>
      <c r="R152" s="36">
        <v>2106.94</v>
      </c>
    </row>
    <row r="153" ht="20" customHeight="1">
      <c r="A153" s="40" t="str">
        <v>2026-08-16T07:32:26+09:00</v>
      </c>
      <c r="B153" s="40" t="str">
        <v>2026.08.16</v>
      </c>
      <c r="C153" s="40" t="str">
        <v>20260809</v>
      </c>
      <c r="D153" s="40" t="str">
        <v>20260816</v>
      </c>
      <c r="E153" s="40" t="str">
        <v>경기</v>
      </c>
      <c r="F153" s="40" t="str">
        <v>남양주시</v>
      </c>
      <c r="G153" s="40" t="str">
        <v>다산동</v>
      </c>
      <c r="H153" s="40" t="str">
        <v>경기 남양주시 다산동</v>
      </c>
      <c r="I153" s="40" t="str">
        <v>41360</v>
      </c>
      <c r="J153" s="40" t="str">
        <v/>
      </c>
      <c r="K153" s="41" t="str">
        <v>41360:다산동</v>
      </c>
      <c r="L153" s="42" t="str">
        <v>더힐포레3단지</v>
      </c>
      <c r="M153" s="43">
        <v>84.95</v>
      </c>
      <c r="N153" s="44">
        <v>25.7</v>
      </c>
      <c r="O153" s="44">
        <v>19</v>
      </c>
      <c r="P153" s="44">
        <v>2607.27</v>
      </c>
      <c r="Q153" s="44">
        <v>6.7</v>
      </c>
      <c r="R153" s="41">
        <v>1629.92</v>
      </c>
    </row>
    <row r="154" ht="20" customHeight="1">
      <c r="A154" s="35" t="str">
        <v>2026-08-16T07:32:26+09:00</v>
      </c>
      <c r="B154" s="35" t="str">
        <v>2026.08.16</v>
      </c>
      <c r="C154" s="35" t="str">
        <v>20260809</v>
      </c>
      <c r="D154" s="35" t="str">
        <v>20260816</v>
      </c>
      <c r="E154" s="35" t="str">
        <v>경기</v>
      </c>
      <c r="F154" s="35" t="str">
        <v>남양주시</v>
      </c>
      <c r="G154" s="35" t="str">
        <v>다산동</v>
      </c>
      <c r="H154" s="35" t="str">
        <v>경기 남양주시 다산동</v>
      </c>
      <c r="I154" s="35" t="str">
        <v>41360</v>
      </c>
      <c r="J154" s="35" t="str">
        <v/>
      </c>
      <c r="K154" s="36" t="str">
        <v>41360:다산동</v>
      </c>
      <c r="L154" s="37" t="str">
        <v>더힐포레4단지</v>
      </c>
      <c r="M154" s="38">
        <v>75.83</v>
      </c>
      <c r="N154" s="39">
        <v>22.9</v>
      </c>
      <c r="O154" s="39">
        <v>19</v>
      </c>
      <c r="P154" s="39">
        <v>2481.02</v>
      </c>
      <c r="Q154" s="39">
        <v>5.69</v>
      </c>
      <c r="R154" s="36">
        <v>1943.06</v>
      </c>
    </row>
    <row r="155" ht="20" customHeight="1">
      <c r="A155" s="40" t="str">
        <v>2026-08-16T07:32:26+09:00</v>
      </c>
      <c r="B155" s="40" t="str">
        <v>2026.08.16</v>
      </c>
      <c r="C155" s="40" t="str">
        <v>20260809</v>
      </c>
      <c r="D155" s="40" t="str">
        <v>20260816</v>
      </c>
      <c r="E155" s="40" t="str">
        <v>경기</v>
      </c>
      <c r="F155" s="40" t="str">
        <v>남양주시</v>
      </c>
      <c r="G155" s="40" t="str">
        <v>다산동</v>
      </c>
      <c r="H155" s="40" t="str">
        <v>경기 남양주시 다산동</v>
      </c>
      <c r="I155" s="40" t="str">
        <v>41360</v>
      </c>
      <c r="J155" s="40" t="str">
        <v/>
      </c>
      <c r="K155" s="41" t="str">
        <v>41360:다산동</v>
      </c>
      <c r="L155" s="42" t="str">
        <v>더힐포레4단지</v>
      </c>
      <c r="M155" s="43">
        <v>84.69</v>
      </c>
      <c r="N155" s="44">
        <v>25.6</v>
      </c>
      <c r="O155" s="44">
        <v>19</v>
      </c>
      <c r="P155" s="44">
        <v>2732.38</v>
      </c>
      <c r="Q155" s="44">
        <v>7</v>
      </c>
      <c r="R155" s="41">
        <v>1718.51</v>
      </c>
    </row>
    <row r="156" ht="20" customHeight="1">
      <c r="A156" s="35" t="str">
        <v>2026-08-16T07:32:26+09:00</v>
      </c>
      <c r="B156" s="35" t="str">
        <v>2026.08.16</v>
      </c>
      <c r="C156" s="35" t="str">
        <v>20260809</v>
      </c>
      <c r="D156" s="35" t="str">
        <v>20260816</v>
      </c>
      <c r="E156" s="35" t="str">
        <v>경기</v>
      </c>
      <c r="F156" s="35" t="str">
        <v>남양주시</v>
      </c>
      <c r="G156" s="35" t="str">
        <v>다산동</v>
      </c>
      <c r="H156" s="35" t="str">
        <v>경기 남양주시 다산동</v>
      </c>
      <c r="I156" s="35" t="str">
        <v>41360</v>
      </c>
      <c r="J156" s="35" t="str">
        <v/>
      </c>
      <c r="K156" s="36" t="str">
        <v>41360:다산동</v>
      </c>
      <c r="L156" s="37" t="str">
        <v>더힐포레4단지</v>
      </c>
      <c r="M156" s="38">
        <v>84.74</v>
      </c>
      <c r="N156" s="39">
        <v>25.6</v>
      </c>
      <c r="O156" s="39">
        <v>19</v>
      </c>
      <c r="P156" s="39">
        <v>2477.19</v>
      </c>
      <c r="Q156" s="39">
        <v>6.35</v>
      </c>
      <c r="R156" s="36">
        <v>1673.32</v>
      </c>
    </row>
    <row r="157" ht="20" customHeight="1">
      <c r="A157" s="40" t="str">
        <v>2026-08-16T07:32:26+09:00</v>
      </c>
      <c r="B157" s="40" t="str">
        <v>2026.08.16</v>
      </c>
      <c r="C157" s="40" t="str">
        <v>20260809</v>
      </c>
      <c r="D157" s="40" t="str">
        <v>20260816</v>
      </c>
      <c r="E157" s="40" t="str">
        <v>경기</v>
      </c>
      <c r="F157" s="40" t="str">
        <v>남양주시</v>
      </c>
      <c r="G157" s="40" t="str">
        <v>다산동</v>
      </c>
      <c r="H157" s="40" t="str">
        <v>경기 남양주시 다산동</v>
      </c>
      <c r="I157" s="40" t="str">
        <v>41360</v>
      </c>
      <c r="J157" s="40" t="str">
        <v/>
      </c>
      <c r="K157" s="41" t="str">
        <v>41360:다산동</v>
      </c>
      <c r="L157" s="42" t="str">
        <v>더힐포레4단지</v>
      </c>
      <c r="M157" s="43">
        <v>84.94</v>
      </c>
      <c r="N157" s="44">
        <v>25.7</v>
      </c>
      <c r="O157" s="44">
        <v>19</v>
      </c>
      <c r="P157" s="44">
        <v>2445.77</v>
      </c>
      <c r="Q157" s="44">
        <v>6.28</v>
      </c>
      <c r="R157" s="41">
        <v>1673.32</v>
      </c>
    </row>
    <row r="158" ht="20" customHeight="1">
      <c r="A158" s="35" t="str">
        <v>2026-08-16T07:32:26+09:00</v>
      </c>
      <c r="B158" s="35" t="str">
        <v>2026.08.16</v>
      </c>
      <c r="C158" s="35" t="str">
        <v>20260809</v>
      </c>
      <c r="D158" s="35" t="str">
        <v>20260816</v>
      </c>
      <c r="E158" s="35" t="str">
        <v>경기</v>
      </c>
      <c r="F158" s="35" t="str">
        <v>남양주시</v>
      </c>
      <c r="G158" s="35" t="str">
        <v>다산동</v>
      </c>
      <c r="H158" s="35" t="str">
        <v>경기 남양주시 다산동</v>
      </c>
      <c r="I158" s="35" t="str">
        <v>41360</v>
      </c>
      <c r="J158" s="35" t="str">
        <v/>
      </c>
      <c r="K158" s="36" t="str">
        <v>41360:다산동</v>
      </c>
      <c r="L158" s="37" t="str">
        <v>더힐포레4단지</v>
      </c>
      <c r="M158" s="38">
        <v>84.95</v>
      </c>
      <c r="N158" s="39">
        <v>25.7</v>
      </c>
      <c r="O158" s="39">
        <v>19</v>
      </c>
      <c r="P158" s="39">
        <v>2315.41</v>
      </c>
      <c r="Q158" s="39">
        <v>5.95</v>
      </c>
      <c r="R158" s="36">
        <v>1625.66</v>
      </c>
    </row>
    <row r="159" ht="20" customHeight="1">
      <c r="A159" s="40" t="str">
        <v>2026-08-16T07:32:26+09:00</v>
      </c>
      <c r="B159" s="40" t="str">
        <v>2026.08.16</v>
      </c>
      <c r="C159" s="40" t="str">
        <v>20260809</v>
      </c>
      <c r="D159" s="40" t="str">
        <v>20260816</v>
      </c>
      <c r="E159" s="40" t="str">
        <v>경기</v>
      </c>
      <c r="F159" s="40" t="str">
        <v>남양주시</v>
      </c>
      <c r="G159" s="40" t="str">
        <v>다산동</v>
      </c>
      <c r="H159" s="40" t="str">
        <v>경기 남양주시 다산동</v>
      </c>
      <c r="I159" s="40" t="str">
        <v>41360</v>
      </c>
      <c r="J159" s="40" t="str">
        <v/>
      </c>
      <c r="K159" s="41" t="str">
        <v>41360:다산동</v>
      </c>
      <c r="L159" s="42" t="str">
        <v>동원베네스트</v>
      </c>
      <c r="M159" s="43">
        <v>84.86</v>
      </c>
      <c r="N159" s="44">
        <v>25.7</v>
      </c>
      <c r="O159" s="44">
        <v>22</v>
      </c>
      <c r="P159" s="44">
        <v>2315.38</v>
      </c>
      <c r="Q159" s="44">
        <v>5.94</v>
      </c>
      <c r="R159" s="41">
        <v>1751.13</v>
      </c>
    </row>
    <row r="160" ht="20" customHeight="1">
      <c r="A160" s="35" t="str">
        <v>2026-08-16T07:32:26+09:00</v>
      </c>
      <c r="B160" s="35" t="str">
        <v>2026.08.16</v>
      </c>
      <c r="C160" s="35" t="str">
        <v>20260809</v>
      </c>
      <c r="D160" s="35" t="str">
        <v>20260816</v>
      </c>
      <c r="E160" s="35" t="str">
        <v>경기</v>
      </c>
      <c r="F160" s="35" t="str">
        <v>남양주시</v>
      </c>
      <c r="G160" s="35" t="str">
        <v>다산동</v>
      </c>
      <c r="H160" s="35" t="str">
        <v>경기 남양주시 다산동</v>
      </c>
      <c r="I160" s="35" t="str">
        <v>41360</v>
      </c>
      <c r="J160" s="35" t="str">
        <v/>
      </c>
      <c r="K160" s="36" t="str">
        <v>41360:다산동</v>
      </c>
      <c r="L160" s="37" t="str">
        <v>동원베네스트</v>
      </c>
      <c r="M160" s="38">
        <v>84.95</v>
      </c>
      <c r="N160" s="39">
        <v>25.7</v>
      </c>
      <c r="O160" s="39">
        <v>22</v>
      </c>
      <c r="P160" s="39">
        <v>2315.38</v>
      </c>
      <c r="Q160" s="39">
        <v>5.95</v>
      </c>
      <c r="R160" s="36">
        <v>1751.13</v>
      </c>
    </row>
    <row r="161" ht="20" customHeight="1">
      <c r="A161" s="40" t="str">
        <v>2026-08-16T07:32:26+09:00</v>
      </c>
      <c r="B161" s="40" t="str">
        <v>2026.08.16</v>
      </c>
      <c r="C161" s="40" t="str">
        <v>20260809</v>
      </c>
      <c r="D161" s="40" t="str">
        <v>20260816</v>
      </c>
      <c r="E161" s="40" t="str">
        <v>경기</v>
      </c>
      <c r="F161" s="40" t="str">
        <v>남양주시</v>
      </c>
      <c r="G161" s="40" t="str">
        <v>다산동</v>
      </c>
      <c r="H161" s="40" t="str">
        <v>경기 남양주시 다산동</v>
      </c>
      <c r="I161" s="40" t="str">
        <v>41360</v>
      </c>
      <c r="J161" s="40" t="str">
        <v/>
      </c>
      <c r="K161" s="41" t="str">
        <v>41360:다산동</v>
      </c>
      <c r="L161" s="42" t="str">
        <v>롯데낙천대</v>
      </c>
      <c r="M161" s="43">
        <v>59.96</v>
      </c>
      <c r="N161" s="44">
        <v>18.1</v>
      </c>
      <c r="O161" s="44">
        <v>22</v>
      </c>
      <c r="P161" s="44">
        <v>3115.02</v>
      </c>
      <c r="Q161" s="44">
        <v>5.65</v>
      </c>
      <c r="R161" s="41">
        <v>1794.58</v>
      </c>
    </row>
    <row r="162" ht="20" customHeight="1">
      <c r="A162" s="35" t="str">
        <v>2026-08-16T07:32:26+09:00</v>
      </c>
      <c r="B162" s="35" t="str">
        <v>2026.08.16</v>
      </c>
      <c r="C162" s="35" t="str">
        <v>20260809</v>
      </c>
      <c r="D162" s="35" t="str">
        <v>20260816</v>
      </c>
      <c r="E162" s="35" t="str">
        <v>경기</v>
      </c>
      <c r="F162" s="35" t="str">
        <v>남양주시</v>
      </c>
      <c r="G162" s="35" t="str">
        <v>다산동</v>
      </c>
      <c r="H162" s="35" t="str">
        <v>경기 남양주시 다산동</v>
      </c>
      <c r="I162" s="35" t="str">
        <v>41360</v>
      </c>
      <c r="J162" s="35" t="str">
        <v/>
      </c>
      <c r="K162" s="36" t="str">
        <v>41360:다산동</v>
      </c>
      <c r="L162" s="37" t="str">
        <v>롯데낙천대</v>
      </c>
      <c r="M162" s="38">
        <v>84.95</v>
      </c>
      <c r="N162" s="39">
        <v>25.7</v>
      </c>
      <c r="O162" s="39">
        <v>22</v>
      </c>
      <c r="P162" s="39">
        <v>2552.79</v>
      </c>
      <c r="Q162" s="39">
        <v>6.56</v>
      </c>
      <c r="R162" s="36">
        <v>1550.74</v>
      </c>
    </row>
    <row r="163" ht="20" customHeight="1">
      <c r="A163" s="40" t="str">
        <v>2026-08-16T07:32:26+09:00</v>
      </c>
      <c r="B163" s="40" t="str">
        <v>2026.08.16</v>
      </c>
      <c r="C163" s="40" t="str">
        <v>20260809</v>
      </c>
      <c r="D163" s="40" t="str">
        <v>20260816</v>
      </c>
      <c r="E163" s="40" t="str">
        <v>경기</v>
      </c>
      <c r="F163" s="40" t="str">
        <v>남양주시</v>
      </c>
      <c r="G163" s="40" t="str">
        <v>다산동</v>
      </c>
      <c r="H163" s="40" t="str">
        <v>경기 남양주시 다산동</v>
      </c>
      <c r="I163" s="40" t="str">
        <v>41360</v>
      </c>
      <c r="J163" s="40" t="str">
        <v/>
      </c>
      <c r="K163" s="41" t="str">
        <v>41360:다산동</v>
      </c>
      <c r="L163" s="42" t="str">
        <v>롯데낙천대</v>
      </c>
      <c r="M163" s="43">
        <v>114.89</v>
      </c>
      <c r="N163" s="44">
        <v>34.8</v>
      </c>
      <c r="O163" s="44">
        <v>22</v>
      </c>
      <c r="P163" s="44">
        <v>2063.06</v>
      </c>
      <c r="Q163" s="44">
        <v>7.17</v>
      </c>
      <c r="R163" s="41">
        <v>1185.95</v>
      </c>
    </row>
    <row r="164" ht="20" customHeight="1">
      <c r="A164" s="35" t="str">
        <v>2026-08-16T07:32:26+09:00</v>
      </c>
      <c r="B164" s="35" t="str">
        <v>2026.08.16</v>
      </c>
      <c r="C164" s="35" t="str">
        <v>20260809</v>
      </c>
      <c r="D164" s="35" t="str">
        <v>20260816</v>
      </c>
      <c r="E164" s="35" t="str">
        <v>경기</v>
      </c>
      <c r="F164" s="35" t="str">
        <v>남양주시</v>
      </c>
      <c r="G164" s="35" t="str">
        <v>다산동</v>
      </c>
      <c r="H164" s="35" t="str">
        <v>경기 남양주시 다산동</v>
      </c>
      <c r="I164" s="35" t="str">
        <v>41360</v>
      </c>
      <c r="J164" s="35" t="str">
        <v/>
      </c>
      <c r="K164" s="36" t="str">
        <v>41360:다산동</v>
      </c>
      <c r="L164" s="37" t="str">
        <v>부영사랑으로</v>
      </c>
      <c r="M164" s="38">
        <v>84.95</v>
      </c>
      <c r="N164" s="39">
        <v>25.7</v>
      </c>
      <c r="O164" s="39">
        <v>20</v>
      </c>
      <c r="P164" s="39">
        <v>2383.43</v>
      </c>
      <c r="Q164" s="39">
        <v>6.12</v>
      </c>
      <c r="R164" s="36">
        <v>1881.87</v>
      </c>
    </row>
    <row r="165" ht="20" customHeight="1">
      <c r="A165" s="40" t="str">
        <v>2026-08-16T07:32:26+09:00</v>
      </c>
      <c r="B165" s="40" t="str">
        <v>2026.08.16</v>
      </c>
      <c r="C165" s="40" t="str">
        <v>20260809</v>
      </c>
      <c r="D165" s="40" t="str">
        <v>20260816</v>
      </c>
      <c r="E165" s="40" t="str">
        <v>경기</v>
      </c>
      <c r="F165" s="40" t="str">
        <v>남양주시</v>
      </c>
      <c r="G165" s="40" t="str">
        <v>다산동</v>
      </c>
      <c r="H165" s="40" t="str">
        <v>경기 남양주시 다산동</v>
      </c>
      <c r="I165" s="40" t="str">
        <v>41360</v>
      </c>
      <c r="J165" s="40" t="str">
        <v/>
      </c>
      <c r="K165" s="41" t="str">
        <v>41360:다산동</v>
      </c>
      <c r="L165" s="42" t="str">
        <v>부영사랑으로7단지</v>
      </c>
      <c r="M165" s="43">
        <v>59.94</v>
      </c>
      <c r="N165" s="44">
        <v>18.1</v>
      </c>
      <c r="O165" s="44">
        <v>14</v>
      </c>
      <c r="P165" s="44">
        <v>3750.03</v>
      </c>
      <c r="Q165" s="44">
        <v>6.8</v>
      </c>
      <c r="R165" s="41">
        <v>1276.09</v>
      </c>
    </row>
    <row r="166" ht="20" customHeight="1">
      <c r="A166" s="35" t="str">
        <v>2026-08-16T07:32:26+09:00</v>
      </c>
      <c r="B166" s="35" t="str">
        <v>2026.08.16</v>
      </c>
      <c r="C166" s="35" t="str">
        <v>20260809</v>
      </c>
      <c r="D166" s="35" t="str">
        <v>20260816</v>
      </c>
      <c r="E166" s="35" t="str">
        <v>경기</v>
      </c>
      <c r="F166" s="35" t="str">
        <v>남양주시</v>
      </c>
      <c r="G166" s="35" t="str">
        <v>다산동</v>
      </c>
      <c r="H166" s="35" t="str">
        <v>경기 남양주시 다산동</v>
      </c>
      <c r="I166" s="35" t="str">
        <v>41360</v>
      </c>
      <c r="J166" s="35" t="str">
        <v/>
      </c>
      <c r="K166" s="36" t="str">
        <v>41360:다산동</v>
      </c>
      <c r="L166" s="37" t="str">
        <v>부영사랑으로7단지</v>
      </c>
      <c r="M166" s="38">
        <v>84.99</v>
      </c>
      <c r="N166" s="39">
        <v>25.7</v>
      </c>
      <c r="O166" s="39">
        <v>14</v>
      </c>
      <c r="P166" s="39">
        <v>2745.59</v>
      </c>
      <c r="Q166" s="39">
        <v>7.06</v>
      </c>
      <c r="R166" s="36">
        <v>2061.41</v>
      </c>
    </row>
    <row r="167" ht="20" customHeight="1">
      <c r="A167" s="40" t="str">
        <v>2026-08-16T07:32:26+09:00</v>
      </c>
      <c r="B167" s="40" t="str">
        <v>2026.08.16</v>
      </c>
      <c r="C167" s="40" t="str">
        <v>20260809</v>
      </c>
      <c r="D167" s="40" t="str">
        <v>20260816</v>
      </c>
      <c r="E167" s="40" t="str">
        <v>경기</v>
      </c>
      <c r="F167" s="40" t="str">
        <v>남양주시</v>
      </c>
      <c r="G167" s="40" t="str">
        <v>다산동</v>
      </c>
      <c r="H167" s="40" t="str">
        <v>경기 남양주시 다산동</v>
      </c>
      <c r="I167" s="40" t="str">
        <v>41360</v>
      </c>
      <c r="J167" s="40" t="str">
        <v/>
      </c>
      <c r="K167" s="41" t="str">
        <v>41360:다산동</v>
      </c>
      <c r="L167" s="42" t="str">
        <v>부영사랑으로7단지</v>
      </c>
      <c r="M167" s="43">
        <v>85</v>
      </c>
      <c r="N167" s="44">
        <v>25.7</v>
      </c>
      <c r="O167" s="44">
        <v>14</v>
      </c>
      <c r="P167" s="44">
        <v>2836.34</v>
      </c>
      <c r="Q167" s="44">
        <v>7.29</v>
      </c>
      <c r="R167" s="41">
        <v>1827.94</v>
      </c>
    </row>
    <row r="168" ht="20" customHeight="1">
      <c r="A168" s="35" t="str">
        <v>2026-08-16T07:32:26+09:00</v>
      </c>
      <c r="B168" s="35" t="str">
        <v>2026.08.16</v>
      </c>
      <c r="C168" s="35" t="str">
        <v>20260809</v>
      </c>
      <c r="D168" s="35" t="str">
        <v>20260816</v>
      </c>
      <c r="E168" s="35" t="str">
        <v>경기</v>
      </c>
      <c r="F168" s="35" t="str">
        <v>남양주시</v>
      </c>
      <c r="G168" s="35" t="str">
        <v>다산동</v>
      </c>
      <c r="H168" s="35" t="str">
        <v>경기 남양주시 다산동</v>
      </c>
      <c r="I168" s="35" t="str">
        <v>41360</v>
      </c>
      <c r="J168" s="35" t="str">
        <v/>
      </c>
      <c r="K168" s="36" t="str">
        <v>41360:다산동</v>
      </c>
      <c r="L168" s="37" t="str">
        <v>부영사랑으로7단지</v>
      </c>
      <c r="M168" s="38">
        <v>125.58</v>
      </c>
      <c r="N168" s="39">
        <v>38</v>
      </c>
      <c r="O168" s="39">
        <v>14</v>
      </c>
      <c r="P168" s="39">
        <v>1974.36</v>
      </c>
      <c r="Q168" s="39">
        <v>7.5</v>
      </c>
      <c r="R168" s="36">
        <v>1711.11</v>
      </c>
    </row>
    <row r="169" ht="20" customHeight="1">
      <c r="A169" s="40" t="str">
        <v>2026-08-16T07:32:26+09:00</v>
      </c>
      <c r="B169" s="40" t="str">
        <v>2026.08.16</v>
      </c>
      <c r="C169" s="40" t="str">
        <v>20260809</v>
      </c>
      <c r="D169" s="40" t="str">
        <v>20260816</v>
      </c>
      <c r="E169" s="40" t="str">
        <v>경기</v>
      </c>
      <c r="F169" s="40" t="str">
        <v>남양주시</v>
      </c>
      <c r="G169" s="40" t="str">
        <v>다산동</v>
      </c>
      <c r="H169" s="40" t="str">
        <v>경기 남양주시 다산동</v>
      </c>
      <c r="I169" s="40" t="str">
        <v>41360</v>
      </c>
      <c r="J169" s="40" t="str">
        <v/>
      </c>
      <c r="K169" s="41" t="str">
        <v>41360:다산동</v>
      </c>
      <c r="L169" s="42" t="str">
        <v>부영사랑으로7단지</v>
      </c>
      <c r="M169" s="43">
        <v>126.39</v>
      </c>
      <c r="N169" s="44">
        <v>38.2</v>
      </c>
      <c r="O169" s="44">
        <v>14</v>
      </c>
      <c r="P169" s="44">
        <v>1961.62</v>
      </c>
      <c r="Q169" s="44">
        <v>7.5</v>
      </c>
      <c r="R169" s="41">
        <v>1543.14</v>
      </c>
    </row>
    <row r="170" ht="20" customHeight="1">
      <c r="A170" s="35" t="str">
        <v>2026-08-16T07:32:26+09:00</v>
      </c>
      <c r="B170" s="35" t="str">
        <v>2026.08.16</v>
      </c>
      <c r="C170" s="35" t="str">
        <v>20260809</v>
      </c>
      <c r="D170" s="35" t="str">
        <v>20260816</v>
      </c>
      <c r="E170" s="35" t="str">
        <v>경기</v>
      </c>
      <c r="F170" s="35" t="str">
        <v>남양주시</v>
      </c>
      <c r="G170" s="35" t="str">
        <v>다산동</v>
      </c>
      <c r="H170" s="35" t="str">
        <v>경기 남양주시 다산동</v>
      </c>
      <c r="I170" s="35" t="str">
        <v>41360</v>
      </c>
      <c r="J170" s="35" t="str">
        <v/>
      </c>
      <c r="K170" s="36" t="str">
        <v>41360:다산동</v>
      </c>
      <c r="L170" s="37" t="str">
        <v>부영애시앙</v>
      </c>
      <c r="M170" s="38">
        <v>143.83</v>
      </c>
      <c r="N170" s="39">
        <v>43.5</v>
      </c>
      <c r="O170" s="39">
        <v>19</v>
      </c>
      <c r="P170" s="39">
        <v>1792.79</v>
      </c>
      <c r="Q170" s="39">
        <v>7.8</v>
      </c>
      <c r="R170" s="36">
        <v>1515.56</v>
      </c>
    </row>
    <row r="171" ht="20" customHeight="1">
      <c r="A171" s="40" t="str">
        <v>2026-08-16T07:32:26+09:00</v>
      </c>
      <c r="B171" s="40" t="str">
        <v>2026.08.16</v>
      </c>
      <c r="C171" s="40" t="str">
        <v>20260809</v>
      </c>
      <c r="D171" s="40" t="str">
        <v>20260816</v>
      </c>
      <c r="E171" s="40" t="str">
        <v>경기</v>
      </c>
      <c r="F171" s="40" t="str">
        <v>남양주시</v>
      </c>
      <c r="G171" s="40" t="str">
        <v>다산동</v>
      </c>
      <c r="H171" s="40" t="str">
        <v>경기 남양주시 다산동</v>
      </c>
      <c r="I171" s="40" t="str">
        <v>41360</v>
      </c>
      <c r="J171" s="40" t="str">
        <v/>
      </c>
      <c r="K171" s="41" t="str">
        <v>41360:다산동</v>
      </c>
      <c r="L171" s="42" t="str">
        <v>성창빌라트</v>
      </c>
      <c r="M171" s="43">
        <v>54.96</v>
      </c>
      <c r="N171" s="44">
        <v>16.6</v>
      </c>
      <c r="O171" s="44">
        <v>24</v>
      </c>
      <c r="P171" s="40" t="str">
        <v/>
      </c>
      <c r="Q171" s="40" t="str">
        <v/>
      </c>
      <c r="R171" s="41">
        <v>929.2</v>
      </c>
    </row>
    <row r="172" ht="20" customHeight="1">
      <c r="A172" s="35" t="str">
        <v>2026-08-16T07:32:26+09:00</v>
      </c>
      <c r="B172" s="35" t="str">
        <v>2026.08.16</v>
      </c>
      <c r="C172" s="35" t="str">
        <v>20260809</v>
      </c>
      <c r="D172" s="35" t="str">
        <v>20260816</v>
      </c>
      <c r="E172" s="35" t="str">
        <v>경기</v>
      </c>
      <c r="F172" s="35" t="str">
        <v>남양주시</v>
      </c>
      <c r="G172" s="35" t="str">
        <v>다산동</v>
      </c>
      <c r="H172" s="35" t="str">
        <v>경기 남양주시 다산동</v>
      </c>
      <c r="I172" s="35" t="str">
        <v>41360</v>
      </c>
      <c r="J172" s="35" t="str">
        <v/>
      </c>
      <c r="K172" s="36" t="str">
        <v>41360:다산동</v>
      </c>
      <c r="L172" s="37" t="str">
        <v>신우가든</v>
      </c>
      <c r="M172" s="38">
        <v>55.56</v>
      </c>
      <c r="N172" s="39">
        <v>16.8</v>
      </c>
      <c r="O172" s="39">
        <v>37</v>
      </c>
      <c r="P172" s="39">
        <v>1100.47</v>
      </c>
      <c r="Q172" s="39">
        <v>1.85</v>
      </c>
      <c r="R172" s="36">
        <v>709.44</v>
      </c>
    </row>
    <row r="173" ht="20" customHeight="1">
      <c r="A173" s="40" t="str">
        <v>2026-08-16T07:32:26+09:00</v>
      </c>
      <c r="B173" s="40" t="str">
        <v>2026.08.16</v>
      </c>
      <c r="C173" s="40" t="str">
        <v>20260809</v>
      </c>
      <c r="D173" s="40" t="str">
        <v>20260816</v>
      </c>
      <c r="E173" s="40" t="str">
        <v>경기</v>
      </c>
      <c r="F173" s="40" t="str">
        <v>남양주시</v>
      </c>
      <c r="G173" s="40" t="str">
        <v>다산동</v>
      </c>
      <c r="H173" s="40" t="str">
        <v>경기 남양주시 다산동</v>
      </c>
      <c r="I173" s="40" t="str">
        <v>41360</v>
      </c>
      <c r="J173" s="40" t="str">
        <v/>
      </c>
      <c r="K173" s="41" t="str">
        <v>41360:다산동</v>
      </c>
      <c r="L173" s="42" t="str">
        <v>아림</v>
      </c>
      <c r="M173" s="43">
        <v>59.92</v>
      </c>
      <c r="N173" s="44">
        <v>18.1</v>
      </c>
      <c r="O173" s="44">
        <v>24</v>
      </c>
      <c r="P173" s="40" t="str">
        <v/>
      </c>
      <c r="Q173" s="40" t="str">
        <v/>
      </c>
      <c r="R173" s="41">
        <v>877.98</v>
      </c>
    </row>
    <row r="174" ht="20" customHeight="1">
      <c r="A174" s="35" t="str">
        <v>2026-08-16T07:32:26+09:00</v>
      </c>
      <c r="B174" s="35" t="str">
        <v>2026.08.16</v>
      </c>
      <c r="C174" s="35" t="str">
        <v>20260809</v>
      </c>
      <c r="D174" s="35" t="str">
        <v>20260816</v>
      </c>
      <c r="E174" s="35" t="str">
        <v>경기</v>
      </c>
      <c r="F174" s="35" t="str">
        <v>남양주시</v>
      </c>
      <c r="G174" s="35" t="str">
        <v>다산동</v>
      </c>
      <c r="H174" s="35" t="str">
        <v>경기 남양주시 다산동</v>
      </c>
      <c r="I174" s="35" t="str">
        <v>41360</v>
      </c>
      <c r="J174" s="35" t="str">
        <v/>
      </c>
      <c r="K174" s="36" t="str">
        <v>41360:다산동</v>
      </c>
      <c r="L174" s="37" t="str">
        <v>양지A동</v>
      </c>
      <c r="M174" s="38">
        <v>38</v>
      </c>
      <c r="N174" s="39">
        <v>11.5</v>
      </c>
      <c r="O174" s="39">
        <v>23</v>
      </c>
      <c r="P174" s="35" t="str">
        <v/>
      </c>
      <c r="Q174" s="35" t="str">
        <v/>
      </c>
      <c r="R174" s="36">
        <v>1055.4</v>
      </c>
    </row>
    <row r="175" ht="20" customHeight="1">
      <c r="A175" s="40" t="str">
        <v>2026-08-16T07:32:26+09:00</v>
      </c>
      <c r="B175" s="40" t="str">
        <v>2026.08.16</v>
      </c>
      <c r="C175" s="40" t="str">
        <v>20260809</v>
      </c>
      <c r="D175" s="40" t="str">
        <v>20260816</v>
      </c>
      <c r="E175" s="40" t="str">
        <v>경기</v>
      </c>
      <c r="F175" s="40" t="str">
        <v>남양주시</v>
      </c>
      <c r="G175" s="40" t="str">
        <v>다산동</v>
      </c>
      <c r="H175" s="40" t="str">
        <v>경기 남양주시 다산동</v>
      </c>
      <c r="I175" s="40" t="str">
        <v>41360</v>
      </c>
      <c r="J175" s="40" t="str">
        <v/>
      </c>
      <c r="K175" s="41" t="str">
        <v>41360:다산동</v>
      </c>
      <c r="L175" s="42" t="str">
        <v>양지A동</v>
      </c>
      <c r="M175" s="43">
        <v>58.38</v>
      </c>
      <c r="N175" s="44">
        <v>17.7</v>
      </c>
      <c r="O175" s="44">
        <v>23</v>
      </c>
      <c r="P175" s="40" t="str">
        <v/>
      </c>
      <c r="Q175" s="40" t="str">
        <v/>
      </c>
      <c r="R175" s="41">
        <v>974.53</v>
      </c>
    </row>
    <row r="176" ht="20" customHeight="1">
      <c r="A176" s="35" t="str">
        <v>2026-08-16T07:32:26+09:00</v>
      </c>
      <c r="B176" s="35" t="str">
        <v>2026.08.16</v>
      </c>
      <c r="C176" s="35" t="str">
        <v>20260809</v>
      </c>
      <c r="D176" s="35" t="str">
        <v>20260816</v>
      </c>
      <c r="E176" s="35" t="str">
        <v>경기</v>
      </c>
      <c r="F176" s="35" t="str">
        <v>남양주시</v>
      </c>
      <c r="G176" s="35" t="str">
        <v>다산동</v>
      </c>
      <c r="H176" s="35" t="str">
        <v>경기 남양주시 다산동</v>
      </c>
      <c r="I176" s="35" t="str">
        <v>41360</v>
      </c>
      <c r="J176" s="35" t="str">
        <v/>
      </c>
      <c r="K176" s="36" t="str">
        <v>41360:다산동</v>
      </c>
      <c r="L176" s="37" t="str">
        <v>양지B동</v>
      </c>
      <c r="M176" s="38">
        <v>57.53</v>
      </c>
      <c r="N176" s="39">
        <v>17.4</v>
      </c>
      <c r="O176" s="39">
        <v>23</v>
      </c>
      <c r="P176" s="35" t="str">
        <v/>
      </c>
      <c r="Q176" s="35" t="str">
        <v/>
      </c>
      <c r="R176" s="36">
        <v>977.41</v>
      </c>
    </row>
    <row r="177" ht="20" customHeight="1">
      <c r="A177" s="40" t="str">
        <v>2026-08-16T07:32:26+09:00</v>
      </c>
      <c r="B177" s="40" t="str">
        <v>2026.08.16</v>
      </c>
      <c r="C177" s="40" t="str">
        <v>20260809</v>
      </c>
      <c r="D177" s="40" t="str">
        <v>20260816</v>
      </c>
      <c r="E177" s="40" t="str">
        <v>경기</v>
      </c>
      <c r="F177" s="40" t="str">
        <v>남양주시</v>
      </c>
      <c r="G177" s="40" t="str">
        <v>다산동</v>
      </c>
      <c r="H177" s="40" t="str">
        <v>경기 남양주시 다산동</v>
      </c>
      <c r="I177" s="40" t="str">
        <v>41360</v>
      </c>
      <c r="J177" s="40" t="str">
        <v/>
      </c>
      <c r="K177" s="41" t="str">
        <v>41360:다산동</v>
      </c>
      <c r="L177" s="42" t="str">
        <v>창조</v>
      </c>
      <c r="M177" s="43">
        <v>52.41</v>
      </c>
      <c r="N177" s="44">
        <v>15.9</v>
      </c>
      <c r="O177" s="44">
        <v>32</v>
      </c>
      <c r="P177" s="40" t="str">
        <v/>
      </c>
      <c r="Q177" s="40" t="str">
        <v/>
      </c>
      <c r="R177" s="41">
        <v>697.88</v>
      </c>
    </row>
    <row r="178" ht="20" customHeight="1">
      <c r="A178" s="35" t="str">
        <v>2026-08-16T07:32:26+09:00</v>
      </c>
      <c r="B178" s="35" t="str">
        <v>2026.08.16</v>
      </c>
      <c r="C178" s="35" t="str">
        <v>20260809</v>
      </c>
      <c r="D178" s="35" t="str">
        <v>20260816</v>
      </c>
      <c r="E178" s="35" t="str">
        <v>경기</v>
      </c>
      <c r="F178" s="35" t="str">
        <v>남양주시</v>
      </c>
      <c r="G178" s="35" t="str">
        <v>다산동</v>
      </c>
      <c r="H178" s="35" t="str">
        <v>경기 남양주시 다산동</v>
      </c>
      <c r="I178" s="35" t="str">
        <v>41360</v>
      </c>
      <c r="J178" s="35" t="str">
        <v/>
      </c>
      <c r="K178" s="36" t="str">
        <v>41360:다산동</v>
      </c>
      <c r="L178" s="37" t="str">
        <v>창조</v>
      </c>
      <c r="M178" s="38">
        <v>59.7</v>
      </c>
      <c r="N178" s="39">
        <v>18.1</v>
      </c>
      <c r="O178" s="39">
        <v>32</v>
      </c>
      <c r="P178" s="39">
        <v>978.78</v>
      </c>
      <c r="Q178" s="39">
        <v>1.77</v>
      </c>
      <c r="R178" s="36">
        <v>677.26</v>
      </c>
    </row>
    <row r="179" ht="20" customHeight="1">
      <c r="A179" s="40" t="str">
        <v>2026-08-16T07:32:26+09:00</v>
      </c>
      <c r="B179" s="40" t="str">
        <v>2026.08.16</v>
      </c>
      <c r="C179" s="40" t="str">
        <v>20260809</v>
      </c>
      <c r="D179" s="40" t="str">
        <v>20260816</v>
      </c>
      <c r="E179" s="40" t="str">
        <v>경기</v>
      </c>
      <c r="F179" s="40" t="str">
        <v>남양주시</v>
      </c>
      <c r="G179" s="40" t="str">
        <v>다산동</v>
      </c>
      <c r="H179" s="40" t="str">
        <v>경기 남양주시 다산동</v>
      </c>
      <c r="I179" s="40" t="str">
        <v>41360</v>
      </c>
      <c r="J179" s="40" t="str">
        <v/>
      </c>
      <c r="K179" s="41" t="str">
        <v>41360:다산동</v>
      </c>
      <c r="L179" s="42" t="str">
        <v>창조</v>
      </c>
      <c r="M179" s="43">
        <v>63.73</v>
      </c>
      <c r="N179" s="44">
        <v>19.3</v>
      </c>
      <c r="O179" s="44">
        <v>32</v>
      </c>
      <c r="P179" s="40" t="str">
        <v/>
      </c>
      <c r="Q179" s="40" t="str">
        <v/>
      </c>
      <c r="R179" s="41">
        <v>860.87</v>
      </c>
    </row>
    <row r="180" ht="20" customHeight="1">
      <c r="A180" s="35" t="str">
        <v>2026-08-16T07:32:26+09:00</v>
      </c>
      <c r="B180" s="35" t="str">
        <v>2026.08.16</v>
      </c>
      <c r="C180" s="35" t="str">
        <v>20260809</v>
      </c>
      <c r="D180" s="35" t="str">
        <v>20260816</v>
      </c>
      <c r="E180" s="35" t="str">
        <v>경기</v>
      </c>
      <c r="F180" s="35" t="str">
        <v>남양주시</v>
      </c>
      <c r="G180" s="35" t="str">
        <v>다산동</v>
      </c>
      <c r="H180" s="35" t="str">
        <v>경기 남양주시 다산동</v>
      </c>
      <c r="I180" s="35" t="str">
        <v>41360</v>
      </c>
      <c r="J180" s="35" t="str">
        <v/>
      </c>
      <c r="K180" s="36" t="str">
        <v>41360:다산동</v>
      </c>
      <c r="L180" s="37" t="str">
        <v>충일</v>
      </c>
      <c r="M180" s="38">
        <v>56.03</v>
      </c>
      <c r="N180" s="39">
        <v>16.9</v>
      </c>
      <c r="O180" s="39">
        <v>33</v>
      </c>
      <c r="P180" s="39">
        <v>1935.21</v>
      </c>
      <c r="Q180" s="39">
        <v>3.28</v>
      </c>
      <c r="R180" s="36">
        <v>1406.78</v>
      </c>
    </row>
    <row r="181" ht="20" customHeight="1">
      <c r="A181" s="40" t="str">
        <v>2026-08-16T07:32:26+09:00</v>
      </c>
      <c r="B181" s="40" t="str">
        <v>2026.08.16</v>
      </c>
      <c r="C181" s="40" t="str">
        <v>20260809</v>
      </c>
      <c r="D181" s="40" t="str">
        <v>20260816</v>
      </c>
      <c r="E181" s="40" t="str">
        <v>경기</v>
      </c>
      <c r="F181" s="40" t="str">
        <v>남양주시</v>
      </c>
      <c r="G181" s="40" t="str">
        <v>다산동</v>
      </c>
      <c r="H181" s="40" t="str">
        <v>경기 남양주시 다산동</v>
      </c>
      <c r="I181" s="40" t="str">
        <v>41360</v>
      </c>
      <c r="J181" s="40" t="str">
        <v/>
      </c>
      <c r="K181" s="41" t="str">
        <v>41360:다산동</v>
      </c>
      <c r="L181" s="42" t="str">
        <v>플루리움1단지</v>
      </c>
      <c r="M181" s="43">
        <v>124.62</v>
      </c>
      <c r="N181" s="44">
        <v>37.7</v>
      </c>
      <c r="O181" s="44">
        <v>26</v>
      </c>
      <c r="P181" s="44">
        <v>1923.22</v>
      </c>
      <c r="Q181" s="44">
        <v>7.25</v>
      </c>
      <c r="R181" s="41">
        <v>1615.78</v>
      </c>
    </row>
    <row r="182" ht="20" customHeight="1">
      <c r="A182" s="35" t="str">
        <v>2026-08-16T07:32:26+09:00</v>
      </c>
      <c r="B182" s="35" t="str">
        <v>2026.08.16</v>
      </c>
      <c r="C182" s="35" t="str">
        <v>20260809</v>
      </c>
      <c r="D182" s="35" t="str">
        <v>20260816</v>
      </c>
      <c r="E182" s="35" t="str">
        <v>경기</v>
      </c>
      <c r="F182" s="35" t="str">
        <v>남양주시</v>
      </c>
      <c r="G182" s="35" t="str">
        <v>다산동</v>
      </c>
      <c r="H182" s="35" t="str">
        <v>경기 남양주시 다산동</v>
      </c>
      <c r="I182" s="35" t="str">
        <v>41360</v>
      </c>
      <c r="J182" s="35" t="str">
        <v/>
      </c>
      <c r="K182" s="36" t="str">
        <v>41360:다산동</v>
      </c>
      <c r="L182" s="37" t="str">
        <v>플루리움1단지</v>
      </c>
      <c r="M182" s="38">
        <v>134.88</v>
      </c>
      <c r="N182" s="39">
        <v>40.8</v>
      </c>
      <c r="O182" s="39">
        <v>26</v>
      </c>
      <c r="P182" s="39">
        <v>2218.1</v>
      </c>
      <c r="Q182" s="39">
        <v>9.05</v>
      </c>
      <c r="R182" s="36">
        <v>1380.78</v>
      </c>
    </row>
    <row r="183" ht="20" customHeight="1">
      <c r="A183" s="40" t="str">
        <v>2026-08-16T07:32:26+09:00</v>
      </c>
      <c r="B183" s="40" t="str">
        <v>2026.08.16</v>
      </c>
      <c r="C183" s="40" t="str">
        <v>20260809</v>
      </c>
      <c r="D183" s="40" t="str">
        <v>20260816</v>
      </c>
      <c r="E183" s="40" t="str">
        <v>경기</v>
      </c>
      <c r="F183" s="40" t="str">
        <v>남양주시</v>
      </c>
      <c r="G183" s="40" t="str">
        <v>다산동</v>
      </c>
      <c r="H183" s="40" t="str">
        <v>경기 남양주시 다산동</v>
      </c>
      <c r="I183" s="40" t="str">
        <v>41360</v>
      </c>
      <c r="J183" s="40" t="str">
        <v/>
      </c>
      <c r="K183" s="41" t="str">
        <v>41360:다산동</v>
      </c>
      <c r="L183" s="42" t="str">
        <v>플루리움1단지</v>
      </c>
      <c r="M183" s="43">
        <v>162.45</v>
      </c>
      <c r="N183" s="44">
        <v>49.1</v>
      </c>
      <c r="O183" s="44">
        <v>26</v>
      </c>
      <c r="P183" s="44">
        <v>1790.72</v>
      </c>
      <c r="Q183" s="44">
        <v>8.8</v>
      </c>
      <c r="R183" s="41">
        <v>1302.34</v>
      </c>
    </row>
    <row r="184" ht="20" customHeight="1">
      <c r="A184" s="35" t="str">
        <v>2026-08-16T07:32:26+09:00</v>
      </c>
      <c r="B184" s="35" t="str">
        <v>2026.08.16</v>
      </c>
      <c r="C184" s="35" t="str">
        <v>20260809</v>
      </c>
      <c r="D184" s="35" t="str">
        <v>20260816</v>
      </c>
      <c r="E184" s="35" t="str">
        <v>경기</v>
      </c>
      <c r="F184" s="35" t="str">
        <v>남양주시</v>
      </c>
      <c r="G184" s="35" t="str">
        <v>다산동</v>
      </c>
      <c r="H184" s="35" t="str">
        <v>경기 남양주시 다산동</v>
      </c>
      <c r="I184" s="35" t="str">
        <v>41360</v>
      </c>
      <c r="J184" s="35" t="str">
        <v/>
      </c>
      <c r="K184" s="36" t="str">
        <v>41360:다산동</v>
      </c>
      <c r="L184" s="37" t="str">
        <v>플루리움1단지</v>
      </c>
      <c r="M184" s="38">
        <v>182.77</v>
      </c>
      <c r="N184" s="39">
        <v>55.3</v>
      </c>
      <c r="O184" s="39">
        <v>26</v>
      </c>
      <c r="P184" s="39">
        <v>1682.13</v>
      </c>
      <c r="Q184" s="39">
        <v>9.3</v>
      </c>
      <c r="R184" s="36">
        <v>1139.51</v>
      </c>
    </row>
    <row r="185" ht="20" customHeight="1">
      <c r="A185" s="40" t="str">
        <v>2026-08-16T07:32:26+09:00</v>
      </c>
      <c r="B185" s="40" t="str">
        <v>2026.08.16</v>
      </c>
      <c r="C185" s="40" t="str">
        <v>20260809</v>
      </c>
      <c r="D185" s="40" t="str">
        <v>20260816</v>
      </c>
      <c r="E185" s="40" t="str">
        <v>경기</v>
      </c>
      <c r="F185" s="40" t="str">
        <v>남양주시</v>
      </c>
      <c r="G185" s="40" t="str">
        <v>다산동</v>
      </c>
      <c r="H185" s="40" t="str">
        <v>경기 남양주시 다산동</v>
      </c>
      <c r="I185" s="40" t="str">
        <v>41360</v>
      </c>
      <c r="J185" s="40" t="str">
        <v/>
      </c>
      <c r="K185" s="41" t="str">
        <v>41360:다산동</v>
      </c>
      <c r="L185" s="42" t="str">
        <v>플루리움2단지</v>
      </c>
      <c r="M185" s="43">
        <v>84.73</v>
      </c>
      <c r="N185" s="44">
        <v>25.6</v>
      </c>
      <c r="O185" s="44">
        <v>25</v>
      </c>
      <c r="P185" s="44">
        <v>2647.14</v>
      </c>
      <c r="Q185" s="44">
        <v>6.79</v>
      </c>
      <c r="R185" s="41">
        <v>1761.51</v>
      </c>
    </row>
    <row r="186" ht="20" customHeight="1">
      <c r="A186" s="35" t="str">
        <v>2026-08-16T07:32:26+09:00</v>
      </c>
      <c r="B186" s="35" t="str">
        <v>2026.08.16</v>
      </c>
      <c r="C186" s="35" t="str">
        <v>20260809</v>
      </c>
      <c r="D186" s="35" t="str">
        <v>20260816</v>
      </c>
      <c r="E186" s="35" t="str">
        <v>경기</v>
      </c>
      <c r="F186" s="35" t="str">
        <v>남양주시</v>
      </c>
      <c r="G186" s="35" t="str">
        <v>다산동</v>
      </c>
      <c r="H186" s="35" t="str">
        <v>경기 남양주시 다산동</v>
      </c>
      <c r="I186" s="35" t="str">
        <v>41360</v>
      </c>
      <c r="J186" s="35" t="str">
        <v/>
      </c>
      <c r="K186" s="36" t="str">
        <v>41360:다산동</v>
      </c>
      <c r="L186" s="37" t="str">
        <v>플루리움2단지</v>
      </c>
      <c r="M186" s="38">
        <v>124.62</v>
      </c>
      <c r="N186" s="39">
        <v>37.7</v>
      </c>
      <c r="O186" s="39">
        <v>25</v>
      </c>
      <c r="P186" s="39">
        <v>2046.57</v>
      </c>
      <c r="Q186" s="39">
        <v>7.72</v>
      </c>
      <c r="R186" s="36">
        <v>1392.67</v>
      </c>
    </row>
    <row r="187" ht="20" customHeight="1">
      <c r="A187" s="40" t="str">
        <v>2026-08-16T07:32:26+09:00</v>
      </c>
      <c r="B187" s="40" t="str">
        <v>2026.08.16</v>
      </c>
      <c r="C187" s="40" t="str">
        <v>20260809</v>
      </c>
      <c r="D187" s="40" t="str">
        <v>20260816</v>
      </c>
      <c r="E187" s="40" t="str">
        <v>경기</v>
      </c>
      <c r="F187" s="40" t="str">
        <v>남양주시</v>
      </c>
      <c r="G187" s="40" t="str">
        <v>다산동</v>
      </c>
      <c r="H187" s="40" t="str">
        <v>경기 남양주시 다산동</v>
      </c>
      <c r="I187" s="40" t="str">
        <v>41360</v>
      </c>
      <c r="J187" s="40" t="str">
        <v/>
      </c>
      <c r="K187" s="41" t="str">
        <v>41360:다산동</v>
      </c>
      <c r="L187" s="42" t="str">
        <v>플루리움2단지</v>
      </c>
      <c r="M187" s="43">
        <v>134.88</v>
      </c>
      <c r="N187" s="44">
        <v>40.8</v>
      </c>
      <c r="O187" s="44">
        <v>25</v>
      </c>
      <c r="P187" s="44">
        <v>1907.65</v>
      </c>
      <c r="Q187" s="44">
        <v>7.78</v>
      </c>
      <c r="R187" s="41">
        <v>1439.93</v>
      </c>
    </row>
    <row r="188" ht="20" customHeight="1">
      <c r="A188" s="35" t="str">
        <v>2026-08-16T07:32:26+09:00</v>
      </c>
      <c r="B188" s="35" t="str">
        <v>2026.08.16</v>
      </c>
      <c r="C188" s="35" t="str">
        <v>20260809</v>
      </c>
      <c r="D188" s="35" t="str">
        <v>20260816</v>
      </c>
      <c r="E188" s="35" t="str">
        <v>경기</v>
      </c>
      <c r="F188" s="35" t="str">
        <v>남양주시</v>
      </c>
      <c r="G188" s="35" t="str">
        <v>다산동</v>
      </c>
      <c r="H188" s="35" t="str">
        <v>경기 남양주시 다산동</v>
      </c>
      <c r="I188" s="35" t="str">
        <v>41360</v>
      </c>
      <c r="J188" s="35" t="str">
        <v/>
      </c>
      <c r="K188" s="36" t="str">
        <v>41360:다산동</v>
      </c>
      <c r="L188" s="37" t="str">
        <v>플루리움2단지</v>
      </c>
      <c r="M188" s="38">
        <v>162.45</v>
      </c>
      <c r="N188" s="39">
        <v>49.1</v>
      </c>
      <c r="O188" s="39">
        <v>25</v>
      </c>
      <c r="P188" s="39">
        <v>1709.32</v>
      </c>
      <c r="Q188" s="39">
        <v>8.4</v>
      </c>
      <c r="R188" s="36">
        <v>1068.33</v>
      </c>
    </row>
    <row r="189" ht="20" customHeight="1">
      <c r="A189" s="40" t="str">
        <v>2026-08-16T07:32:26+09:00</v>
      </c>
      <c r="B189" s="40" t="str">
        <v>2026.08.16</v>
      </c>
      <c r="C189" s="40" t="str">
        <v>20260809</v>
      </c>
      <c r="D189" s="40" t="str">
        <v>20260816</v>
      </c>
      <c r="E189" s="40" t="str">
        <v>경기</v>
      </c>
      <c r="F189" s="40" t="str">
        <v>남양주시</v>
      </c>
      <c r="G189" s="40" t="str">
        <v>다산동</v>
      </c>
      <c r="H189" s="40" t="str">
        <v>경기 남양주시 다산동</v>
      </c>
      <c r="I189" s="40" t="str">
        <v>41360</v>
      </c>
      <c r="J189" s="40" t="str">
        <v/>
      </c>
      <c r="K189" s="41" t="str">
        <v>41360:다산동</v>
      </c>
      <c r="L189" s="42" t="str">
        <v>플루리움3단지</v>
      </c>
      <c r="M189" s="43">
        <v>84.73</v>
      </c>
      <c r="N189" s="44">
        <v>25.6</v>
      </c>
      <c r="O189" s="44">
        <v>26</v>
      </c>
      <c r="P189" s="44">
        <v>2840.26</v>
      </c>
      <c r="Q189" s="44">
        <v>7.28</v>
      </c>
      <c r="R189" s="41">
        <v>1482.29</v>
      </c>
    </row>
    <row r="190" ht="20" customHeight="1">
      <c r="A190" s="35" t="str">
        <v>2026-08-16T07:32:26+09:00</v>
      </c>
      <c r="B190" s="35" t="str">
        <v>2026.08.16</v>
      </c>
      <c r="C190" s="35" t="str">
        <v>20260809</v>
      </c>
      <c r="D190" s="35" t="str">
        <v>20260816</v>
      </c>
      <c r="E190" s="35" t="str">
        <v>경기</v>
      </c>
      <c r="F190" s="35" t="str">
        <v>남양주시</v>
      </c>
      <c r="G190" s="35" t="str">
        <v>다산동</v>
      </c>
      <c r="H190" s="35" t="str">
        <v>경기 남양주시 다산동</v>
      </c>
      <c r="I190" s="35" t="str">
        <v>41360</v>
      </c>
      <c r="J190" s="35" t="str">
        <v/>
      </c>
      <c r="K190" s="36" t="str">
        <v>41360:다산동</v>
      </c>
      <c r="L190" s="37" t="str">
        <v>플루리움3단지</v>
      </c>
      <c r="M190" s="38">
        <v>124.62</v>
      </c>
      <c r="N190" s="39">
        <v>37.7</v>
      </c>
      <c r="O190" s="39">
        <v>26</v>
      </c>
      <c r="P190" s="39">
        <v>1923.22</v>
      </c>
      <c r="Q190" s="39">
        <v>7.25</v>
      </c>
      <c r="R190" s="36">
        <v>1281.26</v>
      </c>
    </row>
    <row r="191" ht="20" customHeight="1">
      <c r="A191" s="40" t="str">
        <v>2026-08-16T07:32:26+09:00</v>
      </c>
      <c r="B191" s="40" t="str">
        <v>2026.08.16</v>
      </c>
      <c r="C191" s="40" t="str">
        <v>20260809</v>
      </c>
      <c r="D191" s="40" t="str">
        <v>20260816</v>
      </c>
      <c r="E191" s="40" t="str">
        <v>경기</v>
      </c>
      <c r="F191" s="40" t="str">
        <v>남양주시</v>
      </c>
      <c r="G191" s="40" t="str">
        <v>다산동</v>
      </c>
      <c r="H191" s="40" t="str">
        <v>경기 남양주시 다산동</v>
      </c>
      <c r="I191" s="40" t="str">
        <v>41360</v>
      </c>
      <c r="J191" s="40" t="str">
        <v/>
      </c>
      <c r="K191" s="41" t="str">
        <v>41360:다산동</v>
      </c>
      <c r="L191" s="42" t="str">
        <v>플루리움3단지</v>
      </c>
      <c r="M191" s="43">
        <v>134.88</v>
      </c>
      <c r="N191" s="44">
        <v>40.8</v>
      </c>
      <c r="O191" s="44">
        <v>26</v>
      </c>
      <c r="P191" s="44">
        <v>1953.4</v>
      </c>
      <c r="Q191" s="44">
        <v>7.97</v>
      </c>
      <c r="R191" s="41">
        <v>1192.79</v>
      </c>
    </row>
    <row r="192" ht="20" customHeight="1">
      <c r="A192" s="35" t="str">
        <v>2026-08-16T07:32:26+09:00</v>
      </c>
      <c r="B192" s="35" t="str">
        <v>2026.08.16</v>
      </c>
      <c r="C192" s="35" t="str">
        <v>20260809</v>
      </c>
      <c r="D192" s="35" t="str">
        <v>20260816</v>
      </c>
      <c r="E192" s="35" t="str">
        <v>경기</v>
      </c>
      <c r="F192" s="35" t="str">
        <v>남양주시</v>
      </c>
      <c r="G192" s="35" t="str">
        <v>다산동</v>
      </c>
      <c r="H192" s="35" t="str">
        <v>경기 남양주시 다산동</v>
      </c>
      <c r="I192" s="35" t="str">
        <v>41360</v>
      </c>
      <c r="J192" s="35" t="str">
        <v/>
      </c>
      <c r="K192" s="36" t="str">
        <v>41360:다산동</v>
      </c>
      <c r="L192" s="37" t="str">
        <v>플루리움3단지</v>
      </c>
      <c r="M192" s="38">
        <v>162.45</v>
      </c>
      <c r="N192" s="39">
        <v>49.1</v>
      </c>
      <c r="O192" s="39">
        <v>26</v>
      </c>
      <c r="P192" s="39">
        <v>1719.49</v>
      </c>
      <c r="Q192" s="39">
        <v>8.45</v>
      </c>
      <c r="R192" s="36">
        <v>1255.77</v>
      </c>
    </row>
    <row r="193" ht="20" customHeight="1">
      <c r="A193" s="40" t="str">
        <v>2026-08-16T07:32:26+09:00</v>
      </c>
      <c r="B193" s="40" t="str">
        <v>2026.08.16</v>
      </c>
      <c r="C193" s="40" t="str">
        <v>20260809</v>
      </c>
      <c r="D193" s="40" t="str">
        <v>20260816</v>
      </c>
      <c r="E193" s="40" t="str">
        <v>경기</v>
      </c>
      <c r="F193" s="40" t="str">
        <v>남양주시</v>
      </c>
      <c r="G193" s="40" t="str">
        <v>다산동</v>
      </c>
      <c r="H193" s="40" t="str">
        <v>경기 남양주시 다산동</v>
      </c>
      <c r="I193" s="40" t="str">
        <v>41360</v>
      </c>
      <c r="J193" s="40" t="str">
        <v/>
      </c>
      <c r="K193" s="41" t="str">
        <v>41360:다산동</v>
      </c>
      <c r="L193" s="42" t="str">
        <v>플루리움3단지</v>
      </c>
      <c r="M193" s="43">
        <v>182.77</v>
      </c>
      <c r="N193" s="44">
        <v>55.3</v>
      </c>
      <c r="O193" s="44">
        <v>26</v>
      </c>
      <c r="P193" s="44">
        <v>1645.96</v>
      </c>
      <c r="Q193" s="44">
        <v>9.1</v>
      </c>
      <c r="R193" s="41">
        <v>1092.84</v>
      </c>
    </row>
    <row r="194" ht="20" customHeight="1">
      <c r="A194" s="35" t="str">
        <v>2026-08-16T07:32:26+09:00</v>
      </c>
      <c r="B194" s="35" t="str">
        <v>2026.08.16</v>
      </c>
      <c r="C194" s="35" t="str">
        <v>20260809</v>
      </c>
      <c r="D194" s="35" t="str">
        <v>20260816</v>
      </c>
      <c r="E194" s="35" t="str">
        <v>경기</v>
      </c>
      <c r="F194" s="35" t="str">
        <v>남양주시</v>
      </c>
      <c r="G194" s="35" t="str">
        <v>다산동</v>
      </c>
      <c r="H194" s="35" t="str">
        <v>경기 남양주시 다산동</v>
      </c>
      <c r="I194" s="35" t="str">
        <v>41360</v>
      </c>
      <c r="J194" s="35" t="str">
        <v/>
      </c>
      <c r="K194" s="36" t="str">
        <v>41360:다산동</v>
      </c>
      <c r="L194" s="37" t="str">
        <v>플루리움4,5단지</v>
      </c>
      <c r="M194" s="38">
        <v>84.73</v>
      </c>
      <c r="N194" s="39">
        <v>25.6</v>
      </c>
      <c r="O194" s="39">
        <v>27</v>
      </c>
      <c r="P194" s="39">
        <v>2906.59</v>
      </c>
      <c r="Q194" s="39">
        <v>7.45</v>
      </c>
      <c r="R194" s="36">
        <v>1560.58</v>
      </c>
    </row>
    <row r="195" ht="20" customHeight="1">
      <c r="A195" s="40" t="str">
        <v>2026-08-16T07:32:26+09:00</v>
      </c>
      <c r="B195" s="40" t="str">
        <v>2026.08.16</v>
      </c>
      <c r="C195" s="40" t="str">
        <v>20260809</v>
      </c>
      <c r="D195" s="40" t="str">
        <v>20260816</v>
      </c>
      <c r="E195" s="40" t="str">
        <v>경기</v>
      </c>
      <c r="F195" s="40" t="str">
        <v>남양주시</v>
      </c>
      <c r="G195" s="40" t="str">
        <v>다산동</v>
      </c>
      <c r="H195" s="40" t="str">
        <v>경기 남양주시 다산동</v>
      </c>
      <c r="I195" s="40" t="str">
        <v>41360</v>
      </c>
      <c r="J195" s="40" t="str">
        <v/>
      </c>
      <c r="K195" s="41" t="str">
        <v>41360:다산동</v>
      </c>
      <c r="L195" s="42" t="str">
        <v>플루리움4,5단지</v>
      </c>
      <c r="M195" s="43">
        <v>124.62</v>
      </c>
      <c r="N195" s="44">
        <v>37.7</v>
      </c>
      <c r="O195" s="44">
        <v>27</v>
      </c>
      <c r="P195" s="44">
        <v>2062.48</v>
      </c>
      <c r="Q195" s="44">
        <v>7.78</v>
      </c>
      <c r="R195" s="41">
        <v>1336.97</v>
      </c>
    </row>
    <row r="196" ht="20" customHeight="1">
      <c r="A196" s="35" t="str">
        <v>2026-08-16T07:32:26+09:00</v>
      </c>
      <c r="B196" s="35" t="str">
        <v>2026.08.16</v>
      </c>
      <c r="C196" s="35" t="str">
        <v>20260809</v>
      </c>
      <c r="D196" s="35" t="str">
        <v>20260816</v>
      </c>
      <c r="E196" s="35" t="str">
        <v>경기</v>
      </c>
      <c r="F196" s="35" t="str">
        <v>남양주시</v>
      </c>
      <c r="G196" s="35" t="str">
        <v>다산동</v>
      </c>
      <c r="H196" s="35" t="str">
        <v>경기 남양주시 다산동</v>
      </c>
      <c r="I196" s="35" t="str">
        <v>41360</v>
      </c>
      <c r="J196" s="35" t="str">
        <v/>
      </c>
      <c r="K196" s="36" t="str">
        <v>41360:다산동</v>
      </c>
      <c r="L196" s="37" t="str">
        <v>플루리움4,5단지</v>
      </c>
      <c r="M196" s="38">
        <v>134.88</v>
      </c>
      <c r="N196" s="39">
        <v>40.8</v>
      </c>
      <c r="O196" s="39">
        <v>27</v>
      </c>
      <c r="P196" s="39">
        <v>1985.27</v>
      </c>
      <c r="Q196" s="39">
        <v>8.1</v>
      </c>
      <c r="R196" s="36">
        <v>1544.1</v>
      </c>
    </row>
    <row r="197" ht="20" customHeight="1">
      <c r="A197" s="40" t="str">
        <v>2026-08-16T07:32:26+09:00</v>
      </c>
      <c r="B197" s="40" t="str">
        <v>2026.08.16</v>
      </c>
      <c r="C197" s="40" t="str">
        <v>20260809</v>
      </c>
      <c r="D197" s="40" t="str">
        <v>20260816</v>
      </c>
      <c r="E197" s="40" t="str">
        <v>경기</v>
      </c>
      <c r="F197" s="40" t="str">
        <v>남양주시</v>
      </c>
      <c r="G197" s="40" t="str">
        <v>다산동</v>
      </c>
      <c r="H197" s="40" t="str">
        <v>경기 남양주시 다산동</v>
      </c>
      <c r="I197" s="40" t="str">
        <v>41360</v>
      </c>
      <c r="J197" s="40" t="str">
        <v/>
      </c>
      <c r="K197" s="41" t="str">
        <v>41360:다산동</v>
      </c>
      <c r="L197" s="42" t="str">
        <v>플루리움4,5단지</v>
      </c>
      <c r="M197" s="43">
        <v>162.45</v>
      </c>
      <c r="N197" s="44">
        <v>49.1</v>
      </c>
      <c r="O197" s="44">
        <v>27</v>
      </c>
      <c r="P197" s="44">
        <v>1729.67</v>
      </c>
      <c r="Q197" s="44">
        <v>8.5</v>
      </c>
      <c r="R197" s="41">
        <v>1304.37</v>
      </c>
    </row>
    <row r="198" ht="20" customHeight="1">
      <c r="A198" s="35" t="str">
        <v>2026-08-16T07:32:26+09:00</v>
      </c>
      <c r="B198" s="35" t="str">
        <v>2026.08.16</v>
      </c>
      <c r="C198" s="35" t="str">
        <v>20260809</v>
      </c>
      <c r="D198" s="35" t="str">
        <v>20260816</v>
      </c>
      <c r="E198" s="35" t="str">
        <v>경기</v>
      </c>
      <c r="F198" s="35" t="str">
        <v>남양주시</v>
      </c>
      <c r="G198" s="35" t="str">
        <v>다산동</v>
      </c>
      <c r="H198" s="35" t="str">
        <v>경기 남양주시 다산동</v>
      </c>
      <c r="I198" s="35" t="str">
        <v>41360</v>
      </c>
      <c r="J198" s="35" t="str">
        <v/>
      </c>
      <c r="K198" s="36" t="str">
        <v>41360:다산동</v>
      </c>
      <c r="L198" s="37" t="str">
        <v>플루리움4,5단지</v>
      </c>
      <c r="M198" s="38">
        <v>182.77</v>
      </c>
      <c r="N198" s="39">
        <v>55.3</v>
      </c>
      <c r="O198" s="39">
        <v>27</v>
      </c>
      <c r="P198" s="39">
        <v>1999.11</v>
      </c>
      <c r="Q198" s="39">
        <v>11.05</v>
      </c>
      <c r="R198" s="36">
        <v>1298.24</v>
      </c>
    </row>
    <row r="199" ht="20" customHeight="1">
      <c r="A199" s="40" t="str">
        <v>2026-08-16T07:32:26+09:00</v>
      </c>
      <c r="B199" s="40" t="str">
        <v>2026.08.16</v>
      </c>
      <c r="C199" s="40" t="str">
        <v>20260809</v>
      </c>
      <c r="D199" s="40" t="str">
        <v>20260816</v>
      </c>
      <c r="E199" s="40" t="str">
        <v>경기</v>
      </c>
      <c r="F199" s="40" t="str">
        <v>남양주시</v>
      </c>
      <c r="G199" s="40" t="str">
        <v>다산동</v>
      </c>
      <c r="H199" s="40" t="str">
        <v>경기 남양주시 다산동</v>
      </c>
      <c r="I199" s="40" t="str">
        <v>41360</v>
      </c>
      <c r="J199" s="40" t="str">
        <v/>
      </c>
      <c r="K199" s="41" t="str">
        <v>41360:다산동</v>
      </c>
      <c r="L199" s="42" t="str">
        <v>한화꿈에그린</v>
      </c>
      <c r="M199" s="43">
        <v>59.94</v>
      </c>
      <c r="N199" s="44">
        <v>18.1</v>
      </c>
      <c r="O199" s="44">
        <v>19</v>
      </c>
      <c r="P199" s="44">
        <v>3527.05</v>
      </c>
      <c r="Q199" s="44">
        <v>6.4</v>
      </c>
      <c r="R199" s="41">
        <v>2645.29</v>
      </c>
    </row>
    <row r="200" ht="20" customHeight="1">
      <c r="A200" s="35" t="str">
        <v>2026-08-16T07:32:26+09:00</v>
      </c>
      <c r="B200" s="35" t="str">
        <v>2026.08.16</v>
      </c>
      <c r="C200" s="35" t="str">
        <v>20260809</v>
      </c>
      <c r="D200" s="35" t="str">
        <v>20260816</v>
      </c>
      <c r="E200" s="35" t="str">
        <v>경기</v>
      </c>
      <c r="F200" s="35" t="str">
        <v>남양주시</v>
      </c>
      <c r="G200" s="35" t="str">
        <v>다산동</v>
      </c>
      <c r="H200" s="35" t="str">
        <v>경기 남양주시 다산동</v>
      </c>
      <c r="I200" s="35" t="str">
        <v>41360</v>
      </c>
      <c r="J200" s="35" t="str">
        <v/>
      </c>
      <c r="K200" s="36" t="str">
        <v>41360:다산동</v>
      </c>
      <c r="L200" s="37" t="str">
        <v>한화꿈에그린</v>
      </c>
      <c r="M200" s="38">
        <v>59.99</v>
      </c>
      <c r="N200" s="39">
        <v>18.1</v>
      </c>
      <c r="O200" s="39">
        <v>19</v>
      </c>
      <c r="P200" s="39">
        <v>3527.05</v>
      </c>
      <c r="Q200" s="39">
        <v>6.4</v>
      </c>
      <c r="R200" s="36">
        <v>2645.29</v>
      </c>
    </row>
    <row r="201" ht="20" customHeight="1">
      <c r="A201" s="40" t="str">
        <v>2026-08-16T07:32:26+09:00</v>
      </c>
      <c r="B201" s="40" t="str">
        <v>2026.08.16</v>
      </c>
      <c r="C201" s="40" t="str">
        <v>20260809</v>
      </c>
      <c r="D201" s="40" t="str">
        <v>20260816</v>
      </c>
      <c r="E201" s="40" t="str">
        <v>경기</v>
      </c>
      <c r="F201" s="40" t="str">
        <v>남양주시</v>
      </c>
      <c r="G201" s="40" t="str">
        <v>다산동</v>
      </c>
      <c r="H201" s="40" t="str">
        <v>경기 남양주시 다산동</v>
      </c>
      <c r="I201" s="40" t="str">
        <v>41360</v>
      </c>
      <c r="J201" s="40" t="str">
        <v/>
      </c>
      <c r="K201" s="41" t="str">
        <v>41360:다산동</v>
      </c>
      <c r="L201" s="42" t="str">
        <v>한화꿈에그린</v>
      </c>
      <c r="M201" s="43">
        <v>84.92</v>
      </c>
      <c r="N201" s="44">
        <v>25.7</v>
      </c>
      <c r="O201" s="44">
        <v>19</v>
      </c>
      <c r="P201" s="44">
        <v>2919.58</v>
      </c>
      <c r="Q201" s="44">
        <v>7.5</v>
      </c>
      <c r="R201" s="41">
        <v>1868.53</v>
      </c>
    </row>
    <row r="202" ht="20" customHeight="1">
      <c r="A202" s="35" t="str">
        <v>2026-08-16T07:32:26+09:00</v>
      </c>
      <c r="B202" s="35" t="str">
        <v>2026.08.16</v>
      </c>
      <c r="C202" s="35" t="str">
        <v>20260809</v>
      </c>
      <c r="D202" s="35" t="str">
        <v>20260816</v>
      </c>
      <c r="E202" s="35" t="str">
        <v>경기</v>
      </c>
      <c r="F202" s="35" t="str">
        <v>남양주시</v>
      </c>
      <c r="G202" s="35" t="str">
        <v>다산동</v>
      </c>
      <c r="H202" s="35" t="str">
        <v>경기 남양주시 다산동</v>
      </c>
      <c r="I202" s="35" t="str">
        <v>41360</v>
      </c>
      <c r="J202" s="35" t="str">
        <v/>
      </c>
      <c r="K202" s="36" t="str">
        <v>41360:다산동</v>
      </c>
      <c r="L202" s="37" t="str">
        <v>한화꿈에그린</v>
      </c>
      <c r="M202" s="38">
        <v>123.52</v>
      </c>
      <c r="N202" s="39">
        <v>37.4</v>
      </c>
      <c r="O202" s="39">
        <v>19</v>
      </c>
      <c r="P202" s="39">
        <v>2301.58</v>
      </c>
      <c r="Q202" s="39">
        <v>8.6</v>
      </c>
      <c r="R202" s="36">
        <v>1550.73</v>
      </c>
    </row>
    <row r="203" ht="20" customHeight="1">
      <c r="A203" s="40" t="str">
        <v>2026-08-16T07:32:26+09:00</v>
      </c>
      <c r="B203" s="40" t="str">
        <v>2026.08.16</v>
      </c>
      <c r="C203" s="40" t="str">
        <v>20260809</v>
      </c>
      <c r="D203" s="40" t="str">
        <v>20260816</v>
      </c>
      <c r="E203" s="40" t="str">
        <v>경기</v>
      </c>
      <c r="F203" s="40" t="str">
        <v>남양주시</v>
      </c>
      <c r="G203" s="40" t="str">
        <v>다산동</v>
      </c>
      <c r="H203" s="40" t="str">
        <v>경기 남양주시 다산동</v>
      </c>
      <c r="I203" s="40" t="str">
        <v>41360</v>
      </c>
      <c r="J203" s="40" t="str">
        <v/>
      </c>
      <c r="K203" s="41" t="str">
        <v>41360:다산동</v>
      </c>
      <c r="L203" s="42" t="str">
        <v>해링턴플레이스다산파크</v>
      </c>
      <c r="M203" s="43">
        <v>84.84</v>
      </c>
      <c r="N203" s="44">
        <v>25.7</v>
      </c>
      <c r="O203" s="44">
        <v>3</v>
      </c>
      <c r="P203" s="44">
        <v>3279.56</v>
      </c>
      <c r="Q203" s="44">
        <v>8.42</v>
      </c>
      <c r="R203" s="41">
        <v>1963.84</v>
      </c>
    </row>
    <row r="204" ht="20" customHeight="1">
      <c r="A204" s="35" t="str">
        <v>2026-08-16T07:32:26+09:00</v>
      </c>
      <c r="B204" s="35" t="str">
        <v>2026.08.16</v>
      </c>
      <c r="C204" s="35" t="str">
        <v>20260809</v>
      </c>
      <c r="D204" s="35" t="str">
        <v>20260816</v>
      </c>
      <c r="E204" s="35" t="str">
        <v>경기</v>
      </c>
      <c r="F204" s="35" t="str">
        <v>남양주시</v>
      </c>
      <c r="G204" s="35" t="str">
        <v>다산동</v>
      </c>
      <c r="H204" s="35" t="str">
        <v>경기 남양주시 다산동</v>
      </c>
      <c r="I204" s="35" t="str">
        <v>41360</v>
      </c>
      <c r="J204" s="35" t="str">
        <v/>
      </c>
      <c r="K204" s="36" t="str">
        <v>41360:다산동</v>
      </c>
      <c r="L204" s="37" t="str">
        <v>해링턴플레이스다산파크</v>
      </c>
      <c r="M204" s="38">
        <v>84.89</v>
      </c>
      <c r="N204" s="39">
        <v>25.7</v>
      </c>
      <c r="O204" s="39">
        <v>3</v>
      </c>
      <c r="P204" s="39">
        <v>3493.13</v>
      </c>
      <c r="Q204" s="39">
        <v>8.97</v>
      </c>
      <c r="R204" s="36">
        <v>2001.64</v>
      </c>
    </row>
    <row r="205" ht="20" customHeight="1">
      <c r="A205" s="40" t="str">
        <v>2026-08-16T07:32:26+09:00</v>
      </c>
      <c r="B205" s="40" t="str">
        <v>2026.08.16</v>
      </c>
      <c r="C205" s="40" t="str">
        <v>20260809</v>
      </c>
      <c r="D205" s="40" t="str">
        <v>20260816</v>
      </c>
      <c r="E205" s="40" t="str">
        <v>경기</v>
      </c>
      <c r="F205" s="40" t="str">
        <v>남양주시</v>
      </c>
      <c r="G205" s="40" t="str">
        <v>다산동</v>
      </c>
      <c r="H205" s="40" t="str">
        <v>경기 남양주시 다산동</v>
      </c>
      <c r="I205" s="40" t="str">
        <v>41360</v>
      </c>
      <c r="J205" s="40" t="str">
        <v/>
      </c>
      <c r="K205" s="41" t="str">
        <v>41360:다산동</v>
      </c>
      <c r="L205" s="42" t="str">
        <v>힐스테이트 황금산</v>
      </c>
      <c r="M205" s="43">
        <v>59.99</v>
      </c>
      <c r="N205" s="44">
        <v>18.1</v>
      </c>
      <c r="O205" s="44">
        <v>10</v>
      </c>
      <c r="P205" s="44">
        <v>4265.17</v>
      </c>
      <c r="Q205" s="44">
        <v>7.74</v>
      </c>
      <c r="R205" s="41">
        <v>2782.83</v>
      </c>
    </row>
    <row r="206" ht="20" customHeight="1">
      <c r="A206" s="35" t="str">
        <v>2026-08-16T07:32:26+09:00</v>
      </c>
      <c r="B206" s="35" t="str">
        <v>2026.08.16</v>
      </c>
      <c r="C206" s="35" t="str">
        <v>20260809</v>
      </c>
      <c r="D206" s="35" t="str">
        <v>20260816</v>
      </c>
      <c r="E206" s="35" t="str">
        <v>경기</v>
      </c>
      <c r="F206" s="35" t="str">
        <v>남양주시</v>
      </c>
      <c r="G206" s="35" t="str">
        <v>다산동</v>
      </c>
      <c r="H206" s="35" t="str">
        <v>경기 남양주시 다산동</v>
      </c>
      <c r="I206" s="35" t="str">
        <v>41360</v>
      </c>
      <c r="J206" s="35" t="str">
        <v/>
      </c>
      <c r="K206" s="36" t="str">
        <v>41360:다산동</v>
      </c>
      <c r="L206" s="37" t="str">
        <v>힐스테이트 황금산</v>
      </c>
      <c r="M206" s="38">
        <v>84.99</v>
      </c>
      <c r="N206" s="39">
        <v>25.7</v>
      </c>
      <c r="O206" s="39">
        <v>10</v>
      </c>
      <c r="P206" s="39">
        <v>3403.41</v>
      </c>
      <c r="Q206" s="39">
        <v>8.75</v>
      </c>
      <c r="R206" s="36">
        <v>2333.77</v>
      </c>
    </row>
    <row r="207" ht="20" customHeight="1">
      <c r="A207" s="40" t="str">
        <v>2026-08-16T07:32:26+09:00</v>
      </c>
      <c r="B207" s="40" t="str">
        <v>2026.08.16</v>
      </c>
      <c r="C207" s="40" t="str">
        <v>20260809</v>
      </c>
      <c r="D207" s="40" t="str">
        <v>20260816</v>
      </c>
      <c r="E207" s="40" t="str">
        <v>경기</v>
      </c>
      <c r="F207" s="40" t="str">
        <v>남양주시</v>
      </c>
      <c r="G207" s="40" t="str">
        <v>다산동</v>
      </c>
      <c r="H207" s="40" t="str">
        <v>경기 남양주시 다산동</v>
      </c>
      <c r="I207" s="40" t="str">
        <v>41360</v>
      </c>
      <c r="J207" s="40" t="str">
        <v/>
      </c>
      <c r="K207" s="41" t="str">
        <v>41360:다산동</v>
      </c>
      <c r="L207" s="42" t="str">
        <v>힐스테이트 황금산</v>
      </c>
      <c r="M207" s="43">
        <v>101.96</v>
      </c>
      <c r="N207" s="44">
        <v>30.8</v>
      </c>
      <c r="O207" s="44">
        <v>10</v>
      </c>
      <c r="P207" s="44">
        <v>2953.34</v>
      </c>
      <c r="Q207" s="44">
        <v>9.11</v>
      </c>
      <c r="R207" s="40" t="str">
        <v/>
      </c>
    </row>
    <row r="208" ht="20" customHeight="1">
      <c r="A208" s="35" t="str">
        <v>2026-08-16T07:32:26+09:00</v>
      </c>
      <c r="B208" s="35" t="str">
        <v>2026.08.16</v>
      </c>
      <c r="C208" s="35" t="str">
        <v>20260809</v>
      </c>
      <c r="D208" s="35" t="str">
        <v>20260816</v>
      </c>
      <c r="E208" s="35" t="str">
        <v>경기</v>
      </c>
      <c r="F208" s="35" t="str">
        <v>남양주시</v>
      </c>
      <c r="G208" s="35" t="str">
        <v>다산동</v>
      </c>
      <c r="H208" s="35" t="str">
        <v>경기 남양주시 다산동</v>
      </c>
      <c r="I208" s="35" t="str">
        <v>41360</v>
      </c>
      <c r="J208" s="35" t="str">
        <v/>
      </c>
      <c r="K208" s="36" t="str">
        <v>41360:다산동</v>
      </c>
      <c r="L208" s="37" t="str">
        <v>힐스테이트 황금산</v>
      </c>
      <c r="M208" s="38">
        <v>122.99</v>
      </c>
      <c r="N208" s="39">
        <v>37.2</v>
      </c>
      <c r="O208" s="39">
        <v>10</v>
      </c>
      <c r="P208" s="39">
        <v>2620.65</v>
      </c>
      <c r="Q208" s="39">
        <v>9.75</v>
      </c>
      <c r="R208" s="36">
        <v>2056.17</v>
      </c>
    </row>
    <row r="209" ht="20" customHeight="1">
      <c r="A209" s="40" t="str">
        <v>2026-08-16T07:32:26+09:00</v>
      </c>
      <c r="B209" s="40" t="str">
        <v>2026.08.16</v>
      </c>
      <c r="C209" s="40" t="str">
        <v>20260809</v>
      </c>
      <c r="D209" s="40" t="str">
        <v>20260816</v>
      </c>
      <c r="E209" s="40" t="str">
        <v>경기</v>
      </c>
      <c r="F209" s="40" t="str">
        <v>남양주시</v>
      </c>
      <c r="G209" s="40" t="str">
        <v>다산동</v>
      </c>
      <c r="H209" s="40" t="str">
        <v>경기 남양주시 다산동</v>
      </c>
      <c r="I209" s="40" t="str">
        <v>41360</v>
      </c>
      <c r="J209" s="40" t="str">
        <v/>
      </c>
      <c r="K209" s="41" t="str">
        <v>41360:다산동</v>
      </c>
      <c r="L209" s="42" t="str">
        <v>힐스테이트다산</v>
      </c>
      <c r="M209" s="43">
        <v>66.78</v>
      </c>
      <c r="N209" s="44">
        <v>20.2</v>
      </c>
      <c r="O209" s="44">
        <v>9</v>
      </c>
      <c r="P209" s="44">
        <v>4925.82</v>
      </c>
      <c r="Q209" s="44">
        <v>9.95</v>
      </c>
      <c r="R209" s="41">
        <v>2722.82</v>
      </c>
    </row>
    <row r="210" ht="20" customHeight="1">
      <c r="A210" s="35" t="str">
        <v>2026-08-16T07:32:26+09:00</v>
      </c>
      <c r="B210" s="35" t="str">
        <v>2026.08.16</v>
      </c>
      <c r="C210" s="35" t="str">
        <v>20260809</v>
      </c>
      <c r="D210" s="35" t="str">
        <v>20260816</v>
      </c>
      <c r="E210" s="35" t="str">
        <v>경기</v>
      </c>
      <c r="F210" s="35" t="str">
        <v>남양주시</v>
      </c>
      <c r="G210" s="35" t="str">
        <v>다산동</v>
      </c>
      <c r="H210" s="35" t="str">
        <v>경기 남양주시 다산동</v>
      </c>
      <c r="I210" s="35" t="str">
        <v>41360</v>
      </c>
      <c r="J210" s="35" t="str">
        <v/>
      </c>
      <c r="K210" s="36" t="str">
        <v>41360:다산동</v>
      </c>
      <c r="L210" s="37" t="str">
        <v>힐스테이트다산</v>
      </c>
      <c r="M210" s="38">
        <v>84.56</v>
      </c>
      <c r="N210" s="39">
        <v>25.6</v>
      </c>
      <c r="O210" s="39">
        <v>9</v>
      </c>
      <c r="P210" s="39">
        <v>4221.55</v>
      </c>
      <c r="Q210" s="39">
        <v>10.8</v>
      </c>
      <c r="R210" s="36">
        <v>2462.78</v>
      </c>
    </row>
    <row r="211" ht="20" customHeight="1">
      <c r="A211" s="40" t="str">
        <v>2026-08-16T07:32:26+09:00</v>
      </c>
      <c r="B211" s="40" t="str">
        <v>2026.08.16</v>
      </c>
      <c r="C211" s="40" t="str">
        <v>20260809</v>
      </c>
      <c r="D211" s="40" t="str">
        <v>20260816</v>
      </c>
      <c r="E211" s="40" t="str">
        <v>경기</v>
      </c>
      <c r="F211" s="40" t="str">
        <v>남양주시</v>
      </c>
      <c r="G211" s="40" t="str">
        <v>다산동</v>
      </c>
      <c r="H211" s="40" t="str">
        <v>경기 남양주시 다산동</v>
      </c>
      <c r="I211" s="40" t="str">
        <v>41360</v>
      </c>
      <c r="J211" s="40" t="str">
        <v/>
      </c>
      <c r="K211" s="41" t="str">
        <v>41360:다산동</v>
      </c>
      <c r="L211" s="42" t="str">
        <v>힐스테이트다산</v>
      </c>
      <c r="M211" s="43">
        <v>84.69</v>
      </c>
      <c r="N211" s="44">
        <v>25.6</v>
      </c>
      <c r="O211" s="44">
        <v>9</v>
      </c>
      <c r="P211" s="44">
        <v>4249.76</v>
      </c>
      <c r="Q211" s="44">
        <v>10.89</v>
      </c>
      <c r="R211" s="41">
        <v>2517.65</v>
      </c>
    </row>
    <row r="212" ht="20" customHeight="1">
      <c r="A212" s="35" t="str">
        <v>2026-08-16T07:32:26+09:00</v>
      </c>
      <c r="B212" s="35" t="str">
        <v>2026.08.16</v>
      </c>
      <c r="C212" s="35" t="str">
        <v>20260809</v>
      </c>
      <c r="D212" s="35" t="str">
        <v>20260816</v>
      </c>
      <c r="E212" s="35" t="str">
        <v>경기</v>
      </c>
      <c r="F212" s="35" t="str">
        <v>남양주시</v>
      </c>
      <c r="G212" s="35" t="str">
        <v>다산동</v>
      </c>
      <c r="H212" s="35" t="str">
        <v>경기 남양주시 다산동</v>
      </c>
      <c r="I212" s="35" t="str">
        <v>41360</v>
      </c>
      <c r="J212" s="35" t="str">
        <v/>
      </c>
      <c r="K212" s="36" t="str">
        <v>41360:다산동</v>
      </c>
      <c r="L212" s="37" t="str">
        <v>힐스테이트다산</v>
      </c>
      <c r="M212" s="38">
        <v>84.91</v>
      </c>
      <c r="N212" s="39">
        <v>25.7</v>
      </c>
      <c r="O212" s="39">
        <v>9</v>
      </c>
      <c r="P212" s="39">
        <v>4068.59</v>
      </c>
      <c r="Q212" s="39">
        <v>10.45</v>
      </c>
      <c r="R212" s="36">
        <v>2350.63</v>
      </c>
    </row>
    <row r="213" ht="20" customHeight="1">
      <c r="A213" s="40" t="str">
        <v>2026-08-16T07:32:26+09:00</v>
      </c>
      <c r="B213" s="40" t="str">
        <v>2026.08.16</v>
      </c>
      <c r="C213" s="40" t="str">
        <v>20260809</v>
      </c>
      <c r="D213" s="40" t="str">
        <v>20260816</v>
      </c>
      <c r="E213" s="40" t="str">
        <v>경기</v>
      </c>
      <c r="F213" s="40" t="str">
        <v>남양주시</v>
      </c>
      <c r="G213" s="40" t="str">
        <v>다산동</v>
      </c>
      <c r="H213" s="40" t="str">
        <v>경기 남양주시 다산동</v>
      </c>
      <c r="I213" s="40" t="str">
        <v>41360</v>
      </c>
      <c r="J213" s="40" t="str">
        <v/>
      </c>
      <c r="K213" s="41" t="str">
        <v>41360:다산동</v>
      </c>
      <c r="L213" s="42" t="str">
        <v>e편한세상 다산</v>
      </c>
      <c r="M213" s="43">
        <v>74.98</v>
      </c>
      <c r="N213" s="44">
        <v>22.7</v>
      </c>
      <c r="O213" s="44">
        <v>10</v>
      </c>
      <c r="P213" s="44">
        <v>4164.2</v>
      </c>
      <c r="Q213" s="44">
        <v>9.45</v>
      </c>
      <c r="R213" s="41">
        <v>2006.04</v>
      </c>
    </row>
    <row r="214" ht="20" customHeight="1">
      <c r="A214" s="35" t="str">
        <v>2026-08-16T07:32:26+09:00</v>
      </c>
      <c r="B214" s="35" t="str">
        <v>2026.08.16</v>
      </c>
      <c r="C214" s="35" t="str">
        <v>20260809</v>
      </c>
      <c r="D214" s="35" t="str">
        <v>20260816</v>
      </c>
      <c r="E214" s="35" t="str">
        <v>경기</v>
      </c>
      <c r="F214" s="35" t="str">
        <v>남양주시</v>
      </c>
      <c r="G214" s="35" t="str">
        <v>다산동</v>
      </c>
      <c r="H214" s="35" t="str">
        <v>경기 남양주시 다산동</v>
      </c>
      <c r="I214" s="35" t="str">
        <v>41360</v>
      </c>
      <c r="J214" s="35" t="str">
        <v/>
      </c>
      <c r="K214" s="36" t="str">
        <v>41360:다산동</v>
      </c>
      <c r="L214" s="37" t="str">
        <v>e편한세상 다산</v>
      </c>
      <c r="M214" s="38">
        <v>84.96</v>
      </c>
      <c r="N214" s="39">
        <v>25.7</v>
      </c>
      <c r="O214" s="39">
        <v>10</v>
      </c>
      <c r="P214" s="39">
        <v>4007.72</v>
      </c>
      <c r="Q214" s="39">
        <v>10.3</v>
      </c>
      <c r="R214" s="36">
        <v>2001.91</v>
      </c>
    </row>
    <row r="215" ht="20" customHeight="1">
      <c r="A215" s="40" t="str">
        <v>2026-08-16T07:32:26+09:00</v>
      </c>
      <c r="B215" s="40" t="str">
        <v>2026.08.16</v>
      </c>
      <c r="C215" s="40" t="str">
        <v>20260809</v>
      </c>
      <c r="D215" s="40" t="str">
        <v>20260816</v>
      </c>
      <c r="E215" s="40" t="str">
        <v>경기</v>
      </c>
      <c r="F215" s="40" t="str">
        <v>남양주시</v>
      </c>
      <c r="G215" s="40" t="str">
        <v>다산동</v>
      </c>
      <c r="H215" s="40" t="str">
        <v>경기 남양주시 다산동</v>
      </c>
      <c r="I215" s="40" t="str">
        <v>41360</v>
      </c>
      <c r="J215" s="40" t="str">
        <v/>
      </c>
      <c r="K215" s="41" t="str">
        <v>41360:다산동</v>
      </c>
      <c r="L215" s="42" t="str">
        <v>e편한세상 다산</v>
      </c>
      <c r="M215" s="43">
        <v>84.97</v>
      </c>
      <c r="N215" s="44">
        <v>25.7</v>
      </c>
      <c r="O215" s="44">
        <v>10</v>
      </c>
      <c r="P215" s="44">
        <v>3897.02</v>
      </c>
      <c r="Q215" s="44">
        <v>10.02</v>
      </c>
      <c r="R215" s="41">
        <v>2217.6</v>
      </c>
    </row>
    <row r="216" ht="20" customHeight="1">
      <c r="A216" s="35" t="str">
        <v>2026-08-16T07:32:26+09:00</v>
      </c>
      <c r="B216" s="35" t="str">
        <v>2026.08.16</v>
      </c>
      <c r="C216" s="35" t="str">
        <v>20260809</v>
      </c>
      <c r="D216" s="35" t="str">
        <v>20260816</v>
      </c>
      <c r="E216" s="35" t="str">
        <v>경기</v>
      </c>
      <c r="F216" s="35" t="str">
        <v>남양주시</v>
      </c>
      <c r="G216" s="35" t="str">
        <v>다산동</v>
      </c>
      <c r="H216" s="35" t="str">
        <v>경기 남양주시 다산동</v>
      </c>
      <c r="I216" s="35" t="str">
        <v>41360</v>
      </c>
      <c r="J216" s="35" t="str">
        <v/>
      </c>
      <c r="K216" s="36" t="str">
        <v>41360:다산동</v>
      </c>
      <c r="L216" s="37" t="str">
        <v>e편한세상 다산</v>
      </c>
      <c r="M216" s="38">
        <v>84.99</v>
      </c>
      <c r="N216" s="39">
        <v>25.7</v>
      </c>
      <c r="O216" s="39">
        <v>10</v>
      </c>
      <c r="P216" s="39">
        <v>3986.86</v>
      </c>
      <c r="Q216" s="39">
        <v>10.25</v>
      </c>
      <c r="R216" s="36">
        <v>2120.65</v>
      </c>
    </row>
    <row r="217" ht="20" customHeight="1">
      <c r="A217" s="40" t="str">
        <v>2026-08-16T07:32:26+09:00</v>
      </c>
      <c r="B217" s="40" t="str">
        <v>2026.08.16</v>
      </c>
      <c r="C217" s="40" t="str">
        <v>20260809</v>
      </c>
      <c r="D217" s="40" t="str">
        <v>20260816</v>
      </c>
      <c r="E217" s="40" t="str">
        <v>경기</v>
      </c>
      <c r="F217" s="40" t="str">
        <v>남양주시</v>
      </c>
      <c r="G217" s="40" t="str">
        <v>별내동</v>
      </c>
      <c r="H217" s="40" t="str">
        <v>경기 남양주시 별내동</v>
      </c>
      <c r="I217" s="40" t="str">
        <v>41360</v>
      </c>
      <c r="J217" s="40" t="str">
        <v/>
      </c>
      <c r="K217" s="41" t="str">
        <v>41360:별내동</v>
      </c>
      <c r="L217" s="42" t="str">
        <v>남광하우스토리</v>
      </c>
      <c r="M217" s="43">
        <v>103.55</v>
      </c>
      <c r="N217" s="44">
        <v>31.3</v>
      </c>
      <c r="O217" s="44">
        <v>15</v>
      </c>
      <c r="P217" s="44">
        <v>2113.38</v>
      </c>
      <c r="Q217" s="44">
        <v>6.62</v>
      </c>
      <c r="R217" s="41">
        <v>1335.09</v>
      </c>
    </row>
    <row r="218" ht="20" customHeight="1">
      <c r="A218" s="35" t="str">
        <v>2026-08-16T07:32:26+09:00</v>
      </c>
      <c r="B218" s="35" t="str">
        <v>2026.08.16</v>
      </c>
      <c r="C218" s="35" t="str">
        <v>20260809</v>
      </c>
      <c r="D218" s="35" t="str">
        <v>20260816</v>
      </c>
      <c r="E218" s="35" t="str">
        <v>경기</v>
      </c>
      <c r="F218" s="35" t="str">
        <v>남양주시</v>
      </c>
      <c r="G218" s="35" t="str">
        <v>별내동</v>
      </c>
      <c r="H218" s="35" t="str">
        <v>경기 남양주시 별내동</v>
      </c>
      <c r="I218" s="35" t="str">
        <v>41360</v>
      </c>
      <c r="J218" s="35" t="str">
        <v/>
      </c>
      <c r="K218" s="36" t="str">
        <v>41360:별내동</v>
      </c>
      <c r="L218" s="37" t="str">
        <v>남광하우스토리</v>
      </c>
      <c r="M218" s="38">
        <v>104</v>
      </c>
      <c r="N218" s="39">
        <v>31.5</v>
      </c>
      <c r="O218" s="39">
        <v>15</v>
      </c>
      <c r="P218" s="39">
        <v>2050.32</v>
      </c>
      <c r="Q218" s="39">
        <v>6.45</v>
      </c>
      <c r="R218" s="36">
        <v>1335.09</v>
      </c>
    </row>
    <row r="219" ht="20" customHeight="1">
      <c r="A219" s="40" t="str">
        <v>2026-08-16T07:32:26+09:00</v>
      </c>
      <c r="B219" s="40" t="str">
        <v>2026.08.16</v>
      </c>
      <c r="C219" s="40" t="str">
        <v>20260809</v>
      </c>
      <c r="D219" s="40" t="str">
        <v>20260816</v>
      </c>
      <c r="E219" s="40" t="str">
        <v>경기</v>
      </c>
      <c r="F219" s="40" t="str">
        <v>남양주시</v>
      </c>
      <c r="G219" s="40" t="str">
        <v>별내동</v>
      </c>
      <c r="H219" s="40" t="str">
        <v>경기 남양주시 별내동</v>
      </c>
      <c r="I219" s="40" t="str">
        <v>41360</v>
      </c>
      <c r="J219" s="40" t="str">
        <v/>
      </c>
      <c r="K219" s="41" t="str">
        <v>41360:별내동</v>
      </c>
      <c r="L219" s="42" t="str">
        <v>남광하우스토리</v>
      </c>
      <c r="M219" s="43">
        <v>123.65</v>
      </c>
      <c r="N219" s="44">
        <v>37.4</v>
      </c>
      <c r="O219" s="44">
        <v>15</v>
      </c>
      <c r="P219" s="44">
        <v>1924.87</v>
      </c>
      <c r="Q219" s="44">
        <v>7.2</v>
      </c>
      <c r="R219" s="41">
        <v>1385.63</v>
      </c>
    </row>
    <row r="220" ht="20" customHeight="1">
      <c r="A220" s="35" t="str">
        <v>2026-08-16T07:32:26+09:00</v>
      </c>
      <c r="B220" s="35" t="str">
        <v>2026.08.16</v>
      </c>
      <c r="C220" s="35" t="str">
        <v>20260809</v>
      </c>
      <c r="D220" s="35" t="str">
        <v>20260816</v>
      </c>
      <c r="E220" s="35" t="str">
        <v>경기</v>
      </c>
      <c r="F220" s="35" t="str">
        <v>남양주시</v>
      </c>
      <c r="G220" s="35" t="str">
        <v>별내동</v>
      </c>
      <c r="H220" s="35" t="str">
        <v>경기 남양주시 별내동</v>
      </c>
      <c r="I220" s="35" t="str">
        <v>41360</v>
      </c>
      <c r="J220" s="35" t="str">
        <v/>
      </c>
      <c r="K220" s="36" t="str">
        <v>41360:별내동</v>
      </c>
      <c r="L220" s="37" t="str">
        <v>남광하우스토리</v>
      </c>
      <c r="M220" s="38">
        <v>124.06</v>
      </c>
      <c r="N220" s="39">
        <v>37.5</v>
      </c>
      <c r="O220" s="39">
        <v>15</v>
      </c>
      <c r="P220" s="39">
        <v>1772</v>
      </c>
      <c r="Q220" s="39">
        <v>6.65</v>
      </c>
      <c r="R220" s="36">
        <v>1385.63</v>
      </c>
    </row>
    <row r="221" ht="20" customHeight="1">
      <c r="A221" s="40" t="str">
        <v>2026-08-16T07:32:26+09:00</v>
      </c>
      <c r="B221" s="40" t="str">
        <v>2026.08.16</v>
      </c>
      <c r="C221" s="40" t="str">
        <v>20260809</v>
      </c>
      <c r="D221" s="40" t="str">
        <v>20260816</v>
      </c>
      <c r="E221" s="40" t="str">
        <v>경기</v>
      </c>
      <c r="F221" s="40" t="str">
        <v>남양주시</v>
      </c>
      <c r="G221" s="40" t="str">
        <v>별내동</v>
      </c>
      <c r="H221" s="40" t="str">
        <v>경기 남양주시 별내동</v>
      </c>
      <c r="I221" s="40" t="str">
        <v>41360</v>
      </c>
      <c r="J221" s="40" t="str">
        <v/>
      </c>
      <c r="K221" s="41" t="str">
        <v>41360:별내동</v>
      </c>
      <c r="L221" s="42" t="str">
        <v>남광하우스토리</v>
      </c>
      <c r="M221" s="43">
        <v>133.44</v>
      </c>
      <c r="N221" s="44">
        <v>40.4</v>
      </c>
      <c r="O221" s="44">
        <v>15</v>
      </c>
      <c r="P221" s="44">
        <v>1981.94</v>
      </c>
      <c r="Q221" s="44">
        <v>8</v>
      </c>
      <c r="R221" s="41">
        <v>1376.03</v>
      </c>
    </row>
    <row r="222" ht="20" customHeight="1">
      <c r="A222" s="35" t="str">
        <v>2026-08-16T07:32:26+09:00</v>
      </c>
      <c r="B222" s="35" t="str">
        <v>2026.08.16</v>
      </c>
      <c r="C222" s="35" t="str">
        <v>20260809</v>
      </c>
      <c r="D222" s="35" t="str">
        <v>20260816</v>
      </c>
      <c r="E222" s="35" t="str">
        <v>경기</v>
      </c>
      <c r="F222" s="35" t="str">
        <v>남양주시</v>
      </c>
      <c r="G222" s="35" t="str">
        <v>별내동</v>
      </c>
      <c r="H222" s="35" t="str">
        <v>경기 남양주시 별내동</v>
      </c>
      <c r="I222" s="35" t="str">
        <v>41360</v>
      </c>
      <c r="J222" s="35" t="str">
        <v/>
      </c>
      <c r="K222" s="36" t="str">
        <v>41360:별내동</v>
      </c>
      <c r="L222" s="37" t="str">
        <v>남광하우스토리</v>
      </c>
      <c r="M222" s="38">
        <v>170.02</v>
      </c>
      <c r="N222" s="39">
        <v>51.4</v>
      </c>
      <c r="O222" s="39">
        <v>15</v>
      </c>
      <c r="P222" s="39">
        <v>3087.64</v>
      </c>
      <c r="Q222" s="39">
        <v>15.88</v>
      </c>
      <c r="R222" s="35" t="str">
        <v/>
      </c>
    </row>
    <row r="223" ht="20" customHeight="1">
      <c r="A223" s="40" t="str">
        <v>2026-08-16T07:32:26+09:00</v>
      </c>
      <c r="B223" s="40" t="str">
        <v>2026.08.16</v>
      </c>
      <c r="C223" s="40" t="str">
        <v>20260809</v>
      </c>
      <c r="D223" s="40" t="str">
        <v>20260816</v>
      </c>
      <c r="E223" s="40" t="str">
        <v>경기</v>
      </c>
      <c r="F223" s="40" t="str">
        <v>남양주시</v>
      </c>
      <c r="G223" s="40" t="str">
        <v>별내동</v>
      </c>
      <c r="H223" s="40" t="str">
        <v>경기 남양주시 별내동</v>
      </c>
      <c r="I223" s="40" t="str">
        <v>41360</v>
      </c>
      <c r="J223" s="40" t="str">
        <v/>
      </c>
      <c r="K223" s="41" t="str">
        <v>41360:별내동</v>
      </c>
      <c r="L223" s="42" t="str">
        <v>남양주별내리슈빌</v>
      </c>
      <c r="M223" s="43">
        <v>84.88</v>
      </c>
      <c r="N223" s="44">
        <v>25.7</v>
      </c>
      <c r="O223" s="44">
        <v>14</v>
      </c>
      <c r="P223" s="44">
        <v>2586.05</v>
      </c>
      <c r="Q223" s="44">
        <v>6.64</v>
      </c>
      <c r="R223" s="41">
        <v>1947.33</v>
      </c>
    </row>
    <row r="224" ht="20" customHeight="1">
      <c r="A224" s="35" t="str">
        <v>2026-08-16T07:32:26+09:00</v>
      </c>
      <c r="B224" s="35" t="str">
        <v>2026.08.16</v>
      </c>
      <c r="C224" s="35" t="str">
        <v>20260809</v>
      </c>
      <c r="D224" s="35" t="str">
        <v>20260816</v>
      </c>
      <c r="E224" s="35" t="str">
        <v>경기</v>
      </c>
      <c r="F224" s="35" t="str">
        <v>남양주시</v>
      </c>
      <c r="G224" s="35" t="str">
        <v>별내동</v>
      </c>
      <c r="H224" s="35" t="str">
        <v>경기 남양주시 별내동</v>
      </c>
      <c r="I224" s="35" t="str">
        <v>41360</v>
      </c>
      <c r="J224" s="35" t="str">
        <v/>
      </c>
      <c r="K224" s="36" t="str">
        <v>41360:별내동</v>
      </c>
      <c r="L224" s="37" t="str">
        <v>남양주별내리슈빌</v>
      </c>
      <c r="M224" s="38">
        <v>84.96</v>
      </c>
      <c r="N224" s="39">
        <v>25.7</v>
      </c>
      <c r="O224" s="39">
        <v>14</v>
      </c>
      <c r="P224" s="39">
        <v>2431.87</v>
      </c>
      <c r="Q224" s="39">
        <v>6.25</v>
      </c>
      <c r="R224" s="36">
        <v>1947.33</v>
      </c>
    </row>
    <row r="225" ht="20" customHeight="1">
      <c r="A225" s="40" t="str">
        <v>2026-08-16T07:32:26+09:00</v>
      </c>
      <c r="B225" s="40" t="str">
        <v>2026.08.16</v>
      </c>
      <c r="C225" s="40" t="str">
        <v>20260809</v>
      </c>
      <c r="D225" s="40" t="str">
        <v>20260816</v>
      </c>
      <c r="E225" s="40" t="str">
        <v>경기</v>
      </c>
      <c r="F225" s="40" t="str">
        <v>남양주시</v>
      </c>
      <c r="G225" s="40" t="str">
        <v>별내동</v>
      </c>
      <c r="H225" s="40" t="str">
        <v>경기 남양주시 별내동</v>
      </c>
      <c r="I225" s="40" t="str">
        <v>41360</v>
      </c>
      <c r="J225" s="40" t="str">
        <v/>
      </c>
      <c r="K225" s="41" t="str">
        <v>41360:별내동</v>
      </c>
      <c r="L225" s="42" t="str">
        <v>남양주별내리슈빌</v>
      </c>
      <c r="M225" s="43">
        <v>84.97</v>
      </c>
      <c r="N225" s="44">
        <v>25.7</v>
      </c>
      <c r="O225" s="44">
        <v>14</v>
      </c>
      <c r="P225" s="44">
        <v>2733.1</v>
      </c>
      <c r="Q225" s="44">
        <v>7.03</v>
      </c>
      <c r="R225" s="41">
        <v>1947.33</v>
      </c>
    </row>
    <row r="226" ht="20" customHeight="1">
      <c r="A226" s="35" t="str">
        <v>2026-08-16T07:32:26+09:00</v>
      </c>
      <c r="B226" s="35" t="str">
        <v>2026.08.16</v>
      </c>
      <c r="C226" s="35" t="str">
        <v>20260809</v>
      </c>
      <c r="D226" s="35" t="str">
        <v>20260816</v>
      </c>
      <c r="E226" s="35" t="str">
        <v>경기</v>
      </c>
      <c r="F226" s="35" t="str">
        <v>남양주시</v>
      </c>
      <c r="G226" s="35" t="str">
        <v>별내동</v>
      </c>
      <c r="H226" s="35" t="str">
        <v>경기 남양주시 별내동</v>
      </c>
      <c r="I226" s="35" t="str">
        <v>41360</v>
      </c>
      <c r="J226" s="35" t="str">
        <v/>
      </c>
      <c r="K226" s="36" t="str">
        <v>41360:별내동</v>
      </c>
      <c r="L226" s="37" t="str">
        <v>대원칸타빌</v>
      </c>
      <c r="M226" s="38">
        <v>107.6</v>
      </c>
      <c r="N226" s="39">
        <v>32.5</v>
      </c>
      <c r="O226" s="39">
        <v>15</v>
      </c>
      <c r="P226" s="39">
        <v>2232.52</v>
      </c>
      <c r="Q226" s="39">
        <v>7.27</v>
      </c>
      <c r="R226" s="36">
        <v>1597.59</v>
      </c>
    </row>
    <row r="227" ht="20" customHeight="1">
      <c r="A227" s="40" t="str">
        <v>2026-08-16T07:32:26+09:00</v>
      </c>
      <c r="B227" s="40" t="str">
        <v>2026.08.16</v>
      </c>
      <c r="C227" s="40" t="str">
        <v>20260809</v>
      </c>
      <c r="D227" s="40" t="str">
        <v>20260816</v>
      </c>
      <c r="E227" s="40" t="str">
        <v>경기</v>
      </c>
      <c r="F227" s="40" t="str">
        <v>남양주시</v>
      </c>
      <c r="G227" s="40" t="str">
        <v>별내동</v>
      </c>
      <c r="H227" s="40" t="str">
        <v>경기 남양주시 별내동</v>
      </c>
      <c r="I227" s="40" t="str">
        <v>41360</v>
      </c>
      <c r="J227" s="40" t="str">
        <v/>
      </c>
      <c r="K227" s="41" t="str">
        <v>41360:별내동</v>
      </c>
      <c r="L227" s="42" t="str">
        <v>대원칸타빌</v>
      </c>
      <c r="M227" s="43">
        <v>107.65</v>
      </c>
      <c r="N227" s="44">
        <v>32.6</v>
      </c>
      <c r="O227" s="44">
        <v>15</v>
      </c>
      <c r="P227" s="44">
        <v>2232.52</v>
      </c>
      <c r="Q227" s="44">
        <v>7.27</v>
      </c>
      <c r="R227" s="41">
        <v>1547.72</v>
      </c>
    </row>
    <row r="228" ht="20" customHeight="1">
      <c r="A228" s="35" t="str">
        <v>2026-08-16T07:32:26+09:00</v>
      </c>
      <c r="B228" s="35" t="str">
        <v>2026.08.16</v>
      </c>
      <c r="C228" s="35" t="str">
        <v>20260809</v>
      </c>
      <c r="D228" s="35" t="str">
        <v>20260816</v>
      </c>
      <c r="E228" s="35" t="str">
        <v>경기</v>
      </c>
      <c r="F228" s="35" t="str">
        <v>남양주시</v>
      </c>
      <c r="G228" s="35" t="str">
        <v>별내동</v>
      </c>
      <c r="H228" s="35" t="str">
        <v>경기 남양주시 별내동</v>
      </c>
      <c r="I228" s="35" t="str">
        <v>41360</v>
      </c>
      <c r="J228" s="35" t="str">
        <v/>
      </c>
      <c r="K228" s="36" t="str">
        <v>41360:별내동</v>
      </c>
      <c r="L228" s="37" t="str">
        <v>대원칸타빌</v>
      </c>
      <c r="M228" s="38">
        <v>107.91</v>
      </c>
      <c r="N228" s="39">
        <v>32.6</v>
      </c>
      <c r="O228" s="39">
        <v>15</v>
      </c>
      <c r="P228" s="39">
        <v>2232.52</v>
      </c>
      <c r="Q228" s="39">
        <v>7.29</v>
      </c>
      <c r="R228" s="36">
        <v>1570.47</v>
      </c>
    </row>
    <row r="229" ht="20" customHeight="1">
      <c r="A229" s="40" t="str">
        <v>2026-08-16T07:32:26+09:00</v>
      </c>
      <c r="B229" s="40" t="str">
        <v>2026.08.16</v>
      </c>
      <c r="C229" s="40" t="str">
        <v>20260809</v>
      </c>
      <c r="D229" s="40" t="str">
        <v>20260816</v>
      </c>
      <c r="E229" s="40" t="str">
        <v>경기</v>
      </c>
      <c r="F229" s="40" t="str">
        <v>남양주시</v>
      </c>
      <c r="G229" s="40" t="str">
        <v>별내동</v>
      </c>
      <c r="H229" s="40" t="str">
        <v>경기 남양주시 별내동</v>
      </c>
      <c r="I229" s="40" t="str">
        <v>41360</v>
      </c>
      <c r="J229" s="40" t="str">
        <v/>
      </c>
      <c r="K229" s="41" t="str">
        <v>41360:별내동</v>
      </c>
      <c r="L229" s="42" t="str">
        <v>대원칸타빌</v>
      </c>
      <c r="M229" s="43">
        <v>132.57</v>
      </c>
      <c r="N229" s="44">
        <v>40.1</v>
      </c>
      <c r="O229" s="44">
        <v>15</v>
      </c>
      <c r="P229" s="44">
        <v>1982.42</v>
      </c>
      <c r="Q229" s="44">
        <v>7.95</v>
      </c>
      <c r="R229" s="41">
        <v>1462</v>
      </c>
    </row>
    <row r="230" ht="20" customHeight="1">
      <c r="A230" s="35" t="str">
        <v>2026-08-16T07:32:26+09:00</v>
      </c>
      <c r="B230" s="35" t="str">
        <v>2026.08.16</v>
      </c>
      <c r="C230" s="35" t="str">
        <v>20260809</v>
      </c>
      <c r="D230" s="35" t="str">
        <v>20260816</v>
      </c>
      <c r="E230" s="35" t="str">
        <v>경기</v>
      </c>
      <c r="F230" s="35" t="str">
        <v>남양주시</v>
      </c>
      <c r="G230" s="35" t="str">
        <v>별내동</v>
      </c>
      <c r="H230" s="35" t="str">
        <v>경기 남양주시 별내동</v>
      </c>
      <c r="I230" s="35" t="str">
        <v>41360</v>
      </c>
      <c r="J230" s="35" t="str">
        <v/>
      </c>
      <c r="K230" s="36" t="str">
        <v>41360:별내동</v>
      </c>
      <c r="L230" s="37" t="str">
        <v>대원칸타빌</v>
      </c>
      <c r="M230" s="38">
        <v>132.73</v>
      </c>
      <c r="N230" s="39">
        <v>40.2</v>
      </c>
      <c r="O230" s="39">
        <v>15</v>
      </c>
      <c r="P230" s="39">
        <v>1982.42</v>
      </c>
      <c r="Q230" s="39">
        <v>7.96</v>
      </c>
      <c r="R230" s="36">
        <v>1273.77</v>
      </c>
    </row>
    <row r="231" ht="20" customHeight="1">
      <c r="A231" s="40" t="str">
        <v>2026-08-16T07:32:26+09:00</v>
      </c>
      <c r="B231" s="40" t="str">
        <v>2026.08.16</v>
      </c>
      <c r="C231" s="40" t="str">
        <v>20260809</v>
      </c>
      <c r="D231" s="40" t="str">
        <v>20260816</v>
      </c>
      <c r="E231" s="40" t="str">
        <v>경기</v>
      </c>
      <c r="F231" s="40" t="str">
        <v>남양주시</v>
      </c>
      <c r="G231" s="40" t="str">
        <v>별내동</v>
      </c>
      <c r="H231" s="40" t="str">
        <v>경기 남양주시 별내동</v>
      </c>
      <c r="I231" s="40" t="str">
        <v>41360</v>
      </c>
      <c r="J231" s="40" t="str">
        <v/>
      </c>
      <c r="K231" s="41" t="str">
        <v>41360:별내동</v>
      </c>
      <c r="L231" s="42" t="str">
        <v>동익미라벨(1058)</v>
      </c>
      <c r="M231" s="43">
        <v>101.31</v>
      </c>
      <c r="N231" s="44">
        <v>30.6</v>
      </c>
      <c r="O231" s="44">
        <v>14</v>
      </c>
      <c r="P231" s="44">
        <v>2633.25</v>
      </c>
      <c r="Q231" s="44">
        <v>8.07</v>
      </c>
      <c r="R231" s="41">
        <v>1625.62</v>
      </c>
    </row>
    <row r="232" ht="20" customHeight="1">
      <c r="A232" s="35" t="str">
        <v>2026-08-16T07:32:26+09:00</v>
      </c>
      <c r="B232" s="35" t="str">
        <v>2026.08.16</v>
      </c>
      <c r="C232" s="35" t="str">
        <v>20260809</v>
      </c>
      <c r="D232" s="35" t="str">
        <v>20260816</v>
      </c>
      <c r="E232" s="35" t="str">
        <v>경기</v>
      </c>
      <c r="F232" s="35" t="str">
        <v>남양주시</v>
      </c>
      <c r="G232" s="35" t="str">
        <v>별내동</v>
      </c>
      <c r="H232" s="35" t="str">
        <v>경기 남양주시 별내동</v>
      </c>
      <c r="I232" s="35" t="str">
        <v>41360</v>
      </c>
      <c r="J232" s="35" t="str">
        <v/>
      </c>
      <c r="K232" s="36" t="str">
        <v>41360:별내동</v>
      </c>
      <c r="L232" s="37" t="str">
        <v>동익미라벨(1058)</v>
      </c>
      <c r="M232" s="38">
        <v>101.38</v>
      </c>
      <c r="N232" s="39">
        <v>30.7</v>
      </c>
      <c r="O232" s="39">
        <v>14</v>
      </c>
      <c r="P232" s="39">
        <v>2690.25</v>
      </c>
      <c r="Q232" s="39">
        <v>8.25</v>
      </c>
      <c r="R232" s="36">
        <v>1801.85</v>
      </c>
    </row>
    <row r="233" ht="20" customHeight="1">
      <c r="A233" s="40" t="str">
        <v>2026-08-16T07:32:26+09:00</v>
      </c>
      <c r="B233" s="40" t="str">
        <v>2026.08.16</v>
      </c>
      <c r="C233" s="40" t="str">
        <v>20260809</v>
      </c>
      <c r="D233" s="40" t="str">
        <v>20260816</v>
      </c>
      <c r="E233" s="40" t="str">
        <v>경기</v>
      </c>
      <c r="F233" s="40" t="str">
        <v>남양주시</v>
      </c>
      <c r="G233" s="40" t="str">
        <v>별내동</v>
      </c>
      <c r="H233" s="40" t="str">
        <v>경기 남양주시 별내동</v>
      </c>
      <c r="I233" s="40" t="str">
        <v>41360</v>
      </c>
      <c r="J233" s="40" t="str">
        <v/>
      </c>
      <c r="K233" s="41" t="str">
        <v>41360:별내동</v>
      </c>
      <c r="L233" s="42" t="str">
        <v>동익미라벨(1058)</v>
      </c>
      <c r="M233" s="43">
        <v>101.62</v>
      </c>
      <c r="N233" s="44">
        <v>30.7</v>
      </c>
      <c r="O233" s="44">
        <v>14</v>
      </c>
      <c r="P233" s="44">
        <v>2665.1</v>
      </c>
      <c r="Q233" s="44">
        <v>8.19</v>
      </c>
      <c r="R233" s="41">
        <v>1540.1</v>
      </c>
    </row>
    <row r="234" ht="20" customHeight="1">
      <c r="A234" s="35" t="str">
        <v>2026-08-16T07:32:26+09:00</v>
      </c>
      <c r="B234" s="35" t="str">
        <v>2026.08.16</v>
      </c>
      <c r="C234" s="35" t="str">
        <v>20260809</v>
      </c>
      <c r="D234" s="35" t="str">
        <v>20260816</v>
      </c>
      <c r="E234" s="35" t="str">
        <v>경기</v>
      </c>
      <c r="F234" s="35" t="str">
        <v>남양주시</v>
      </c>
      <c r="G234" s="35" t="str">
        <v>별내동</v>
      </c>
      <c r="H234" s="35" t="str">
        <v>경기 남양주시 별내동</v>
      </c>
      <c r="I234" s="35" t="str">
        <v>41360</v>
      </c>
      <c r="J234" s="35" t="str">
        <v/>
      </c>
      <c r="K234" s="36" t="str">
        <v>41360:별내동</v>
      </c>
      <c r="L234" s="37" t="str">
        <v>동익미라벨(1058)</v>
      </c>
      <c r="M234" s="38">
        <v>111.34</v>
      </c>
      <c r="N234" s="39">
        <v>33.7</v>
      </c>
      <c r="O234" s="39">
        <v>14</v>
      </c>
      <c r="P234" s="39">
        <v>2560.84</v>
      </c>
      <c r="Q234" s="39">
        <v>8.63</v>
      </c>
      <c r="R234" s="36">
        <v>1717.46</v>
      </c>
    </row>
    <row r="235" ht="20" customHeight="1">
      <c r="A235" s="40" t="str">
        <v>2026-08-16T07:32:26+09:00</v>
      </c>
      <c r="B235" s="40" t="str">
        <v>2026.08.16</v>
      </c>
      <c r="C235" s="40" t="str">
        <v>20260809</v>
      </c>
      <c r="D235" s="40" t="str">
        <v>20260816</v>
      </c>
      <c r="E235" s="40" t="str">
        <v>경기</v>
      </c>
      <c r="F235" s="40" t="str">
        <v>남양주시</v>
      </c>
      <c r="G235" s="40" t="str">
        <v>별내동</v>
      </c>
      <c r="H235" s="40" t="str">
        <v>경기 남양주시 별내동</v>
      </c>
      <c r="I235" s="40" t="str">
        <v>41360</v>
      </c>
      <c r="J235" s="40" t="str">
        <v/>
      </c>
      <c r="K235" s="41" t="str">
        <v>41360:별내동</v>
      </c>
      <c r="L235" s="42" t="str">
        <v>동익미라벨(1058)</v>
      </c>
      <c r="M235" s="43">
        <v>111.41</v>
      </c>
      <c r="N235" s="44">
        <v>33.7</v>
      </c>
      <c r="O235" s="44">
        <v>14</v>
      </c>
      <c r="P235" s="44">
        <v>2373.78</v>
      </c>
      <c r="Q235" s="44">
        <v>8</v>
      </c>
      <c r="R235" s="41">
        <v>1634.96</v>
      </c>
    </row>
    <row r="236" ht="20" customHeight="1">
      <c r="A236" s="35" t="str">
        <v>2026-08-16T07:32:26+09:00</v>
      </c>
      <c r="B236" s="35" t="str">
        <v>2026.08.16</v>
      </c>
      <c r="C236" s="35" t="str">
        <v>20260809</v>
      </c>
      <c r="D236" s="35" t="str">
        <v>20260816</v>
      </c>
      <c r="E236" s="35" t="str">
        <v>경기</v>
      </c>
      <c r="F236" s="35" t="str">
        <v>남양주시</v>
      </c>
      <c r="G236" s="35" t="str">
        <v>별내동</v>
      </c>
      <c r="H236" s="35" t="str">
        <v>경기 남양주시 별내동</v>
      </c>
      <c r="I236" s="35" t="str">
        <v>41360</v>
      </c>
      <c r="J236" s="35" t="str">
        <v/>
      </c>
      <c r="K236" s="36" t="str">
        <v>41360:별내동</v>
      </c>
      <c r="L236" s="37" t="str">
        <v>동익미라벨(1060)</v>
      </c>
      <c r="M236" s="38">
        <v>101.31</v>
      </c>
      <c r="N236" s="39">
        <v>30.6</v>
      </c>
      <c r="O236" s="39">
        <v>14</v>
      </c>
      <c r="P236" s="39">
        <v>2398.31</v>
      </c>
      <c r="Q236" s="39">
        <v>7.35</v>
      </c>
      <c r="R236" s="36">
        <v>1957.8</v>
      </c>
    </row>
    <row r="237" ht="20" customHeight="1">
      <c r="A237" s="40" t="str">
        <v>2026-08-16T07:32:26+09:00</v>
      </c>
      <c r="B237" s="40" t="str">
        <v>2026.08.16</v>
      </c>
      <c r="C237" s="40" t="str">
        <v>20260809</v>
      </c>
      <c r="D237" s="40" t="str">
        <v>20260816</v>
      </c>
      <c r="E237" s="40" t="str">
        <v>경기</v>
      </c>
      <c r="F237" s="40" t="str">
        <v>남양주시</v>
      </c>
      <c r="G237" s="40" t="str">
        <v>별내동</v>
      </c>
      <c r="H237" s="40" t="str">
        <v>경기 남양주시 별내동</v>
      </c>
      <c r="I237" s="40" t="str">
        <v>41360</v>
      </c>
      <c r="J237" s="40" t="str">
        <v/>
      </c>
      <c r="K237" s="41" t="str">
        <v>41360:별내동</v>
      </c>
      <c r="L237" s="42" t="str">
        <v>동익미라벨(1060)</v>
      </c>
      <c r="M237" s="43">
        <v>101.38</v>
      </c>
      <c r="N237" s="44">
        <v>30.7</v>
      </c>
      <c r="O237" s="44">
        <v>14</v>
      </c>
      <c r="P237" s="44">
        <v>2540.25</v>
      </c>
      <c r="Q237" s="44">
        <v>7.79</v>
      </c>
      <c r="R237" s="41">
        <v>1630.46</v>
      </c>
    </row>
    <row r="238" ht="20" customHeight="1">
      <c r="A238" s="35" t="str">
        <v>2026-08-16T07:32:26+09:00</v>
      </c>
      <c r="B238" s="35" t="str">
        <v>2026.08.16</v>
      </c>
      <c r="C238" s="35" t="str">
        <v>20260809</v>
      </c>
      <c r="D238" s="35" t="str">
        <v>20260816</v>
      </c>
      <c r="E238" s="35" t="str">
        <v>경기</v>
      </c>
      <c r="F238" s="35" t="str">
        <v>남양주시</v>
      </c>
      <c r="G238" s="35" t="str">
        <v>별내동</v>
      </c>
      <c r="H238" s="35" t="str">
        <v>경기 남양주시 별내동</v>
      </c>
      <c r="I238" s="35" t="str">
        <v>41360</v>
      </c>
      <c r="J238" s="35" t="str">
        <v/>
      </c>
      <c r="K238" s="36" t="str">
        <v>41360:별내동</v>
      </c>
      <c r="L238" s="37" t="str">
        <v>동익미라벨(1060)</v>
      </c>
      <c r="M238" s="38">
        <v>101.62</v>
      </c>
      <c r="N238" s="39">
        <v>30.7</v>
      </c>
      <c r="O238" s="39">
        <v>14</v>
      </c>
      <c r="P238" s="39">
        <v>2472.34</v>
      </c>
      <c r="Q238" s="39">
        <v>7.6</v>
      </c>
      <c r="R238" s="36">
        <v>1846.13</v>
      </c>
    </row>
    <row r="239" ht="20" customHeight="1">
      <c r="A239" s="40" t="str">
        <v>2026-08-16T07:32:26+09:00</v>
      </c>
      <c r="B239" s="40" t="str">
        <v>2026.08.16</v>
      </c>
      <c r="C239" s="40" t="str">
        <v>20260809</v>
      </c>
      <c r="D239" s="40" t="str">
        <v>20260816</v>
      </c>
      <c r="E239" s="40" t="str">
        <v>경기</v>
      </c>
      <c r="F239" s="40" t="str">
        <v>남양주시</v>
      </c>
      <c r="G239" s="40" t="str">
        <v>별내동</v>
      </c>
      <c r="H239" s="40" t="str">
        <v>경기 남양주시 별내동</v>
      </c>
      <c r="I239" s="40" t="str">
        <v>41360</v>
      </c>
      <c r="J239" s="40" t="str">
        <v/>
      </c>
      <c r="K239" s="41" t="str">
        <v>41360:별내동</v>
      </c>
      <c r="L239" s="42" t="str">
        <v>동익미라벨(1060)</v>
      </c>
      <c r="M239" s="43">
        <v>111.34</v>
      </c>
      <c r="N239" s="44">
        <v>33.7</v>
      </c>
      <c r="O239" s="44">
        <v>14</v>
      </c>
      <c r="P239" s="44">
        <v>2282.51</v>
      </c>
      <c r="Q239" s="44">
        <v>7.69</v>
      </c>
      <c r="R239" s="41">
        <v>1840.84</v>
      </c>
    </row>
    <row r="240" ht="20" customHeight="1">
      <c r="A240" s="35" t="str">
        <v>2026-08-16T07:32:26+09:00</v>
      </c>
      <c r="B240" s="35" t="str">
        <v>2026.08.16</v>
      </c>
      <c r="C240" s="35" t="str">
        <v>20260809</v>
      </c>
      <c r="D240" s="35" t="str">
        <v>20260816</v>
      </c>
      <c r="E240" s="35" t="str">
        <v>경기</v>
      </c>
      <c r="F240" s="35" t="str">
        <v>남양주시</v>
      </c>
      <c r="G240" s="35" t="str">
        <v>별내동</v>
      </c>
      <c r="H240" s="35" t="str">
        <v>경기 남양주시 별내동</v>
      </c>
      <c r="I240" s="35" t="str">
        <v>41360</v>
      </c>
      <c r="J240" s="35" t="str">
        <v/>
      </c>
      <c r="K240" s="36" t="str">
        <v>41360:별내동</v>
      </c>
      <c r="L240" s="37" t="str">
        <v>동익미라벨(1060)</v>
      </c>
      <c r="M240" s="38">
        <v>111.41</v>
      </c>
      <c r="N240" s="39">
        <v>33.7</v>
      </c>
      <c r="O240" s="39">
        <v>14</v>
      </c>
      <c r="P240" s="39">
        <v>2260.75</v>
      </c>
      <c r="Q240" s="39">
        <v>7.62</v>
      </c>
      <c r="R240" s="36">
        <v>1839.68</v>
      </c>
    </row>
    <row r="241" ht="20" customHeight="1">
      <c r="A241" s="40" t="str">
        <v>2026-08-16T07:32:26+09:00</v>
      </c>
      <c r="B241" s="40" t="str">
        <v>2026.08.16</v>
      </c>
      <c r="C241" s="40" t="str">
        <v>20260809</v>
      </c>
      <c r="D241" s="40" t="str">
        <v>20260816</v>
      </c>
      <c r="E241" s="40" t="str">
        <v>경기</v>
      </c>
      <c r="F241" s="40" t="str">
        <v>남양주시</v>
      </c>
      <c r="G241" s="40" t="str">
        <v>별내동</v>
      </c>
      <c r="H241" s="40" t="str">
        <v>경기 남양주시 별내동</v>
      </c>
      <c r="I241" s="40" t="str">
        <v>41360</v>
      </c>
      <c r="J241" s="40" t="str">
        <v/>
      </c>
      <c r="K241" s="41" t="str">
        <v>41360:별내동</v>
      </c>
      <c r="L241" s="42" t="str">
        <v>모아미래도아파트</v>
      </c>
      <c r="M241" s="43">
        <v>84.97</v>
      </c>
      <c r="N241" s="44">
        <v>25.7</v>
      </c>
      <c r="O241" s="44">
        <v>13</v>
      </c>
      <c r="P241" s="44">
        <v>2528.74</v>
      </c>
      <c r="Q241" s="44">
        <v>6.5</v>
      </c>
      <c r="R241" s="41">
        <v>1945.19</v>
      </c>
    </row>
    <row r="242" ht="20" customHeight="1">
      <c r="A242" s="35" t="str">
        <v>2026-08-16T07:32:26+09:00</v>
      </c>
      <c r="B242" s="35" t="str">
        <v>2026.08.16</v>
      </c>
      <c r="C242" s="35" t="str">
        <v>20260809</v>
      </c>
      <c r="D242" s="35" t="str">
        <v>20260816</v>
      </c>
      <c r="E242" s="35" t="str">
        <v>경기</v>
      </c>
      <c r="F242" s="35" t="str">
        <v>남양주시</v>
      </c>
      <c r="G242" s="35" t="str">
        <v>별내동</v>
      </c>
      <c r="H242" s="35" t="str">
        <v>경기 남양주시 별내동</v>
      </c>
      <c r="I242" s="35" t="str">
        <v>41360</v>
      </c>
      <c r="J242" s="35" t="str">
        <v/>
      </c>
      <c r="K242" s="36" t="str">
        <v>41360:별내동</v>
      </c>
      <c r="L242" s="37" t="str">
        <v>모아미래도아파트</v>
      </c>
      <c r="M242" s="38">
        <v>84.98</v>
      </c>
      <c r="N242" s="39">
        <v>25.7</v>
      </c>
      <c r="O242" s="39">
        <v>13</v>
      </c>
      <c r="P242" s="39">
        <v>2489.54</v>
      </c>
      <c r="Q242" s="39">
        <v>6.4</v>
      </c>
      <c r="R242" s="36">
        <v>1763.42</v>
      </c>
    </row>
    <row r="243" ht="20" customHeight="1">
      <c r="A243" s="40" t="str">
        <v>2026-08-16T07:32:26+09:00</v>
      </c>
      <c r="B243" s="40" t="str">
        <v>2026.08.16</v>
      </c>
      <c r="C243" s="40" t="str">
        <v>20260809</v>
      </c>
      <c r="D243" s="40" t="str">
        <v>20260816</v>
      </c>
      <c r="E243" s="40" t="str">
        <v>경기</v>
      </c>
      <c r="F243" s="40" t="str">
        <v>남양주시</v>
      </c>
      <c r="G243" s="40" t="str">
        <v>별내동</v>
      </c>
      <c r="H243" s="40" t="str">
        <v>경기 남양주시 별내동</v>
      </c>
      <c r="I243" s="40" t="str">
        <v>41360</v>
      </c>
      <c r="J243" s="40" t="str">
        <v/>
      </c>
      <c r="K243" s="41" t="str">
        <v>41360:별내동</v>
      </c>
      <c r="L243" s="42" t="str">
        <v>별내별가람역 한라비발디</v>
      </c>
      <c r="M243" s="43">
        <v>75.56</v>
      </c>
      <c r="N243" s="44">
        <v>22.9</v>
      </c>
      <c r="O243" s="44">
        <v>14</v>
      </c>
      <c r="P243" s="44">
        <v>3171.91</v>
      </c>
      <c r="Q243" s="44">
        <v>7.25</v>
      </c>
      <c r="R243" s="41">
        <v>2187.52</v>
      </c>
    </row>
    <row r="244" ht="20" customHeight="1">
      <c r="A244" s="35" t="str">
        <v>2026-08-16T07:32:26+09:00</v>
      </c>
      <c r="B244" s="35" t="str">
        <v>2026.08.16</v>
      </c>
      <c r="C244" s="35" t="str">
        <v>20260809</v>
      </c>
      <c r="D244" s="35" t="str">
        <v>20260816</v>
      </c>
      <c r="E244" s="35" t="str">
        <v>경기</v>
      </c>
      <c r="F244" s="35" t="str">
        <v>남양주시</v>
      </c>
      <c r="G244" s="35" t="str">
        <v>별내동</v>
      </c>
      <c r="H244" s="35" t="str">
        <v>경기 남양주시 별내동</v>
      </c>
      <c r="I244" s="35" t="str">
        <v>41360</v>
      </c>
      <c r="J244" s="35" t="str">
        <v/>
      </c>
      <c r="K244" s="36" t="str">
        <v>41360:별내동</v>
      </c>
      <c r="L244" s="37" t="str">
        <v>별내별가람역 한라비발디</v>
      </c>
      <c r="M244" s="38">
        <v>84.64</v>
      </c>
      <c r="N244" s="39">
        <v>25.6</v>
      </c>
      <c r="O244" s="39">
        <v>14</v>
      </c>
      <c r="P244" s="39">
        <v>2923.42</v>
      </c>
      <c r="Q244" s="39">
        <v>7.49</v>
      </c>
      <c r="R244" s="36">
        <v>1945.27</v>
      </c>
    </row>
    <row r="245" ht="20" customHeight="1">
      <c r="A245" s="40" t="str">
        <v>2026-08-16T07:32:26+09:00</v>
      </c>
      <c r="B245" s="40" t="str">
        <v>2026.08.16</v>
      </c>
      <c r="C245" s="40" t="str">
        <v>20260809</v>
      </c>
      <c r="D245" s="40" t="str">
        <v>20260816</v>
      </c>
      <c r="E245" s="40" t="str">
        <v>경기</v>
      </c>
      <c r="F245" s="40" t="str">
        <v>남양주시</v>
      </c>
      <c r="G245" s="40" t="str">
        <v>별내동</v>
      </c>
      <c r="H245" s="40" t="str">
        <v>경기 남양주시 별내동</v>
      </c>
      <c r="I245" s="40" t="str">
        <v>41360</v>
      </c>
      <c r="J245" s="40" t="str">
        <v/>
      </c>
      <c r="K245" s="41" t="str">
        <v>41360:별내동</v>
      </c>
      <c r="L245" s="42" t="str">
        <v>별내별가람역 한라비발디</v>
      </c>
      <c r="M245" s="43">
        <v>84.97</v>
      </c>
      <c r="N245" s="44">
        <v>25.7</v>
      </c>
      <c r="O245" s="44">
        <v>14</v>
      </c>
      <c r="P245" s="44">
        <v>2913.36</v>
      </c>
      <c r="Q245" s="44">
        <v>7.49</v>
      </c>
      <c r="R245" s="41">
        <v>1945.27</v>
      </c>
    </row>
    <row r="246" ht="20" customHeight="1">
      <c r="A246" s="35" t="str">
        <v>2026-08-16T07:32:26+09:00</v>
      </c>
      <c r="B246" s="35" t="str">
        <v>2026.08.16</v>
      </c>
      <c r="C246" s="35" t="str">
        <v>20260809</v>
      </c>
      <c r="D246" s="35" t="str">
        <v>20260816</v>
      </c>
      <c r="E246" s="35" t="str">
        <v>경기</v>
      </c>
      <c r="F246" s="35" t="str">
        <v>남양주시</v>
      </c>
      <c r="G246" s="35" t="str">
        <v>별내동</v>
      </c>
      <c r="H246" s="35" t="str">
        <v>경기 남양주시 별내동</v>
      </c>
      <c r="I246" s="35" t="str">
        <v>41360</v>
      </c>
      <c r="J246" s="35" t="str">
        <v/>
      </c>
      <c r="K246" s="36" t="str">
        <v>41360:별내동</v>
      </c>
      <c r="L246" s="37" t="str">
        <v>별내별가람역 한라비발디</v>
      </c>
      <c r="M246" s="38">
        <v>84.98</v>
      </c>
      <c r="N246" s="39">
        <v>25.7</v>
      </c>
      <c r="O246" s="39">
        <v>14</v>
      </c>
      <c r="P246" s="39">
        <v>2914.82</v>
      </c>
      <c r="Q246" s="39">
        <v>7.49</v>
      </c>
      <c r="R246" s="36">
        <v>1945.27</v>
      </c>
    </row>
    <row r="247" ht="20" customHeight="1">
      <c r="A247" s="40" t="str">
        <v>2026-08-16T07:32:26+09:00</v>
      </c>
      <c r="B247" s="40" t="str">
        <v>2026.08.16</v>
      </c>
      <c r="C247" s="40" t="str">
        <v>20260809</v>
      </c>
      <c r="D247" s="40" t="str">
        <v>20260816</v>
      </c>
      <c r="E247" s="40" t="str">
        <v>경기</v>
      </c>
      <c r="F247" s="40" t="str">
        <v>남양주시</v>
      </c>
      <c r="G247" s="40" t="str">
        <v>별내동</v>
      </c>
      <c r="H247" s="40" t="str">
        <v>경기 남양주시 별내동</v>
      </c>
      <c r="I247" s="40" t="str">
        <v>41360</v>
      </c>
      <c r="J247" s="40" t="str">
        <v/>
      </c>
      <c r="K247" s="41" t="str">
        <v>41360:별내동</v>
      </c>
      <c r="L247" s="42" t="str">
        <v>별내별헤임</v>
      </c>
      <c r="M247" s="43">
        <v>18.43</v>
      </c>
      <c r="N247" s="44">
        <v>5.6</v>
      </c>
      <c r="O247" s="44">
        <v>4</v>
      </c>
      <c r="P247" s="40" t="str">
        <v/>
      </c>
      <c r="Q247" s="40" t="str">
        <v/>
      </c>
      <c r="R247" s="40" t="str">
        <v/>
      </c>
    </row>
    <row r="248" ht="20" customHeight="1">
      <c r="A248" s="35" t="str">
        <v>2026-08-16T07:32:26+09:00</v>
      </c>
      <c r="B248" s="35" t="str">
        <v>2026.08.16</v>
      </c>
      <c r="C248" s="35" t="str">
        <v>20260809</v>
      </c>
      <c r="D248" s="35" t="str">
        <v>20260816</v>
      </c>
      <c r="E248" s="35" t="str">
        <v>경기</v>
      </c>
      <c r="F248" s="35" t="str">
        <v>남양주시</v>
      </c>
      <c r="G248" s="35" t="str">
        <v>별내동</v>
      </c>
      <c r="H248" s="35" t="str">
        <v>경기 남양주시 별내동</v>
      </c>
      <c r="I248" s="35" t="str">
        <v>41360</v>
      </c>
      <c r="J248" s="35" t="str">
        <v/>
      </c>
      <c r="K248" s="36" t="str">
        <v>41360:별내동</v>
      </c>
      <c r="L248" s="37" t="str">
        <v>별내아이파크2차</v>
      </c>
      <c r="M248" s="38">
        <v>72.48</v>
      </c>
      <c r="N248" s="39">
        <v>21.9</v>
      </c>
      <c r="O248" s="39">
        <v>12</v>
      </c>
      <c r="P248" s="39">
        <v>3487.62</v>
      </c>
      <c r="Q248" s="39">
        <v>7.65</v>
      </c>
      <c r="R248" s="36">
        <v>2161.9</v>
      </c>
    </row>
    <row r="249" ht="20" customHeight="1">
      <c r="A249" s="40" t="str">
        <v>2026-08-16T07:32:26+09:00</v>
      </c>
      <c r="B249" s="40" t="str">
        <v>2026.08.16</v>
      </c>
      <c r="C249" s="40" t="str">
        <v>20260809</v>
      </c>
      <c r="D249" s="40" t="str">
        <v>20260816</v>
      </c>
      <c r="E249" s="40" t="str">
        <v>경기</v>
      </c>
      <c r="F249" s="40" t="str">
        <v>남양주시</v>
      </c>
      <c r="G249" s="40" t="str">
        <v>별내동</v>
      </c>
      <c r="H249" s="40" t="str">
        <v>경기 남양주시 별내동</v>
      </c>
      <c r="I249" s="40" t="str">
        <v>41360</v>
      </c>
      <c r="J249" s="40" t="str">
        <v/>
      </c>
      <c r="K249" s="41" t="str">
        <v>41360:별내동</v>
      </c>
      <c r="L249" s="42" t="str">
        <v>별내아이파크2차</v>
      </c>
      <c r="M249" s="43">
        <v>84.45</v>
      </c>
      <c r="N249" s="44">
        <v>25.5</v>
      </c>
      <c r="O249" s="44">
        <v>12</v>
      </c>
      <c r="P249" s="44">
        <v>3327.31</v>
      </c>
      <c r="Q249" s="44">
        <v>8.5</v>
      </c>
      <c r="R249" s="41">
        <v>1972.1</v>
      </c>
    </row>
    <row r="250" ht="20" customHeight="1">
      <c r="A250" s="35" t="str">
        <v>2026-08-16T07:32:26+09:00</v>
      </c>
      <c r="B250" s="35" t="str">
        <v>2026.08.16</v>
      </c>
      <c r="C250" s="35" t="str">
        <v>20260809</v>
      </c>
      <c r="D250" s="35" t="str">
        <v>20260816</v>
      </c>
      <c r="E250" s="35" t="str">
        <v>경기</v>
      </c>
      <c r="F250" s="35" t="str">
        <v>남양주시</v>
      </c>
      <c r="G250" s="35" t="str">
        <v>별내동</v>
      </c>
      <c r="H250" s="35" t="str">
        <v>경기 남양주시 별내동</v>
      </c>
      <c r="I250" s="35" t="str">
        <v>41360</v>
      </c>
      <c r="J250" s="35" t="str">
        <v/>
      </c>
      <c r="K250" s="36" t="str">
        <v>41360:별내동</v>
      </c>
      <c r="L250" s="37" t="str">
        <v>별내아이파크2차</v>
      </c>
      <c r="M250" s="38">
        <v>84.55</v>
      </c>
      <c r="N250" s="39">
        <v>25.6</v>
      </c>
      <c r="O250" s="39">
        <v>12</v>
      </c>
      <c r="P250" s="39">
        <v>3245.18</v>
      </c>
      <c r="Q250" s="39">
        <v>8.3</v>
      </c>
      <c r="R250" s="36">
        <v>2025.31</v>
      </c>
    </row>
    <row r="251" ht="20" customHeight="1">
      <c r="A251" s="40" t="str">
        <v>2026-08-16T07:32:26+09:00</v>
      </c>
      <c r="B251" s="40" t="str">
        <v>2026.08.16</v>
      </c>
      <c r="C251" s="40" t="str">
        <v>20260809</v>
      </c>
      <c r="D251" s="40" t="str">
        <v>20260816</v>
      </c>
      <c r="E251" s="40" t="str">
        <v>경기</v>
      </c>
      <c r="F251" s="40" t="str">
        <v>남양주시</v>
      </c>
      <c r="G251" s="40" t="str">
        <v>별내동</v>
      </c>
      <c r="H251" s="40" t="str">
        <v>경기 남양주시 별내동</v>
      </c>
      <c r="I251" s="40" t="str">
        <v>41360</v>
      </c>
      <c r="J251" s="40" t="str">
        <v/>
      </c>
      <c r="K251" s="41" t="str">
        <v>41360:별내동</v>
      </c>
      <c r="L251" s="42" t="str">
        <v>별내아이파크2차</v>
      </c>
      <c r="M251" s="43">
        <v>84.62</v>
      </c>
      <c r="N251" s="44">
        <v>25.6</v>
      </c>
      <c r="O251" s="44">
        <v>12</v>
      </c>
      <c r="P251" s="44">
        <v>3306.96</v>
      </c>
      <c r="Q251" s="44">
        <v>8.47</v>
      </c>
      <c r="R251" s="41">
        <v>1888.2</v>
      </c>
    </row>
    <row r="252" ht="20" customHeight="1">
      <c r="A252" s="35" t="str">
        <v>2026-08-16T07:32:26+09:00</v>
      </c>
      <c r="B252" s="35" t="str">
        <v>2026.08.16</v>
      </c>
      <c r="C252" s="35" t="str">
        <v>20260809</v>
      </c>
      <c r="D252" s="35" t="str">
        <v>20260816</v>
      </c>
      <c r="E252" s="35" t="str">
        <v>경기</v>
      </c>
      <c r="F252" s="35" t="str">
        <v>남양주시</v>
      </c>
      <c r="G252" s="35" t="str">
        <v>별내동</v>
      </c>
      <c r="H252" s="35" t="str">
        <v>경기 남양주시 별내동</v>
      </c>
      <c r="I252" s="35" t="str">
        <v>41360</v>
      </c>
      <c r="J252" s="35" t="str">
        <v/>
      </c>
      <c r="K252" s="36" t="str">
        <v>41360:별내동</v>
      </c>
      <c r="L252" s="37" t="str">
        <v>별내아이파크2차</v>
      </c>
      <c r="M252" s="38">
        <v>84.79</v>
      </c>
      <c r="N252" s="39">
        <v>25.6</v>
      </c>
      <c r="O252" s="39">
        <v>12</v>
      </c>
      <c r="P252" s="39">
        <v>3294.15</v>
      </c>
      <c r="Q252" s="39">
        <v>8.45</v>
      </c>
      <c r="R252" s="36">
        <v>1949.4</v>
      </c>
    </row>
    <row r="253" ht="20" customHeight="1">
      <c r="A253" s="40" t="str">
        <v>2026-08-16T07:32:26+09:00</v>
      </c>
      <c r="B253" s="40" t="str">
        <v>2026.08.16</v>
      </c>
      <c r="C253" s="40" t="str">
        <v>20260809</v>
      </c>
      <c r="D253" s="40" t="str">
        <v>20260816</v>
      </c>
      <c r="E253" s="40" t="str">
        <v>경기</v>
      </c>
      <c r="F253" s="40" t="str">
        <v>남양주시</v>
      </c>
      <c r="G253" s="40" t="str">
        <v>별내동</v>
      </c>
      <c r="H253" s="40" t="str">
        <v>경기 남양주시 별내동</v>
      </c>
      <c r="I253" s="40" t="str">
        <v>41360</v>
      </c>
      <c r="J253" s="40" t="str">
        <v/>
      </c>
      <c r="K253" s="41" t="str">
        <v>41360:별내동</v>
      </c>
      <c r="L253" s="42" t="str">
        <v>별내역우미린더퍼스트</v>
      </c>
      <c r="M253" s="43">
        <v>101.88</v>
      </c>
      <c r="N253" s="44">
        <v>30.8</v>
      </c>
      <c r="O253" s="44">
        <v>15</v>
      </c>
      <c r="P253" s="40" t="str">
        <v/>
      </c>
      <c r="Q253" s="40" t="str">
        <v/>
      </c>
      <c r="R253" s="41">
        <v>1864.38</v>
      </c>
    </row>
    <row r="254" ht="20" customHeight="1">
      <c r="A254" s="35" t="str">
        <v>2026-08-16T07:32:26+09:00</v>
      </c>
      <c r="B254" s="35" t="str">
        <v>2026.08.16</v>
      </c>
      <c r="C254" s="35" t="str">
        <v>20260809</v>
      </c>
      <c r="D254" s="35" t="str">
        <v>20260816</v>
      </c>
      <c r="E254" s="35" t="str">
        <v>경기</v>
      </c>
      <c r="F254" s="35" t="str">
        <v>남양주시</v>
      </c>
      <c r="G254" s="35" t="str">
        <v>별내동</v>
      </c>
      <c r="H254" s="35" t="str">
        <v>경기 남양주시 별내동</v>
      </c>
      <c r="I254" s="35" t="str">
        <v>41360</v>
      </c>
      <c r="J254" s="35" t="str">
        <v/>
      </c>
      <c r="K254" s="36" t="str">
        <v>41360:별내동</v>
      </c>
      <c r="L254" s="37" t="str">
        <v>별내역우미린더퍼스트</v>
      </c>
      <c r="M254" s="38">
        <v>101.95</v>
      </c>
      <c r="N254" s="39">
        <v>30.8</v>
      </c>
      <c r="O254" s="39">
        <v>15</v>
      </c>
      <c r="P254" s="39">
        <v>2700.52</v>
      </c>
      <c r="Q254" s="39">
        <v>8.33</v>
      </c>
      <c r="R254" s="36">
        <v>1864.38</v>
      </c>
    </row>
    <row r="255" ht="20" customHeight="1">
      <c r="A255" s="40" t="str">
        <v>2026-08-16T07:32:26+09:00</v>
      </c>
      <c r="B255" s="40" t="str">
        <v>2026.08.16</v>
      </c>
      <c r="C255" s="40" t="str">
        <v>20260809</v>
      </c>
      <c r="D255" s="40" t="str">
        <v>20260816</v>
      </c>
      <c r="E255" s="40" t="str">
        <v>경기</v>
      </c>
      <c r="F255" s="40" t="str">
        <v>남양주시</v>
      </c>
      <c r="G255" s="40" t="str">
        <v>별내동</v>
      </c>
      <c r="H255" s="40" t="str">
        <v>경기 남양주시 별내동</v>
      </c>
      <c r="I255" s="40" t="str">
        <v>41360</v>
      </c>
      <c r="J255" s="40" t="str">
        <v/>
      </c>
      <c r="K255" s="41" t="str">
        <v>41360:별내동</v>
      </c>
      <c r="L255" s="42" t="str">
        <v>별내역우미린더퍼스트</v>
      </c>
      <c r="M255" s="43">
        <v>117.55</v>
      </c>
      <c r="N255" s="44">
        <v>35.6</v>
      </c>
      <c r="O255" s="44">
        <v>15</v>
      </c>
      <c r="P255" s="44">
        <v>2516.88</v>
      </c>
      <c r="Q255" s="44">
        <v>8.95</v>
      </c>
      <c r="R255" s="41">
        <v>1771.66</v>
      </c>
    </row>
    <row r="256" ht="20" customHeight="1">
      <c r="A256" s="35" t="str">
        <v>2026-08-16T07:32:26+09:00</v>
      </c>
      <c r="B256" s="35" t="str">
        <v>2026.08.16</v>
      </c>
      <c r="C256" s="35" t="str">
        <v>20260809</v>
      </c>
      <c r="D256" s="35" t="str">
        <v>20260816</v>
      </c>
      <c r="E256" s="35" t="str">
        <v>경기</v>
      </c>
      <c r="F256" s="35" t="str">
        <v>남양주시</v>
      </c>
      <c r="G256" s="35" t="str">
        <v>별내동</v>
      </c>
      <c r="H256" s="35" t="str">
        <v>경기 남양주시 별내동</v>
      </c>
      <c r="I256" s="35" t="str">
        <v>41360</v>
      </c>
      <c r="J256" s="35" t="str">
        <v/>
      </c>
      <c r="K256" s="36" t="str">
        <v>41360:별내동</v>
      </c>
      <c r="L256" s="37" t="str">
        <v>별내역우미린더퍼스트</v>
      </c>
      <c r="M256" s="38">
        <v>118</v>
      </c>
      <c r="N256" s="39">
        <v>35.7</v>
      </c>
      <c r="O256" s="39">
        <v>15</v>
      </c>
      <c r="P256" s="39">
        <v>2387.87</v>
      </c>
      <c r="Q256" s="39">
        <v>8.52</v>
      </c>
      <c r="R256" s="36">
        <v>1736.97</v>
      </c>
    </row>
    <row r="257" ht="20" customHeight="1">
      <c r="A257" s="40" t="str">
        <v>2026-08-16T07:32:26+09:00</v>
      </c>
      <c r="B257" s="40" t="str">
        <v>2026.08.16</v>
      </c>
      <c r="C257" s="40" t="str">
        <v>20260809</v>
      </c>
      <c r="D257" s="40" t="str">
        <v>20260816</v>
      </c>
      <c r="E257" s="40" t="str">
        <v>경기</v>
      </c>
      <c r="F257" s="40" t="str">
        <v>남양주시</v>
      </c>
      <c r="G257" s="40" t="str">
        <v>별내동</v>
      </c>
      <c r="H257" s="40" t="str">
        <v>경기 남양주시 별내동</v>
      </c>
      <c r="I257" s="40" t="str">
        <v>41360</v>
      </c>
      <c r="J257" s="40" t="str">
        <v/>
      </c>
      <c r="K257" s="41" t="str">
        <v>41360:별내동</v>
      </c>
      <c r="L257" s="42" t="str">
        <v>별내우미린스타포레</v>
      </c>
      <c r="M257" s="43">
        <v>84.84</v>
      </c>
      <c r="N257" s="44">
        <v>25.7</v>
      </c>
      <c r="O257" s="44">
        <v>8</v>
      </c>
      <c r="P257" s="44">
        <v>2435.27</v>
      </c>
      <c r="Q257" s="44">
        <v>6.25</v>
      </c>
      <c r="R257" s="41">
        <v>1948.22</v>
      </c>
    </row>
    <row r="258" ht="20" customHeight="1">
      <c r="A258" s="35" t="str">
        <v>2026-08-16T07:32:26+09:00</v>
      </c>
      <c r="B258" s="35" t="str">
        <v>2026.08.16</v>
      </c>
      <c r="C258" s="35" t="str">
        <v>20260809</v>
      </c>
      <c r="D258" s="35" t="str">
        <v>20260816</v>
      </c>
      <c r="E258" s="35" t="str">
        <v>경기</v>
      </c>
      <c r="F258" s="35" t="str">
        <v>남양주시</v>
      </c>
      <c r="G258" s="35" t="str">
        <v>별내동</v>
      </c>
      <c r="H258" s="35" t="str">
        <v>경기 남양주시 별내동</v>
      </c>
      <c r="I258" s="35" t="str">
        <v>41360</v>
      </c>
      <c r="J258" s="35" t="str">
        <v/>
      </c>
      <c r="K258" s="36" t="str">
        <v>41360:별내동</v>
      </c>
      <c r="L258" s="37" t="str">
        <v>별내우미린스타포레</v>
      </c>
      <c r="M258" s="38">
        <v>84.99</v>
      </c>
      <c r="N258" s="39">
        <v>25.7</v>
      </c>
      <c r="O258" s="39">
        <v>8</v>
      </c>
      <c r="P258" s="39">
        <v>2644.9</v>
      </c>
      <c r="Q258" s="39">
        <v>6.8</v>
      </c>
      <c r="R258" s="36">
        <v>1789.19</v>
      </c>
    </row>
    <row r="259" ht="20" customHeight="1">
      <c r="A259" s="40" t="str">
        <v>2026-08-16T07:32:26+09:00</v>
      </c>
      <c r="B259" s="40" t="str">
        <v>2026.08.16</v>
      </c>
      <c r="C259" s="40" t="str">
        <v>20260809</v>
      </c>
      <c r="D259" s="40" t="str">
        <v>20260816</v>
      </c>
      <c r="E259" s="40" t="str">
        <v>경기</v>
      </c>
      <c r="F259" s="40" t="str">
        <v>남양주시</v>
      </c>
      <c r="G259" s="40" t="str">
        <v>별내동</v>
      </c>
      <c r="H259" s="40" t="str">
        <v>경기 남양주시 별내동</v>
      </c>
      <c r="I259" s="40" t="str">
        <v>41360</v>
      </c>
      <c r="J259" s="40" t="str">
        <v/>
      </c>
      <c r="K259" s="41" t="str">
        <v>41360:별내동</v>
      </c>
      <c r="L259" s="42" t="str">
        <v>별내유승한내들이노스타</v>
      </c>
      <c r="M259" s="43">
        <v>75.33</v>
      </c>
      <c r="N259" s="44">
        <v>22.8</v>
      </c>
      <c r="O259" s="44">
        <v>13</v>
      </c>
      <c r="P259" s="44">
        <v>2624.16</v>
      </c>
      <c r="Q259" s="44">
        <v>5.98</v>
      </c>
      <c r="R259" s="41">
        <v>1667.53</v>
      </c>
    </row>
    <row r="260" ht="20" customHeight="1">
      <c r="A260" s="35" t="str">
        <v>2026-08-16T07:32:26+09:00</v>
      </c>
      <c r="B260" s="35" t="str">
        <v>2026.08.16</v>
      </c>
      <c r="C260" s="35" t="str">
        <v>20260809</v>
      </c>
      <c r="D260" s="35" t="str">
        <v>20260816</v>
      </c>
      <c r="E260" s="35" t="str">
        <v>경기</v>
      </c>
      <c r="F260" s="35" t="str">
        <v>남양주시</v>
      </c>
      <c r="G260" s="35" t="str">
        <v>별내동</v>
      </c>
      <c r="H260" s="35" t="str">
        <v>경기 남양주시 별내동</v>
      </c>
      <c r="I260" s="35" t="str">
        <v>41360</v>
      </c>
      <c r="J260" s="35" t="str">
        <v/>
      </c>
      <c r="K260" s="36" t="str">
        <v>41360:별내동</v>
      </c>
      <c r="L260" s="37" t="str">
        <v>별내유승한내들이노스타</v>
      </c>
      <c r="M260" s="38">
        <v>84.75</v>
      </c>
      <c r="N260" s="39">
        <v>25.6</v>
      </c>
      <c r="O260" s="39">
        <v>13</v>
      </c>
      <c r="P260" s="39">
        <v>2279.91</v>
      </c>
      <c r="Q260" s="39">
        <v>5.85</v>
      </c>
      <c r="R260" s="36">
        <v>1535.24</v>
      </c>
    </row>
    <row r="261" ht="20" customHeight="1">
      <c r="A261" s="40" t="str">
        <v>2026-08-16T07:32:26+09:00</v>
      </c>
      <c r="B261" s="40" t="str">
        <v>2026.08.16</v>
      </c>
      <c r="C261" s="40" t="str">
        <v>20260809</v>
      </c>
      <c r="D261" s="40" t="str">
        <v>20260816</v>
      </c>
      <c r="E261" s="40" t="str">
        <v>경기</v>
      </c>
      <c r="F261" s="40" t="str">
        <v>남양주시</v>
      </c>
      <c r="G261" s="40" t="str">
        <v>별내동</v>
      </c>
      <c r="H261" s="40" t="str">
        <v>경기 남양주시 별내동</v>
      </c>
      <c r="I261" s="40" t="str">
        <v>41360</v>
      </c>
      <c r="J261" s="40" t="str">
        <v/>
      </c>
      <c r="K261" s="41" t="str">
        <v>41360:별내동</v>
      </c>
      <c r="L261" s="42" t="str">
        <v>별내유승한내들이노스타</v>
      </c>
      <c r="M261" s="43">
        <v>84.83</v>
      </c>
      <c r="N261" s="44">
        <v>25.7</v>
      </c>
      <c r="O261" s="44">
        <v>13</v>
      </c>
      <c r="P261" s="44">
        <v>2493.64</v>
      </c>
      <c r="Q261" s="44">
        <v>6.4</v>
      </c>
      <c r="R261" s="41">
        <v>2221.39</v>
      </c>
    </row>
    <row r="262" ht="20" customHeight="1">
      <c r="A262" s="35" t="str">
        <v>2026-08-16T07:32:26+09:00</v>
      </c>
      <c r="B262" s="35" t="str">
        <v>2026.08.16</v>
      </c>
      <c r="C262" s="35" t="str">
        <v>20260809</v>
      </c>
      <c r="D262" s="35" t="str">
        <v>20260816</v>
      </c>
      <c r="E262" s="35" t="str">
        <v>경기</v>
      </c>
      <c r="F262" s="35" t="str">
        <v>남양주시</v>
      </c>
      <c r="G262" s="35" t="str">
        <v>별내동</v>
      </c>
      <c r="H262" s="35" t="str">
        <v>경기 남양주시 별내동</v>
      </c>
      <c r="I262" s="35" t="str">
        <v>41360</v>
      </c>
      <c r="J262" s="35" t="str">
        <v/>
      </c>
      <c r="K262" s="36" t="str">
        <v>41360:별내동</v>
      </c>
      <c r="L262" s="37" t="str">
        <v>별내자이더스타</v>
      </c>
      <c r="M262" s="38">
        <v>84.56</v>
      </c>
      <c r="N262" s="39">
        <v>25.6</v>
      </c>
      <c r="O262" s="39">
        <v>4</v>
      </c>
      <c r="P262" s="39">
        <v>4515.28</v>
      </c>
      <c r="Q262" s="39">
        <v>11.55</v>
      </c>
      <c r="R262" s="36">
        <v>2360.26</v>
      </c>
    </row>
    <row r="263" ht="20" customHeight="1">
      <c r="A263" s="40" t="str">
        <v>2026-08-16T07:32:26+09:00</v>
      </c>
      <c r="B263" s="40" t="str">
        <v>2026.08.16</v>
      </c>
      <c r="C263" s="40" t="str">
        <v>20260809</v>
      </c>
      <c r="D263" s="40" t="str">
        <v>20260816</v>
      </c>
      <c r="E263" s="40" t="str">
        <v>경기</v>
      </c>
      <c r="F263" s="40" t="str">
        <v>남양주시</v>
      </c>
      <c r="G263" s="40" t="str">
        <v>별내동</v>
      </c>
      <c r="H263" s="40" t="str">
        <v>경기 남양주시 별내동</v>
      </c>
      <c r="I263" s="40" t="str">
        <v>41360</v>
      </c>
      <c r="J263" s="40" t="str">
        <v/>
      </c>
      <c r="K263" s="41" t="str">
        <v>41360:별내동</v>
      </c>
      <c r="L263" s="42" t="str">
        <v>별내자이더스타</v>
      </c>
      <c r="M263" s="43">
        <v>84.57</v>
      </c>
      <c r="N263" s="44">
        <v>25.6</v>
      </c>
      <c r="O263" s="44">
        <v>4</v>
      </c>
      <c r="P263" s="44">
        <v>4485.61</v>
      </c>
      <c r="Q263" s="44">
        <v>11.48</v>
      </c>
      <c r="R263" s="41">
        <v>2345.42</v>
      </c>
    </row>
    <row r="264" ht="20" customHeight="1">
      <c r="A264" s="35" t="str">
        <v>2026-08-16T07:32:26+09:00</v>
      </c>
      <c r="B264" s="35" t="str">
        <v>2026.08.16</v>
      </c>
      <c r="C264" s="35" t="str">
        <v>20260809</v>
      </c>
      <c r="D264" s="35" t="str">
        <v>20260816</v>
      </c>
      <c r="E264" s="35" t="str">
        <v>경기</v>
      </c>
      <c r="F264" s="35" t="str">
        <v>남양주시</v>
      </c>
      <c r="G264" s="35" t="str">
        <v>별내동</v>
      </c>
      <c r="H264" s="35" t="str">
        <v>경기 남양주시 별내동</v>
      </c>
      <c r="I264" s="35" t="str">
        <v>41360</v>
      </c>
      <c r="J264" s="35" t="str">
        <v/>
      </c>
      <c r="K264" s="36" t="str">
        <v>41360:별내동</v>
      </c>
      <c r="L264" s="37" t="str">
        <v>별내자이더스타</v>
      </c>
      <c r="M264" s="38">
        <v>84.97</v>
      </c>
      <c r="N264" s="39">
        <v>25.7</v>
      </c>
      <c r="O264" s="39">
        <v>4</v>
      </c>
      <c r="P264" s="39">
        <v>4512.84</v>
      </c>
      <c r="Q264" s="39">
        <v>11.6</v>
      </c>
      <c r="R264" s="36">
        <v>2159.16</v>
      </c>
    </row>
    <row r="265" ht="20" customHeight="1">
      <c r="A265" s="40" t="str">
        <v>2026-08-16T07:32:26+09:00</v>
      </c>
      <c r="B265" s="40" t="str">
        <v>2026.08.16</v>
      </c>
      <c r="C265" s="40" t="str">
        <v>20260809</v>
      </c>
      <c r="D265" s="40" t="str">
        <v>20260816</v>
      </c>
      <c r="E265" s="40" t="str">
        <v>경기</v>
      </c>
      <c r="F265" s="40" t="str">
        <v>남양주시</v>
      </c>
      <c r="G265" s="40" t="str">
        <v>별내동</v>
      </c>
      <c r="H265" s="40" t="str">
        <v>경기 남양주시 별내동</v>
      </c>
      <c r="I265" s="40" t="str">
        <v>41360</v>
      </c>
      <c r="J265" s="40" t="str">
        <v/>
      </c>
      <c r="K265" s="41" t="str">
        <v>41360:별내동</v>
      </c>
      <c r="L265" s="42" t="str">
        <v>별내자이더스타</v>
      </c>
      <c r="M265" s="43">
        <v>99.66</v>
      </c>
      <c r="N265" s="44">
        <v>30.1</v>
      </c>
      <c r="O265" s="44">
        <v>4</v>
      </c>
      <c r="P265" s="44">
        <v>4320.63</v>
      </c>
      <c r="Q265" s="44">
        <v>13.03</v>
      </c>
      <c r="R265" s="41">
        <v>2226.66</v>
      </c>
    </row>
    <row r="266" ht="20" customHeight="1">
      <c r="A266" s="35" t="str">
        <v>2026-08-16T07:32:26+09:00</v>
      </c>
      <c r="B266" s="35" t="str">
        <v>2026.08.16</v>
      </c>
      <c r="C266" s="35" t="str">
        <v>20260809</v>
      </c>
      <c r="D266" s="35" t="str">
        <v>20260816</v>
      </c>
      <c r="E266" s="35" t="str">
        <v>경기</v>
      </c>
      <c r="F266" s="35" t="str">
        <v>남양주시</v>
      </c>
      <c r="G266" s="35" t="str">
        <v>별내동</v>
      </c>
      <c r="H266" s="35" t="str">
        <v>경기 남양주시 별내동</v>
      </c>
      <c r="I266" s="35" t="str">
        <v>41360</v>
      </c>
      <c r="J266" s="35" t="str">
        <v/>
      </c>
      <c r="K266" s="36" t="str">
        <v>41360:별내동</v>
      </c>
      <c r="L266" s="37" t="str">
        <v>별내자이더스타</v>
      </c>
      <c r="M266" s="38">
        <v>99.93</v>
      </c>
      <c r="N266" s="39">
        <v>30.2</v>
      </c>
      <c r="O266" s="39">
        <v>4</v>
      </c>
      <c r="P266" s="39">
        <v>4320.63</v>
      </c>
      <c r="Q266" s="39">
        <v>13.06</v>
      </c>
      <c r="R266" s="36">
        <v>2778.81</v>
      </c>
    </row>
    <row r="267" ht="20" customHeight="1">
      <c r="A267" s="40" t="str">
        <v>2026-08-16T07:32:26+09:00</v>
      </c>
      <c r="B267" s="40" t="str">
        <v>2026.08.16</v>
      </c>
      <c r="C267" s="40" t="str">
        <v>20260809</v>
      </c>
      <c r="D267" s="40" t="str">
        <v>20260816</v>
      </c>
      <c r="E267" s="40" t="str">
        <v>경기</v>
      </c>
      <c r="F267" s="40" t="str">
        <v>남양주시</v>
      </c>
      <c r="G267" s="40" t="str">
        <v>별내동</v>
      </c>
      <c r="H267" s="40" t="str">
        <v>경기 남양주시 별내동</v>
      </c>
      <c r="I267" s="40" t="str">
        <v>41360</v>
      </c>
      <c r="J267" s="40" t="str">
        <v/>
      </c>
      <c r="K267" s="41" t="str">
        <v>41360:별내동</v>
      </c>
      <c r="L267" s="42" t="str">
        <v>별내퍼스트포레</v>
      </c>
      <c r="M267" s="43">
        <v>46.75</v>
      </c>
      <c r="N267" s="44">
        <v>14.1</v>
      </c>
      <c r="O267" s="44">
        <v>5</v>
      </c>
      <c r="P267" s="44">
        <v>3817.61</v>
      </c>
      <c r="Q267" s="44">
        <v>5.4</v>
      </c>
      <c r="R267" s="41">
        <v>3146.68</v>
      </c>
    </row>
    <row r="268" ht="20" customHeight="1">
      <c r="A268" s="35" t="str">
        <v>2026-08-16T07:32:26+09:00</v>
      </c>
      <c r="B268" s="35" t="str">
        <v>2026.08.16</v>
      </c>
      <c r="C268" s="35" t="str">
        <v>20260809</v>
      </c>
      <c r="D268" s="35" t="str">
        <v>20260816</v>
      </c>
      <c r="E268" s="35" t="str">
        <v>경기</v>
      </c>
      <c r="F268" s="35" t="str">
        <v>남양주시</v>
      </c>
      <c r="G268" s="35" t="str">
        <v>별내동</v>
      </c>
      <c r="H268" s="35" t="str">
        <v>경기 남양주시 별내동</v>
      </c>
      <c r="I268" s="35" t="str">
        <v>41360</v>
      </c>
      <c r="J268" s="35" t="str">
        <v/>
      </c>
      <c r="K268" s="36" t="str">
        <v>41360:별내동</v>
      </c>
      <c r="L268" s="37" t="str">
        <v>별내퍼스트포레</v>
      </c>
      <c r="M268" s="38">
        <v>46.78</v>
      </c>
      <c r="N268" s="39">
        <v>14.2</v>
      </c>
      <c r="O268" s="39">
        <v>5</v>
      </c>
      <c r="P268" s="39">
        <v>4217.15</v>
      </c>
      <c r="Q268" s="39">
        <v>5.97</v>
      </c>
      <c r="R268" s="36">
        <v>3146.68</v>
      </c>
    </row>
    <row r="269" ht="20" customHeight="1">
      <c r="A269" s="40" t="str">
        <v>2026-08-16T07:32:26+09:00</v>
      </c>
      <c r="B269" s="40" t="str">
        <v>2026.08.16</v>
      </c>
      <c r="C269" s="40" t="str">
        <v>20260809</v>
      </c>
      <c r="D269" s="40" t="str">
        <v>20260816</v>
      </c>
      <c r="E269" s="40" t="str">
        <v>경기</v>
      </c>
      <c r="F269" s="40" t="str">
        <v>남양주시</v>
      </c>
      <c r="G269" s="40" t="str">
        <v>별내동</v>
      </c>
      <c r="H269" s="40" t="str">
        <v>경기 남양주시 별내동</v>
      </c>
      <c r="I269" s="40" t="str">
        <v>41360</v>
      </c>
      <c r="J269" s="40" t="str">
        <v/>
      </c>
      <c r="K269" s="41" t="str">
        <v>41360:별내동</v>
      </c>
      <c r="L269" s="42" t="str">
        <v>별내퍼스트포레</v>
      </c>
      <c r="M269" s="43">
        <v>46.99</v>
      </c>
      <c r="N269" s="44">
        <v>14.2</v>
      </c>
      <c r="O269" s="44">
        <v>5</v>
      </c>
      <c r="P269" s="44">
        <v>3781.36</v>
      </c>
      <c r="Q269" s="44">
        <v>5.38</v>
      </c>
      <c r="R269" s="41">
        <v>3146.68</v>
      </c>
    </row>
    <row r="270" ht="20" customHeight="1">
      <c r="A270" s="35" t="str">
        <v>2026-08-16T07:32:26+09:00</v>
      </c>
      <c r="B270" s="35" t="str">
        <v>2026.08.16</v>
      </c>
      <c r="C270" s="35" t="str">
        <v>20260809</v>
      </c>
      <c r="D270" s="35" t="str">
        <v>20260816</v>
      </c>
      <c r="E270" s="35" t="str">
        <v>경기</v>
      </c>
      <c r="F270" s="35" t="str">
        <v>남양주시</v>
      </c>
      <c r="G270" s="35" t="str">
        <v>별내동</v>
      </c>
      <c r="H270" s="35" t="str">
        <v>경기 남양주시 별내동</v>
      </c>
      <c r="I270" s="35" t="str">
        <v>41360</v>
      </c>
      <c r="J270" s="35" t="str">
        <v/>
      </c>
      <c r="K270" s="36" t="str">
        <v>41360:별내동</v>
      </c>
      <c r="L270" s="37" t="str">
        <v>별내퍼스트포레</v>
      </c>
      <c r="M270" s="38">
        <v>55.64</v>
      </c>
      <c r="N270" s="39">
        <v>16.8</v>
      </c>
      <c r="O270" s="39">
        <v>5</v>
      </c>
      <c r="P270" s="39">
        <v>3861.9</v>
      </c>
      <c r="Q270" s="39">
        <v>6.5</v>
      </c>
      <c r="R270" s="36">
        <v>2733.04</v>
      </c>
    </row>
    <row r="271" ht="20" customHeight="1">
      <c r="A271" s="40" t="str">
        <v>2026-08-16T07:32:26+09:00</v>
      </c>
      <c r="B271" s="40" t="str">
        <v>2026.08.16</v>
      </c>
      <c r="C271" s="40" t="str">
        <v>20260809</v>
      </c>
      <c r="D271" s="40" t="str">
        <v>20260816</v>
      </c>
      <c r="E271" s="40" t="str">
        <v>경기</v>
      </c>
      <c r="F271" s="40" t="str">
        <v>남양주시</v>
      </c>
      <c r="G271" s="40" t="str">
        <v>별내동</v>
      </c>
      <c r="H271" s="40" t="str">
        <v>경기 남양주시 별내동</v>
      </c>
      <c r="I271" s="40" t="str">
        <v>41360</v>
      </c>
      <c r="J271" s="40" t="str">
        <v/>
      </c>
      <c r="K271" s="41" t="str">
        <v>41360:별내동</v>
      </c>
      <c r="L271" s="42" t="str">
        <v>별내퍼스트포레</v>
      </c>
      <c r="M271" s="43">
        <v>55.65</v>
      </c>
      <c r="N271" s="44">
        <v>16.8</v>
      </c>
      <c r="O271" s="44">
        <v>5</v>
      </c>
      <c r="P271" s="44">
        <v>3623.59</v>
      </c>
      <c r="Q271" s="44">
        <v>6.1</v>
      </c>
      <c r="R271" s="41">
        <v>2733.04</v>
      </c>
    </row>
    <row r="272" ht="20" customHeight="1">
      <c r="A272" s="35" t="str">
        <v>2026-08-16T07:32:26+09:00</v>
      </c>
      <c r="B272" s="35" t="str">
        <v>2026.08.16</v>
      </c>
      <c r="C272" s="35" t="str">
        <v>20260809</v>
      </c>
      <c r="D272" s="35" t="str">
        <v>20260816</v>
      </c>
      <c r="E272" s="35" t="str">
        <v>경기</v>
      </c>
      <c r="F272" s="35" t="str">
        <v>남양주시</v>
      </c>
      <c r="G272" s="35" t="str">
        <v>별내동</v>
      </c>
      <c r="H272" s="35" t="str">
        <v>경기 남양주시 별내동</v>
      </c>
      <c r="I272" s="35" t="str">
        <v>41360</v>
      </c>
      <c r="J272" s="35" t="str">
        <v/>
      </c>
      <c r="K272" s="36" t="str">
        <v>41360:별내동</v>
      </c>
      <c r="L272" s="37" t="str">
        <v>별내퍼스트포레</v>
      </c>
      <c r="M272" s="38">
        <v>55.71</v>
      </c>
      <c r="N272" s="39">
        <v>16.9</v>
      </c>
      <c r="O272" s="39">
        <v>5</v>
      </c>
      <c r="P272" s="39">
        <v>3604.85</v>
      </c>
      <c r="Q272" s="39">
        <v>6.08</v>
      </c>
      <c r="R272" s="36">
        <v>2733.04</v>
      </c>
    </row>
    <row r="273" ht="20" customHeight="1">
      <c r="A273" s="40" t="str">
        <v>2026-08-16T07:32:26+09:00</v>
      </c>
      <c r="B273" s="40" t="str">
        <v>2026.08.16</v>
      </c>
      <c r="C273" s="40" t="str">
        <v>20260809</v>
      </c>
      <c r="D273" s="40" t="str">
        <v>20260816</v>
      </c>
      <c r="E273" s="40" t="str">
        <v>경기</v>
      </c>
      <c r="F273" s="40" t="str">
        <v>남양주시</v>
      </c>
      <c r="G273" s="40" t="str">
        <v>별내동</v>
      </c>
      <c r="H273" s="40" t="str">
        <v>경기 남양주시 별내동</v>
      </c>
      <c r="I273" s="40" t="str">
        <v>41360</v>
      </c>
      <c r="J273" s="40" t="str">
        <v/>
      </c>
      <c r="K273" s="41" t="str">
        <v>41360:별내동</v>
      </c>
      <c r="L273" s="42" t="str">
        <v>별내푸르지오</v>
      </c>
      <c r="M273" s="43">
        <v>76.15</v>
      </c>
      <c r="N273" s="44">
        <v>23</v>
      </c>
      <c r="O273" s="44">
        <v>12</v>
      </c>
      <c r="P273" s="44">
        <v>2531.02</v>
      </c>
      <c r="Q273" s="44">
        <v>5.83</v>
      </c>
      <c r="R273" s="41">
        <v>1893.41</v>
      </c>
    </row>
    <row r="274" ht="20" customHeight="1">
      <c r="A274" s="35" t="str">
        <v>2026-08-16T07:32:26+09:00</v>
      </c>
      <c r="B274" s="35" t="str">
        <v>2026.08.16</v>
      </c>
      <c r="C274" s="35" t="str">
        <v>20260809</v>
      </c>
      <c r="D274" s="35" t="str">
        <v>20260816</v>
      </c>
      <c r="E274" s="35" t="str">
        <v>경기</v>
      </c>
      <c r="F274" s="35" t="str">
        <v>남양주시</v>
      </c>
      <c r="G274" s="35" t="str">
        <v>별내동</v>
      </c>
      <c r="H274" s="35" t="str">
        <v>경기 남양주시 별내동</v>
      </c>
      <c r="I274" s="35" t="str">
        <v>41360</v>
      </c>
      <c r="J274" s="35" t="str">
        <v/>
      </c>
      <c r="K274" s="36" t="str">
        <v>41360:별내동</v>
      </c>
      <c r="L274" s="37" t="str">
        <v>별내푸르지오</v>
      </c>
      <c r="M274" s="38">
        <v>76.43</v>
      </c>
      <c r="N274" s="39">
        <v>23.1</v>
      </c>
      <c r="O274" s="39">
        <v>12</v>
      </c>
      <c r="P274" s="39">
        <v>2549.1</v>
      </c>
      <c r="Q274" s="39">
        <v>5.89</v>
      </c>
      <c r="R274" s="36">
        <v>1893.41</v>
      </c>
    </row>
    <row r="275" ht="20" customHeight="1">
      <c r="A275" s="40" t="str">
        <v>2026-08-16T07:32:26+09:00</v>
      </c>
      <c r="B275" s="40" t="str">
        <v>2026.08.16</v>
      </c>
      <c r="C275" s="40" t="str">
        <v>20260809</v>
      </c>
      <c r="D275" s="40" t="str">
        <v>20260816</v>
      </c>
      <c r="E275" s="40" t="str">
        <v>경기</v>
      </c>
      <c r="F275" s="40" t="str">
        <v>남양주시</v>
      </c>
      <c r="G275" s="40" t="str">
        <v>별내동</v>
      </c>
      <c r="H275" s="40" t="str">
        <v>경기 남양주시 별내동</v>
      </c>
      <c r="I275" s="40" t="str">
        <v>41360</v>
      </c>
      <c r="J275" s="40" t="str">
        <v/>
      </c>
      <c r="K275" s="41" t="str">
        <v>41360:별내동</v>
      </c>
      <c r="L275" s="42" t="str">
        <v>별내푸르지오</v>
      </c>
      <c r="M275" s="43">
        <v>76.82</v>
      </c>
      <c r="N275" s="44">
        <v>23.2</v>
      </c>
      <c r="O275" s="44">
        <v>12</v>
      </c>
      <c r="P275" s="44">
        <v>2480.8</v>
      </c>
      <c r="Q275" s="44">
        <v>5.77</v>
      </c>
      <c r="R275" s="41">
        <v>1893.41</v>
      </c>
    </row>
    <row r="276" ht="20" customHeight="1">
      <c r="A276" s="35" t="str">
        <v>2026-08-16T07:32:26+09:00</v>
      </c>
      <c r="B276" s="35" t="str">
        <v>2026.08.16</v>
      </c>
      <c r="C276" s="35" t="str">
        <v>20260809</v>
      </c>
      <c r="D276" s="35" t="str">
        <v>20260816</v>
      </c>
      <c r="E276" s="35" t="str">
        <v>경기</v>
      </c>
      <c r="F276" s="35" t="str">
        <v>남양주시</v>
      </c>
      <c r="G276" s="35" t="str">
        <v>별내동</v>
      </c>
      <c r="H276" s="35" t="str">
        <v>경기 남양주시 별내동</v>
      </c>
      <c r="I276" s="35" t="str">
        <v>41360</v>
      </c>
      <c r="J276" s="35" t="str">
        <v/>
      </c>
      <c r="K276" s="36" t="str">
        <v>41360:별내동</v>
      </c>
      <c r="L276" s="37" t="str">
        <v>별내푸르지오</v>
      </c>
      <c r="M276" s="38">
        <v>84.72</v>
      </c>
      <c r="N276" s="39">
        <v>25.6</v>
      </c>
      <c r="O276" s="39">
        <v>12</v>
      </c>
      <c r="P276" s="39">
        <v>2434.83</v>
      </c>
      <c r="Q276" s="39">
        <v>6.24</v>
      </c>
      <c r="R276" s="36">
        <v>1696.82</v>
      </c>
    </row>
    <row r="277" ht="20" customHeight="1">
      <c r="A277" s="40" t="str">
        <v>2026-08-16T07:32:26+09:00</v>
      </c>
      <c r="B277" s="40" t="str">
        <v>2026.08.16</v>
      </c>
      <c r="C277" s="40" t="str">
        <v>20260809</v>
      </c>
      <c r="D277" s="40" t="str">
        <v>20260816</v>
      </c>
      <c r="E277" s="40" t="str">
        <v>경기</v>
      </c>
      <c r="F277" s="40" t="str">
        <v>남양주시</v>
      </c>
      <c r="G277" s="40" t="str">
        <v>별내동</v>
      </c>
      <c r="H277" s="40" t="str">
        <v>경기 남양주시 별내동</v>
      </c>
      <c r="I277" s="40" t="str">
        <v>41360</v>
      </c>
      <c r="J277" s="40" t="str">
        <v/>
      </c>
      <c r="K277" s="41" t="str">
        <v>41360:별내동</v>
      </c>
      <c r="L277" s="42" t="str">
        <v>별내푸르지오</v>
      </c>
      <c r="M277" s="43">
        <v>84.82</v>
      </c>
      <c r="N277" s="44">
        <v>25.7</v>
      </c>
      <c r="O277" s="44">
        <v>12</v>
      </c>
      <c r="P277" s="44">
        <v>2455.39</v>
      </c>
      <c r="Q277" s="44">
        <v>6.3</v>
      </c>
      <c r="R277" s="41">
        <v>1688.12</v>
      </c>
    </row>
    <row r="278" ht="20" customHeight="1">
      <c r="A278" s="35" t="str">
        <v>2026-08-16T07:32:26+09:00</v>
      </c>
      <c r="B278" s="35" t="str">
        <v>2026.08.16</v>
      </c>
      <c r="C278" s="35" t="str">
        <v>20260809</v>
      </c>
      <c r="D278" s="35" t="str">
        <v>20260816</v>
      </c>
      <c r="E278" s="35" t="str">
        <v>경기</v>
      </c>
      <c r="F278" s="35" t="str">
        <v>남양주시</v>
      </c>
      <c r="G278" s="35" t="str">
        <v>별내동</v>
      </c>
      <c r="H278" s="35" t="str">
        <v>경기 남양주시 별내동</v>
      </c>
      <c r="I278" s="35" t="str">
        <v>41360</v>
      </c>
      <c r="J278" s="35" t="str">
        <v/>
      </c>
      <c r="K278" s="36" t="str">
        <v>41360:별내동</v>
      </c>
      <c r="L278" s="37" t="str">
        <v>별내푸르지오</v>
      </c>
      <c r="M278" s="38">
        <v>84.85</v>
      </c>
      <c r="N278" s="39">
        <v>25.7</v>
      </c>
      <c r="O278" s="39">
        <v>12</v>
      </c>
      <c r="P278" s="39">
        <v>2520.62</v>
      </c>
      <c r="Q278" s="39">
        <v>6.47</v>
      </c>
      <c r="R278" s="36">
        <v>1753.14</v>
      </c>
    </row>
    <row r="279" ht="20" customHeight="1">
      <c r="A279" s="40" t="str">
        <v>2026-08-16T07:32:26+09:00</v>
      </c>
      <c r="B279" s="40" t="str">
        <v>2026.08.16</v>
      </c>
      <c r="C279" s="40" t="str">
        <v>20260809</v>
      </c>
      <c r="D279" s="40" t="str">
        <v>20260816</v>
      </c>
      <c r="E279" s="40" t="str">
        <v>경기</v>
      </c>
      <c r="F279" s="40" t="str">
        <v>남양주시</v>
      </c>
      <c r="G279" s="40" t="str">
        <v>별내동</v>
      </c>
      <c r="H279" s="40" t="str">
        <v>경기 남양주시 별내동</v>
      </c>
      <c r="I279" s="40" t="str">
        <v>41360</v>
      </c>
      <c r="J279" s="40" t="str">
        <v/>
      </c>
      <c r="K279" s="41" t="str">
        <v>41360:별내동</v>
      </c>
      <c r="L279" s="42" t="str">
        <v>별내푸르지오</v>
      </c>
      <c r="M279" s="43">
        <v>84.88</v>
      </c>
      <c r="N279" s="44">
        <v>25.7</v>
      </c>
      <c r="O279" s="44">
        <v>12</v>
      </c>
      <c r="P279" s="44">
        <v>2487.87</v>
      </c>
      <c r="Q279" s="44">
        <v>6.39</v>
      </c>
      <c r="R279" s="41">
        <v>1673.2</v>
      </c>
    </row>
    <row r="280" ht="20" customHeight="1">
      <c r="A280" s="35" t="str">
        <v>2026-08-16T07:32:26+09:00</v>
      </c>
      <c r="B280" s="35" t="str">
        <v>2026.08.16</v>
      </c>
      <c r="C280" s="35" t="str">
        <v>20260809</v>
      </c>
      <c r="D280" s="35" t="str">
        <v>20260816</v>
      </c>
      <c r="E280" s="35" t="str">
        <v>경기</v>
      </c>
      <c r="F280" s="35" t="str">
        <v>남양주시</v>
      </c>
      <c r="G280" s="35" t="str">
        <v>별내동</v>
      </c>
      <c r="H280" s="35" t="str">
        <v>경기 남양주시 별내동</v>
      </c>
      <c r="I280" s="35" t="str">
        <v>41360</v>
      </c>
      <c r="J280" s="35" t="str">
        <v/>
      </c>
      <c r="K280" s="36" t="str">
        <v>41360:별내동</v>
      </c>
      <c r="L280" s="37" t="str">
        <v>별내푸르지오</v>
      </c>
      <c r="M280" s="38">
        <v>84.9</v>
      </c>
      <c r="N280" s="39">
        <v>25.7</v>
      </c>
      <c r="O280" s="39">
        <v>12</v>
      </c>
      <c r="P280" s="39">
        <v>2511.37</v>
      </c>
      <c r="Q280" s="39">
        <v>6.45</v>
      </c>
      <c r="R280" s="36">
        <v>1440.63</v>
      </c>
    </row>
    <row r="281" ht="20" customHeight="1">
      <c r="A281" s="40" t="str">
        <v>2026-08-16T07:32:26+09:00</v>
      </c>
      <c r="B281" s="40" t="str">
        <v>2026.08.16</v>
      </c>
      <c r="C281" s="40" t="str">
        <v>20260809</v>
      </c>
      <c r="D281" s="40" t="str">
        <v>20260816</v>
      </c>
      <c r="E281" s="40" t="str">
        <v>경기</v>
      </c>
      <c r="F281" s="40" t="str">
        <v>남양주시</v>
      </c>
      <c r="G281" s="40" t="str">
        <v>별내동</v>
      </c>
      <c r="H281" s="40" t="str">
        <v>경기 남양주시 별내동</v>
      </c>
      <c r="I281" s="40" t="str">
        <v>41360</v>
      </c>
      <c r="J281" s="40" t="str">
        <v/>
      </c>
      <c r="K281" s="41" t="str">
        <v>41360:별내동</v>
      </c>
      <c r="L281" s="42" t="str">
        <v>별내푸르지오</v>
      </c>
      <c r="M281" s="43">
        <v>84.97</v>
      </c>
      <c r="N281" s="44">
        <v>25.7</v>
      </c>
      <c r="O281" s="44">
        <v>12</v>
      </c>
      <c r="P281" s="44">
        <v>2490.08</v>
      </c>
      <c r="Q281" s="44">
        <v>6.4</v>
      </c>
      <c r="R281" s="41">
        <v>1593.26</v>
      </c>
    </row>
    <row r="282" ht="20" customHeight="1">
      <c r="A282" s="35" t="str">
        <v>2026-08-16T07:32:26+09:00</v>
      </c>
      <c r="B282" s="35" t="str">
        <v>2026.08.16</v>
      </c>
      <c r="C282" s="35" t="str">
        <v>20260809</v>
      </c>
      <c r="D282" s="35" t="str">
        <v>20260816</v>
      </c>
      <c r="E282" s="35" t="str">
        <v>경기</v>
      </c>
      <c r="F282" s="35" t="str">
        <v>남양주시</v>
      </c>
      <c r="G282" s="35" t="str">
        <v>별내동</v>
      </c>
      <c r="H282" s="35" t="str">
        <v>경기 남양주시 별내동</v>
      </c>
      <c r="I282" s="35" t="str">
        <v>41360</v>
      </c>
      <c r="J282" s="35" t="str">
        <v/>
      </c>
      <c r="K282" s="36" t="str">
        <v>41360:별내동</v>
      </c>
      <c r="L282" s="37" t="str">
        <v>별빛마을3단지</v>
      </c>
      <c r="M282" s="38">
        <v>36.64</v>
      </c>
      <c r="N282" s="39">
        <v>11.1</v>
      </c>
      <c r="O282" s="39">
        <v>14</v>
      </c>
      <c r="P282" s="35" t="str">
        <v/>
      </c>
      <c r="Q282" s="35" t="str">
        <v/>
      </c>
      <c r="R282" s="36">
        <v>187.1</v>
      </c>
    </row>
    <row r="283" ht="20" customHeight="1">
      <c r="A283" s="40" t="str">
        <v>2026-08-16T07:32:26+09:00</v>
      </c>
      <c r="B283" s="40" t="str">
        <v>2026.08.16</v>
      </c>
      <c r="C283" s="40" t="str">
        <v>20260809</v>
      </c>
      <c r="D283" s="40" t="str">
        <v>20260816</v>
      </c>
      <c r="E283" s="40" t="str">
        <v>경기</v>
      </c>
      <c r="F283" s="40" t="str">
        <v>남양주시</v>
      </c>
      <c r="G283" s="40" t="str">
        <v>별내동</v>
      </c>
      <c r="H283" s="40" t="str">
        <v>경기 남양주시 별내동</v>
      </c>
      <c r="I283" s="40" t="str">
        <v>41360</v>
      </c>
      <c r="J283" s="40" t="str">
        <v/>
      </c>
      <c r="K283" s="41" t="str">
        <v>41360:별내동</v>
      </c>
      <c r="L283" s="42" t="str">
        <v>상록리슈빌</v>
      </c>
      <c r="M283" s="43">
        <v>84.88</v>
      </c>
      <c r="N283" s="44">
        <v>25.7</v>
      </c>
      <c r="O283" s="44">
        <v>14</v>
      </c>
      <c r="P283" s="44">
        <v>2615.04</v>
      </c>
      <c r="Q283" s="44">
        <v>6.71</v>
      </c>
      <c r="R283" s="41">
        <v>1576.29</v>
      </c>
    </row>
    <row r="284" ht="20" customHeight="1">
      <c r="A284" s="35" t="str">
        <v>2026-08-16T07:32:26+09:00</v>
      </c>
      <c r="B284" s="35" t="str">
        <v>2026.08.16</v>
      </c>
      <c r="C284" s="35" t="str">
        <v>20260809</v>
      </c>
      <c r="D284" s="35" t="str">
        <v>20260816</v>
      </c>
      <c r="E284" s="35" t="str">
        <v>경기</v>
      </c>
      <c r="F284" s="35" t="str">
        <v>남양주시</v>
      </c>
      <c r="G284" s="35" t="str">
        <v>별내동</v>
      </c>
      <c r="H284" s="35" t="str">
        <v>경기 남양주시 별내동</v>
      </c>
      <c r="I284" s="35" t="str">
        <v>41360</v>
      </c>
      <c r="J284" s="35" t="str">
        <v/>
      </c>
      <c r="K284" s="36" t="str">
        <v>41360:별내동</v>
      </c>
      <c r="L284" s="37" t="str">
        <v>상록리슈빌</v>
      </c>
      <c r="M284" s="38">
        <v>84.96</v>
      </c>
      <c r="N284" s="39">
        <v>25.7</v>
      </c>
      <c r="O284" s="39">
        <v>14</v>
      </c>
      <c r="P284" s="39">
        <v>2641.29</v>
      </c>
      <c r="Q284" s="39">
        <v>6.79</v>
      </c>
      <c r="R284" s="36">
        <v>1576.29</v>
      </c>
    </row>
    <row r="285" ht="20" customHeight="1">
      <c r="A285" s="40" t="str">
        <v>2026-08-16T07:32:26+09:00</v>
      </c>
      <c r="B285" s="40" t="str">
        <v>2026.08.16</v>
      </c>
      <c r="C285" s="40" t="str">
        <v>20260809</v>
      </c>
      <c r="D285" s="40" t="str">
        <v>20260816</v>
      </c>
      <c r="E285" s="40" t="str">
        <v>경기</v>
      </c>
      <c r="F285" s="40" t="str">
        <v>남양주시</v>
      </c>
      <c r="G285" s="40" t="str">
        <v>별내동</v>
      </c>
      <c r="H285" s="40" t="str">
        <v>경기 남양주시 별내동</v>
      </c>
      <c r="I285" s="40" t="str">
        <v>41360</v>
      </c>
      <c r="J285" s="40" t="str">
        <v/>
      </c>
      <c r="K285" s="41" t="str">
        <v>41360:별내동</v>
      </c>
      <c r="L285" s="42" t="str">
        <v>상록리슈빌</v>
      </c>
      <c r="M285" s="43">
        <v>84.97</v>
      </c>
      <c r="N285" s="44">
        <v>25.7</v>
      </c>
      <c r="O285" s="44">
        <v>14</v>
      </c>
      <c r="P285" s="44">
        <v>2599.12</v>
      </c>
      <c r="Q285" s="44">
        <v>6.68</v>
      </c>
      <c r="R285" s="41">
        <v>1576.29</v>
      </c>
    </row>
    <row r="286" ht="20" customHeight="1">
      <c r="A286" s="35" t="str">
        <v>2026-08-16T07:32:26+09:00</v>
      </c>
      <c r="B286" s="35" t="str">
        <v>2026.08.16</v>
      </c>
      <c r="C286" s="35" t="str">
        <v>20260809</v>
      </c>
      <c r="D286" s="35" t="str">
        <v>20260816</v>
      </c>
      <c r="E286" s="35" t="str">
        <v>경기</v>
      </c>
      <c r="F286" s="35" t="str">
        <v>남양주시</v>
      </c>
      <c r="G286" s="35" t="str">
        <v>별내동</v>
      </c>
      <c r="H286" s="35" t="str">
        <v>경기 남양주시 별내동</v>
      </c>
      <c r="I286" s="35" t="str">
        <v>41360</v>
      </c>
      <c r="J286" s="35" t="str">
        <v/>
      </c>
      <c r="K286" s="36" t="str">
        <v>41360:별내동</v>
      </c>
      <c r="L286" s="37" t="str">
        <v>신안인스빌</v>
      </c>
      <c r="M286" s="38">
        <v>84.99</v>
      </c>
      <c r="N286" s="39">
        <v>25.7</v>
      </c>
      <c r="O286" s="39">
        <v>15</v>
      </c>
      <c r="P286" s="39">
        <v>3033.83</v>
      </c>
      <c r="Q286" s="39">
        <v>7.8</v>
      </c>
      <c r="R286" s="36">
        <v>1821.59</v>
      </c>
    </row>
    <row r="287" ht="20" customHeight="1">
      <c r="A287" s="40" t="str">
        <v>2026-08-16T07:32:26+09:00</v>
      </c>
      <c r="B287" s="40" t="str">
        <v>2026.08.16</v>
      </c>
      <c r="C287" s="40" t="str">
        <v>20260809</v>
      </c>
      <c r="D287" s="40" t="str">
        <v>20260816</v>
      </c>
      <c r="E287" s="40" t="str">
        <v>경기</v>
      </c>
      <c r="F287" s="40" t="str">
        <v>남양주시</v>
      </c>
      <c r="G287" s="40" t="str">
        <v>별내동</v>
      </c>
      <c r="H287" s="40" t="str">
        <v>경기 남양주시 별내동</v>
      </c>
      <c r="I287" s="40" t="str">
        <v>41360</v>
      </c>
      <c r="J287" s="40" t="str">
        <v/>
      </c>
      <c r="K287" s="41" t="str">
        <v>41360:별내동</v>
      </c>
      <c r="L287" s="42" t="str">
        <v>신안인스빌</v>
      </c>
      <c r="M287" s="43">
        <v>85</v>
      </c>
      <c r="N287" s="44">
        <v>25.7</v>
      </c>
      <c r="O287" s="44">
        <v>15</v>
      </c>
      <c r="P287" s="44">
        <v>2761.47</v>
      </c>
      <c r="Q287" s="44">
        <v>7.1</v>
      </c>
      <c r="R287" s="41">
        <v>1837.74</v>
      </c>
    </row>
    <row r="288" ht="20" customHeight="1">
      <c r="A288" s="35" t="str">
        <v>2026-08-16T07:32:26+09:00</v>
      </c>
      <c r="B288" s="35" t="str">
        <v>2026.08.16</v>
      </c>
      <c r="C288" s="35" t="str">
        <v>20260809</v>
      </c>
      <c r="D288" s="35" t="str">
        <v>20260816</v>
      </c>
      <c r="E288" s="35" t="str">
        <v>경기</v>
      </c>
      <c r="F288" s="35" t="str">
        <v>남양주시</v>
      </c>
      <c r="G288" s="35" t="str">
        <v>별내동</v>
      </c>
      <c r="H288" s="35" t="str">
        <v>경기 남양주시 별내동</v>
      </c>
      <c r="I288" s="35" t="str">
        <v>41360</v>
      </c>
      <c r="J288" s="35" t="str">
        <v/>
      </c>
      <c r="K288" s="36" t="str">
        <v>41360:별내동</v>
      </c>
      <c r="L288" s="37" t="str">
        <v>신일유토빌</v>
      </c>
      <c r="M288" s="38">
        <v>104.8</v>
      </c>
      <c r="N288" s="39">
        <v>31.7</v>
      </c>
      <c r="O288" s="39">
        <v>15</v>
      </c>
      <c r="P288" s="39">
        <v>2618.08</v>
      </c>
      <c r="Q288" s="39">
        <v>8.3</v>
      </c>
      <c r="R288" s="36">
        <v>1555.08</v>
      </c>
    </row>
    <row r="289" ht="20" customHeight="1">
      <c r="A289" s="40" t="str">
        <v>2026-08-16T07:32:26+09:00</v>
      </c>
      <c r="B289" s="40" t="str">
        <v>2026.08.16</v>
      </c>
      <c r="C289" s="40" t="str">
        <v>20260809</v>
      </c>
      <c r="D289" s="40" t="str">
        <v>20260816</v>
      </c>
      <c r="E289" s="40" t="str">
        <v>경기</v>
      </c>
      <c r="F289" s="40" t="str">
        <v>남양주시</v>
      </c>
      <c r="G289" s="40" t="str">
        <v>별내동</v>
      </c>
      <c r="H289" s="40" t="str">
        <v>경기 남양주시 별내동</v>
      </c>
      <c r="I289" s="40" t="str">
        <v>41360</v>
      </c>
      <c r="J289" s="40" t="str">
        <v/>
      </c>
      <c r="K289" s="41" t="str">
        <v>41360:별내동</v>
      </c>
      <c r="L289" s="42" t="str">
        <v>신일유토빌</v>
      </c>
      <c r="M289" s="43">
        <v>122.76</v>
      </c>
      <c r="N289" s="44">
        <v>37.1</v>
      </c>
      <c r="O289" s="44">
        <v>15</v>
      </c>
      <c r="P289" s="44">
        <v>2167.79</v>
      </c>
      <c r="Q289" s="44">
        <v>8.05</v>
      </c>
      <c r="R289" s="41">
        <v>1662.87</v>
      </c>
    </row>
    <row r="290" ht="20" customHeight="1">
      <c r="A290" s="35" t="str">
        <v>2026-08-16T07:32:26+09:00</v>
      </c>
      <c r="B290" s="35" t="str">
        <v>2026.08.16</v>
      </c>
      <c r="C290" s="35" t="str">
        <v>20260809</v>
      </c>
      <c r="D290" s="35" t="str">
        <v>20260816</v>
      </c>
      <c r="E290" s="35" t="str">
        <v>경기</v>
      </c>
      <c r="F290" s="35" t="str">
        <v>남양주시</v>
      </c>
      <c r="G290" s="35" t="str">
        <v>별내동</v>
      </c>
      <c r="H290" s="35" t="str">
        <v>경기 남양주시 별내동</v>
      </c>
      <c r="I290" s="35" t="str">
        <v>41360</v>
      </c>
      <c r="J290" s="35" t="str">
        <v/>
      </c>
      <c r="K290" s="36" t="str">
        <v>41360:별내동</v>
      </c>
      <c r="L290" s="37" t="str">
        <v>신일유토빌</v>
      </c>
      <c r="M290" s="38">
        <v>123.07</v>
      </c>
      <c r="N290" s="39">
        <v>37.2</v>
      </c>
      <c r="O290" s="39">
        <v>15</v>
      </c>
      <c r="P290" s="39">
        <v>2148.86</v>
      </c>
      <c r="Q290" s="39">
        <v>8</v>
      </c>
      <c r="R290" s="36">
        <v>1662.87</v>
      </c>
    </row>
    <row r="291" ht="20" customHeight="1">
      <c r="A291" s="40" t="str">
        <v>2026-08-16T07:32:26+09:00</v>
      </c>
      <c r="B291" s="40" t="str">
        <v>2026.08.16</v>
      </c>
      <c r="C291" s="40" t="str">
        <v>20260809</v>
      </c>
      <c r="D291" s="40" t="str">
        <v>20260816</v>
      </c>
      <c r="E291" s="40" t="str">
        <v>경기</v>
      </c>
      <c r="F291" s="40" t="str">
        <v>남양주시</v>
      </c>
      <c r="G291" s="40" t="str">
        <v>별내동</v>
      </c>
      <c r="H291" s="40" t="str">
        <v>경기 남양주시 별내동</v>
      </c>
      <c r="I291" s="40" t="str">
        <v>41360</v>
      </c>
      <c r="J291" s="40" t="str">
        <v/>
      </c>
      <c r="K291" s="41" t="str">
        <v>41360:별내동</v>
      </c>
      <c r="L291" s="42" t="str">
        <v>신일유토빌</v>
      </c>
      <c r="M291" s="43">
        <v>143.16</v>
      </c>
      <c r="N291" s="44">
        <v>43.3</v>
      </c>
      <c r="O291" s="44">
        <v>15</v>
      </c>
      <c r="P291" s="44">
        <v>1928.14</v>
      </c>
      <c r="Q291" s="44">
        <v>8.35</v>
      </c>
      <c r="R291" s="41">
        <v>1473.29</v>
      </c>
    </row>
    <row r="292" ht="20" customHeight="1">
      <c r="A292" s="35" t="str">
        <v>2026-08-16T07:32:26+09:00</v>
      </c>
      <c r="B292" s="35" t="str">
        <v>2026.08.16</v>
      </c>
      <c r="C292" s="35" t="str">
        <v>20260809</v>
      </c>
      <c r="D292" s="35" t="str">
        <v>20260816</v>
      </c>
      <c r="E292" s="35" t="str">
        <v>경기</v>
      </c>
      <c r="F292" s="35" t="str">
        <v>남양주시</v>
      </c>
      <c r="G292" s="35" t="str">
        <v>별내동</v>
      </c>
      <c r="H292" s="35" t="str">
        <v>경기 남양주시 별내동</v>
      </c>
      <c r="I292" s="35" t="str">
        <v>41360</v>
      </c>
      <c r="J292" s="35" t="str">
        <v/>
      </c>
      <c r="K292" s="36" t="str">
        <v>41360:별내동</v>
      </c>
      <c r="L292" s="37" t="str">
        <v>쌍용예가</v>
      </c>
      <c r="M292" s="38">
        <v>101.76</v>
      </c>
      <c r="N292" s="39">
        <v>30.8</v>
      </c>
      <c r="O292" s="39">
        <v>15</v>
      </c>
      <c r="P292" s="39">
        <v>2855.53</v>
      </c>
      <c r="Q292" s="39">
        <v>8.79</v>
      </c>
      <c r="R292" s="36">
        <v>1169.5</v>
      </c>
    </row>
    <row r="293" ht="20" customHeight="1">
      <c r="A293" s="40" t="str">
        <v>2026-08-16T07:32:26+09:00</v>
      </c>
      <c r="B293" s="40" t="str">
        <v>2026.08.16</v>
      </c>
      <c r="C293" s="40" t="str">
        <v>20260809</v>
      </c>
      <c r="D293" s="40" t="str">
        <v>20260816</v>
      </c>
      <c r="E293" s="40" t="str">
        <v>경기</v>
      </c>
      <c r="F293" s="40" t="str">
        <v>남양주시</v>
      </c>
      <c r="G293" s="40" t="str">
        <v>별내동</v>
      </c>
      <c r="H293" s="40" t="str">
        <v>경기 남양주시 별내동</v>
      </c>
      <c r="I293" s="40" t="str">
        <v>41360</v>
      </c>
      <c r="J293" s="40" t="str">
        <v/>
      </c>
      <c r="K293" s="41" t="str">
        <v>41360:별내동</v>
      </c>
      <c r="L293" s="42" t="str">
        <v>쌍용예가</v>
      </c>
      <c r="M293" s="43">
        <v>101.83</v>
      </c>
      <c r="N293" s="44">
        <v>30.8</v>
      </c>
      <c r="O293" s="44">
        <v>15</v>
      </c>
      <c r="P293" s="44">
        <v>2840.58</v>
      </c>
      <c r="Q293" s="44">
        <v>8.75</v>
      </c>
      <c r="R293" s="41">
        <v>1704.35</v>
      </c>
    </row>
    <row r="294" ht="20" customHeight="1">
      <c r="A294" s="35" t="str">
        <v>2026-08-16T07:32:26+09:00</v>
      </c>
      <c r="B294" s="35" t="str">
        <v>2026.08.16</v>
      </c>
      <c r="C294" s="35" t="str">
        <v>20260809</v>
      </c>
      <c r="D294" s="35" t="str">
        <v>20260816</v>
      </c>
      <c r="E294" s="35" t="str">
        <v>경기</v>
      </c>
      <c r="F294" s="35" t="str">
        <v>남양주시</v>
      </c>
      <c r="G294" s="35" t="str">
        <v>별내동</v>
      </c>
      <c r="H294" s="35" t="str">
        <v>경기 남양주시 별내동</v>
      </c>
      <c r="I294" s="35" t="str">
        <v>41360</v>
      </c>
      <c r="J294" s="35" t="str">
        <v/>
      </c>
      <c r="K294" s="36" t="str">
        <v>41360:별내동</v>
      </c>
      <c r="L294" s="37" t="str">
        <v>쌍용예가</v>
      </c>
      <c r="M294" s="38">
        <v>101.89</v>
      </c>
      <c r="N294" s="39">
        <v>30.8</v>
      </c>
      <c r="O294" s="39">
        <v>15</v>
      </c>
      <c r="P294" s="39">
        <v>2847.08</v>
      </c>
      <c r="Q294" s="39">
        <v>8.78</v>
      </c>
      <c r="R294" s="36">
        <v>1425.67</v>
      </c>
    </row>
    <row r="295" ht="20" customHeight="1">
      <c r="A295" s="40" t="str">
        <v>2026-08-16T07:32:26+09:00</v>
      </c>
      <c r="B295" s="40" t="str">
        <v>2026.08.16</v>
      </c>
      <c r="C295" s="40" t="str">
        <v>20260809</v>
      </c>
      <c r="D295" s="40" t="str">
        <v>20260816</v>
      </c>
      <c r="E295" s="40" t="str">
        <v>경기</v>
      </c>
      <c r="F295" s="40" t="str">
        <v>남양주시</v>
      </c>
      <c r="G295" s="40" t="str">
        <v>별내동</v>
      </c>
      <c r="H295" s="40" t="str">
        <v>경기 남양주시 별내동</v>
      </c>
      <c r="I295" s="40" t="str">
        <v>41360</v>
      </c>
      <c r="J295" s="40" t="str">
        <v/>
      </c>
      <c r="K295" s="41" t="str">
        <v>41360:별내동</v>
      </c>
      <c r="L295" s="42" t="str">
        <v>쌍용예가</v>
      </c>
      <c r="M295" s="43">
        <v>122.78</v>
      </c>
      <c r="N295" s="44">
        <v>37.1</v>
      </c>
      <c r="O295" s="44">
        <v>15</v>
      </c>
      <c r="P295" s="44">
        <v>2503.97</v>
      </c>
      <c r="Q295" s="44">
        <v>9.3</v>
      </c>
      <c r="R295" s="41">
        <v>1709.7</v>
      </c>
    </row>
    <row r="296" ht="20" customHeight="1">
      <c r="A296" s="35" t="str">
        <v>2026-08-16T07:32:26+09:00</v>
      </c>
      <c r="B296" s="35" t="str">
        <v>2026.08.16</v>
      </c>
      <c r="C296" s="35" t="str">
        <v>20260809</v>
      </c>
      <c r="D296" s="35" t="str">
        <v>20260816</v>
      </c>
      <c r="E296" s="35" t="str">
        <v>경기</v>
      </c>
      <c r="F296" s="35" t="str">
        <v>남양주시</v>
      </c>
      <c r="G296" s="35" t="str">
        <v>별내동</v>
      </c>
      <c r="H296" s="35" t="str">
        <v>경기 남양주시 별내동</v>
      </c>
      <c r="I296" s="35" t="str">
        <v>41360</v>
      </c>
      <c r="J296" s="35" t="str">
        <v/>
      </c>
      <c r="K296" s="36" t="str">
        <v>41360:별내동</v>
      </c>
      <c r="L296" s="37" t="str">
        <v>쌍용예가</v>
      </c>
      <c r="M296" s="38">
        <v>122.8</v>
      </c>
      <c r="N296" s="39">
        <v>37.1</v>
      </c>
      <c r="O296" s="39">
        <v>15</v>
      </c>
      <c r="P296" s="39">
        <v>2604.97</v>
      </c>
      <c r="Q296" s="39">
        <v>9.68</v>
      </c>
      <c r="R296" s="36">
        <v>1709.7</v>
      </c>
    </row>
    <row r="297" ht="20" customHeight="1">
      <c r="A297" s="40" t="str">
        <v>2026-08-16T07:32:26+09:00</v>
      </c>
      <c r="B297" s="40" t="str">
        <v>2026.08.16</v>
      </c>
      <c r="C297" s="40" t="str">
        <v>20260809</v>
      </c>
      <c r="D297" s="40" t="str">
        <v>20260816</v>
      </c>
      <c r="E297" s="40" t="str">
        <v>경기</v>
      </c>
      <c r="F297" s="40" t="str">
        <v>남양주시</v>
      </c>
      <c r="G297" s="40" t="str">
        <v>별내동</v>
      </c>
      <c r="H297" s="40" t="str">
        <v>경기 남양주시 별내동</v>
      </c>
      <c r="I297" s="40" t="str">
        <v>41360</v>
      </c>
      <c r="J297" s="40" t="str">
        <v/>
      </c>
      <c r="K297" s="41" t="str">
        <v>41360:별내동</v>
      </c>
      <c r="L297" s="42" t="str">
        <v>쌍용예가</v>
      </c>
      <c r="M297" s="43">
        <v>134.98</v>
      </c>
      <c r="N297" s="44">
        <v>40.8</v>
      </c>
      <c r="O297" s="44">
        <v>15</v>
      </c>
      <c r="P297" s="44">
        <v>2732.97</v>
      </c>
      <c r="Q297" s="44">
        <v>11.16</v>
      </c>
      <c r="R297" s="41">
        <v>1394.3</v>
      </c>
    </row>
    <row r="298" ht="20" customHeight="1">
      <c r="A298" s="35" t="str">
        <v>2026-08-16T07:32:26+09:00</v>
      </c>
      <c r="B298" s="35" t="str">
        <v>2026.08.16</v>
      </c>
      <c r="C298" s="35" t="str">
        <v>20260809</v>
      </c>
      <c r="D298" s="35" t="str">
        <v>20260816</v>
      </c>
      <c r="E298" s="35" t="str">
        <v>경기</v>
      </c>
      <c r="F298" s="35" t="str">
        <v>남양주시</v>
      </c>
      <c r="G298" s="35" t="str">
        <v>별내동</v>
      </c>
      <c r="H298" s="35" t="str">
        <v>경기 남양주시 별내동</v>
      </c>
      <c r="I298" s="35" t="str">
        <v>41360</v>
      </c>
      <c r="J298" s="35" t="str">
        <v/>
      </c>
      <c r="K298" s="36" t="str">
        <v>41360:별내동</v>
      </c>
      <c r="L298" s="37" t="str">
        <v>유승한내들</v>
      </c>
      <c r="M298" s="38">
        <v>84.26</v>
      </c>
      <c r="N298" s="39">
        <v>25.5</v>
      </c>
      <c r="O298" s="39">
        <v>13</v>
      </c>
      <c r="P298" s="39">
        <v>2275.55</v>
      </c>
      <c r="Q298" s="39">
        <v>5.8</v>
      </c>
      <c r="R298" s="36">
        <v>1523.23</v>
      </c>
    </row>
    <row r="299" ht="20" customHeight="1">
      <c r="A299" s="40" t="str">
        <v>2026-08-16T07:32:26+09:00</v>
      </c>
      <c r="B299" s="40" t="str">
        <v>2026.08.16</v>
      </c>
      <c r="C299" s="40" t="str">
        <v>20260809</v>
      </c>
      <c r="D299" s="40" t="str">
        <v>20260816</v>
      </c>
      <c r="E299" s="40" t="str">
        <v>경기</v>
      </c>
      <c r="F299" s="40" t="str">
        <v>남양주시</v>
      </c>
      <c r="G299" s="40" t="str">
        <v>별내동</v>
      </c>
      <c r="H299" s="40" t="str">
        <v>경기 남양주시 별내동</v>
      </c>
      <c r="I299" s="40" t="str">
        <v>41360</v>
      </c>
      <c r="J299" s="40" t="str">
        <v/>
      </c>
      <c r="K299" s="41" t="str">
        <v>41360:별내동</v>
      </c>
      <c r="L299" s="42" t="str">
        <v>유승한내들</v>
      </c>
      <c r="M299" s="43">
        <v>84.31</v>
      </c>
      <c r="N299" s="44">
        <v>25.5</v>
      </c>
      <c r="O299" s="44">
        <v>13</v>
      </c>
      <c r="P299" s="44">
        <v>2310.14</v>
      </c>
      <c r="Q299" s="44">
        <v>5.89</v>
      </c>
      <c r="R299" s="41">
        <v>1523.23</v>
      </c>
    </row>
    <row r="300" ht="20" customHeight="1">
      <c r="A300" s="35" t="str">
        <v>2026-08-16T07:32:26+09:00</v>
      </c>
      <c r="B300" s="35" t="str">
        <v>2026.08.16</v>
      </c>
      <c r="C300" s="35" t="str">
        <v>20260809</v>
      </c>
      <c r="D300" s="35" t="str">
        <v>20260816</v>
      </c>
      <c r="E300" s="35" t="str">
        <v>경기</v>
      </c>
      <c r="F300" s="35" t="str">
        <v>남양주시</v>
      </c>
      <c r="G300" s="35" t="str">
        <v>별내동</v>
      </c>
      <c r="H300" s="35" t="str">
        <v>경기 남양주시 별내동</v>
      </c>
      <c r="I300" s="35" t="str">
        <v>41360</v>
      </c>
      <c r="J300" s="35" t="str">
        <v/>
      </c>
      <c r="K300" s="36" t="str">
        <v>41360:별내동</v>
      </c>
      <c r="L300" s="37" t="str">
        <v>포레나별내</v>
      </c>
      <c r="M300" s="38">
        <v>84.57</v>
      </c>
      <c r="N300" s="39">
        <v>25.6</v>
      </c>
      <c r="O300" s="39">
        <v>15</v>
      </c>
      <c r="P300" s="39">
        <v>2853.39</v>
      </c>
      <c r="Q300" s="39">
        <v>7.3</v>
      </c>
      <c r="R300" s="36">
        <v>1622.39</v>
      </c>
    </row>
    <row r="301" ht="20" customHeight="1">
      <c r="A301" s="40" t="str">
        <v>2026-08-16T07:32:26+09:00</v>
      </c>
      <c r="B301" s="40" t="str">
        <v>2026.08.16</v>
      </c>
      <c r="C301" s="40" t="str">
        <v>20260809</v>
      </c>
      <c r="D301" s="40" t="str">
        <v>20260816</v>
      </c>
      <c r="E301" s="40" t="str">
        <v>경기</v>
      </c>
      <c r="F301" s="40" t="str">
        <v>남양주시</v>
      </c>
      <c r="G301" s="40" t="str">
        <v>별내동</v>
      </c>
      <c r="H301" s="40" t="str">
        <v>경기 남양주시 별내동</v>
      </c>
      <c r="I301" s="40" t="str">
        <v>41360</v>
      </c>
      <c r="J301" s="40" t="str">
        <v/>
      </c>
      <c r="K301" s="41" t="str">
        <v>41360:별내동</v>
      </c>
      <c r="L301" s="42" t="str">
        <v>포레나별내</v>
      </c>
      <c r="M301" s="43">
        <v>84.89</v>
      </c>
      <c r="N301" s="44">
        <v>25.7</v>
      </c>
      <c r="O301" s="44">
        <v>15</v>
      </c>
      <c r="P301" s="44">
        <v>2862.28</v>
      </c>
      <c r="Q301" s="44">
        <v>7.35</v>
      </c>
      <c r="R301" s="41">
        <v>1596.65</v>
      </c>
    </row>
    <row r="302" ht="20" customHeight="1">
      <c r="A302" s="35" t="str">
        <v>2026-08-16T07:32:26+09:00</v>
      </c>
      <c r="B302" s="35" t="str">
        <v>2026.08.16</v>
      </c>
      <c r="C302" s="35" t="str">
        <v>20260809</v>
      </c>
      <c r="D302" s="35" t="str">
        <v>20260816</v>
      </c>
      <c r="E302" s="35" t="str">
        <v>경기</v>
      </c>
      <c r="F302" s="35" t="str">
        <v>남양주시</v>
      </c>
      <c r="G302" s="35" t="str">
        <v>별내동</v>
      </c>
      <c r="H302" s="35" t="str">
        <v>경기 남양주시 별내동</v>
      </c>
      <c r="I302" s="35" t="str">
        <v>41360</v>
      </c>
      <c r="J302" s="35" t="str">
        <v/>
      </c>
      <c r="K302" s="36" t="str">
        <v>41360:별내동</v>
      </c>
      <c r="L302" s="37" t="str">
        <v>포레나별내</v>
      </c>
      <c r="M302" s="38">
        <v>85</v>
      </c>
      <c r="N302" s="39">
        <v>25.7</v>
      </c>
      <c r="O302" s="39">
        <v>15</v>
      </c>
      <c r="P302" s="39">
        <v>2780.81</v>
      </c>
      <c r="Q302" s="39">
        <v>7.15</v>
      </c>
      <c r="R302" s="36">
        <v>1682.49</v>
      </c>
    </row>
    <row r="303" ht="20" customHeight="1">
      <c r="A303" s="40" t="str">
        <v>2026-08-16T07:32:26+09:00</v>
      </c>
      <c r="B303" s="40" t="str">
        <v>2026.08.16</v>
      </c>
      <c r="C303" s="40" t="str">
        <v>20260809</v>
      </c>
      <c r="D303" s="40" t="str">
        <v>20260816</v>
      </c>
      <c r="E303" s="40" t="str">
        <v>경기</v>
      </c>
      <c r="F303" s="40" t="str">
        <v>남양주시</v>
      </c>
      <c r="G303" s="40" t="str">
        <v>별내동</v>
      </c>
      <c r="H303" s="40" t="str">
        <v>경기 남양주시 별내동</v>
      </c>
      <c r="I303" s="40" t="str">
        <v>41360</v>
      </c>
      <c r="J303" s="40" t="str">
        <v/>
      </c>
      <c r="K303" s="41" t="str">
        <v>41360:별내동</v>
      </c>
      <c r="L303" s="42" t="str">
        <v>포스코더샵</v>
      </c>
      <c r="M303" s="43">
        <v>101.82</v>
      </c>
      <c r="N303" s="44">
        <v>30.8</v>
      </c>
      <c r="O303" s="44">
        <v>15</v>
      </c>
      <c r="P303" s="44">
        <v>2516.21</v>
      </c>
      <c r="Q303" s="44">
        <v>7.75</v>
      </c>
      <c r="R303" s="41">
        <v>1915.57</v>
      </c>
    </row>
    <row r="304" ht="20" customHeight="1">
      <c r="A304" s="35" t="str">
        <v>2026-08-16T07:32:26+09:00</v>
      </c>
      <c r="B304" s="35" t="str">
        <v>2026.08.16</v>
      </c>
      <c r="C304" s="35" t="str">
        <v>20260809</v>
      </c>
      <c r="D304" s="35" t="str">
        <v>20260816</v>
      </c>
      <c r="E304" s="35" t="str">
        <v>경기</v>
      </c>
      <c r="F304" s="35" t="str">
        <v>남양주시</v>
      </c>
      <c r="G304" s="35" t="str">
        <v>별내동</v>
      </c>
      <c r="H304" s="35" t="str">
        <v>경기 남양주시 별내동</v>
      </c>
      <c r="I304" s="35" t="str">
        <v>41360</v>
      </c>
      <c r="J304" s="35" t="str">
        <v/>
      </c>
      <c r="K304" s="36" t="str">
        <v>41360:별내동</v>
      </c>
      <c r="L304" s="37" t="str">
        <v>포스코더샵</v>
      </c>
      <c r="M304" s="38">
        <v>116.5</v>
      </c>
      <c r="N304" s="39">
        <v>35.2</v>
      </c>
      <c r="O304" s="39">
        <v>15</v>
      </c>
      <c r="P304" s="39">
        <v>2355.2</v>
      </c>
      <c r="Q304" s="39">
        <v>8.3</v>
      </c>
      <c r="R304" s="36">
        <v>1503.92</v>
      </c>
    </row>
    <row r="305" ht="20" customHeight="1">
      <c r="A305" s="40" t="str">
        <v>2026-08-16T07:32:26+09:00</v>
      </c>
      <c r="B305" s="40" t="str">
        <v>2026.08.16</v>
      </c>
      <c r="C305" s="40" t="str">
        <v>20260809</v>
      </c>
      <c r="D305" s="40" t="str">
        <v>20260816</v>
      </c>
      <c r="E305" s="40" t="str">
        <v>경기</v>
      </c>
      <c r="F305" s="40" t="str">
        <v>남양주시</v>
      </c>
      <c r="G305" s="40" t="str">
        <v>별내동</v>
      </c>
      <c r="H305" s="40" t="str">
        <v>경기 남양주시 별내동</v>
      </c>
      <c r="I305" s="40" t="str">
        <v>41360</v>
      </c>
      <c r="J305" s="40" t="str">
        <v/>
      </c>
      <c r="K305" s="41" t="str">
        <v>41360:별내동</v>
      </c>
      <c r="L305" s="42" t="str">
        <v>포스코더샵</v>
      </c>
      <c r="M305" s="43">
        <v>116.59</v>
      </c>
      <c r="N305" s="44">
        <v>35.3</v>
      </c>
      <c r="O305" s="44">
        <v>15</v>
      </c>
      <c r="P305" s="44">
        <v>2523.45</v>
      </c>
      <c r="Q305" s="44">
        <v>8.9</v>
      </c>
      <c r="R305" s="41">
        <v>1652.01</v>
      </c>
    </row>
    <row r="306" ht="20" customHeight="1">
      <c r="A306" s="35" t="str">
        <v>2026-08-16T07:32:26+09:00</v>
      </c>
      <c r="B306" s="35" t="str">
        <v>2026.08.16</v>
      </c>
      <c r="C306" s="35" t="str">
        <v>20260809</v>
      </c>
      <c r="D306" s="35" t="str">
        <v>20260816</v>
      </c>
      <c r="E306" s="35" t="str">
        <v>경기</v>
      </c>
      <c r="F306" s="35" t="str">
        <v>남양주시</v>
      </c>
      <c r="G306" s="35" t="str">
        <v>별내동</v>
      </c>
      <c r="H306" s="35" t="str">
        <v>경기 남양주시 별내동</v>
      </c>
      <c r="I306" s="35" t="str">
        <v>41360</v>
      </c>
      <c r="J306" s="35" t="str">
        <v/>
      </c>
      <c r="K306" s="36" t="str">
        <v>41360:별내동</v>
      </c>
      <c r="L306" s="37" t="str">
        <v>포스코더샵</v>
      </c>
      <c r="M306" s="38">
        <v>116.67</v>
      </c>
      <c r="N306" s="39">
        <v>35.3</v>
      </c>
      <c r="O306" s="39">
        <v>15</v>
      </c>
      <c r="P306" s="39">
        <v>2429.65</v>
      </c>
      <c r="Q306" s="39">
        <v>8.57</v>
      </c>
      <c r="R306" s="36">
        <v>1756.72</v>
      </c>
    </row>
    <row r="307" ht="20" customHeight="1">
      <c r="A307" s="40" t="str">
        <v>2026-08-16T07:32:26+09:00</v>
      </c>
      <c r="B307" s="40" t="str">
        <v>2026.08.16</v>
      </c>
      <c r="C307" s="40" t="str">
        <v>20260809</v>
      </c>
      <c r="D307" s="40" t="str">
        <v>20260816</v>
      </c>
      <c r="E307" s="40" t="str">
        <v>경기</v>
      </c>
      <c r="F307" s="40" t="str">
        <v>남양주시</v>
      </c>
      <c r="G307" s="40" t="str">
        <v>별내동</v>
      </c>
      <c r="H307" s="40" t="str">
        <v>경기 남양주시 별내동</v>
      </c>
      <c r="I307" s="40" t="str">
        <v>41360</v>
      </c>
      <c r="J307" s="40" t="str">
        <v/>
      </c>
      <c r="K307" s="41" t="str">
        <v>41360:별내동</v>
      </c>
      <c r="L307" s="42" t="str">
        <v>포스코더샵</v>
      </c>
      <c r="M307" s="43">
        <v>128.29</v>
      </c>
      <c r="N307" s="44">
        <v>38.8</v>
      </c>
      <c r="O307" s="44">
        <v>15</v>
      </c>
      <c r="P307" s="44">
        <v>2525.34</v>
      </c>
      <c r="Q307" s="44">
        <v>9.8</v>
      </c>
      <c r="R307" s="41">
        <v>1288.44</v>
      </c>
    </row>
    <row r="308" ht="20" customHeight="1">
      <c r="A308" s="35" t="str">
        <v>2026-08-16T07:32:26+09:00</v>
      </c>
      <c r="B308" s="35" t="str">
        <v>2026.08.16</v>
      </c>
      <c r="C308" s="35" t="str">
        <v>20260809</v>
      </c>
      <c r="D308" s="35" t="str">
        <v>20260816</v>
      </c>
      <c r="E308" s="35" t="str">
        <v>경기</v>
      </c>
      <c r="F308" s="35" t="str">
        <v>남양주시</v>
      </c>
      <c r="G308" s="35" t="str">
        <v>별내동</v>
      </c>
      <c r="H308" s="35" t="str">
        <v>경기 남양주시 별내동</v>
      </c>
      <c r="I308" s="35" t="str">
        <v>41360</v>
      </c>
      <c r="J308" s="35" t="str">
        <v/>
      </c>
      <c r="K308" s="36" t="str">
        <v>41360:별내동</v>
      </c>
      <c r="L308" s="37" t="str">
        <v>포스코더샵</v>
      </c>
      <c r="M308" s="38">
        <v>135.57</v>
      </c>
      <c r="N308" s="39">
        <v>41</v>
      </c>
      <c r="O308" s="39">
        <v>15</v>
      </c>
      <c r="P308" s="39">
        <v>2212.82</v>
      </c>
      <c r="Q308" s="39">
        <v>9.07</v>
      </c>
      <c r="R308" s="36">
        <v>1777.96</v>
      </c>
    </row>
    <row r="309" ht="20" customHeight="1">
      <c r="A309" s="40" t="str">
        <v>2026-08-16T07:32:26+09:00</v>
      </c>
      <c r="B309" s="40" t="str">
        <v>2026.08.16</v>
      </c>
      <c r="C309" s="40" t="str">
        <v>20260809</v>
      </c>
      <c r="D309" s="40" t="str">
        <v>20260816</v>
      </c>
      <c r="E309" s="40" t="str">
        <v>경기</v>
      </c>
      <c r="F309" s="40" t="str">
        <v>남양주시</v>
      </c>
      <c r="G309" s="40" t="str">
        <v>별내동</v>
      </c>
      <c r="H309" s="40" t="str">
        <v>경기 남양주시 별내동</v>
      </c>
      <c r="I309" s="40" t="str">
        <v>41360</v>
      </c>
      <c r="J309" s="40" t="str">
        <v/>
      </c>
      <c r="K309" s="41" t="str">
        <v>41360:별내동</v>
      </c>
      <c r="L309" s="42" t="str">
        <v>현대아이파크</v>
      </c>
      <c r="M309" s="43">
        <v>107.03</v>
      </c>
      <c r="N309" s="44">
        <v>32.4</v>
      </c>
      <c r="O309" s="44">
        <v>15</v>
      </c>
      <c r="P309" s="44">
        <v>2415.3</v>
      </c>
      <c r="Q309" s="44">
        <v>7.82</v>
      </c>
      <c r="R309" s="41">
        <v>2117.2</v>
      </c>
    </row>
    <row r="310" ht="20" customHeight="1">
      <c r="A310" s="35" t="str">
        <v>2026-08-16T07:32:26+09:00</v>
      </c>
      <c r="B310" s="35" t="str">
        <v>2026.08.16</v>
      </c>
      <c r="C310" s="35" t="str">
        <v>20260809</v>
      </c>
      <c r="D310" s="35" t="str">
        <v>20260816</v>
      </c>
      <c r="E310" s="35" t="str">
        <v>경기</v>
      </c>
      <c r="F310" s="35" t="str">
        <v>남양주시</v>
      </c>
      <c r="G310" s="35" t="str">
        <v>별내동</v>
      </c>
      <c r="H310" s="35" t="str">
        <v>경기 남양주시 별내동</v>
      </c>
      <c r="I310" s="35" t="str">
        <v>41360</v>
      </c>
      <c r="J310" s="35" t="str">
        <v/>
      </c>
      <c r="K310" s="36" t="str">
        <v>41360:별내동</v>
      </c>
      <c r="L310" s="37" t="str">
        <v>현대아이파크</v>
      </c>
      <c r="M310" s="38">
        <v>124.77</v>
      </c>
      <c r="N310" s="39">
        <v>37.7</v>
      </c>
      <c r="O310" s="39">
        <v>15</v>
      </c>
      <c r="P310" s="39">
        <v>2377.93</v>
      </c>
      <c r="Q310" s="39">
        <v>8.98</v>
      </c>
      <c r="R310" s="36">
        <v>1801.66</v>
      </c>
    </row>
    <row r="311" ht="20" customHeight="1">
      <c r="A311" s="40" t="str">
        <v>2026-08-16T07:32:26+09:00</v>
      </c>
      <c r="B311" s="40" t="str">
        <v>2026.08.16</v>
      </c>
      <c r="C311" s="40" t="str">
        <v>20260809</v>
      </c>
      <c r="D311" s="40" t="str">
        <v>20260816</v>
      </c>
      <c r="E311" s="40" t="str">
        <v>경기</v>
      </c>
      <c r="F311" s="40" t="str">
        <v>남양주시</v>
      </c>
      <c r="G311" s="40" t="str">
        <v>별내동</v>
      </c>
      <c r="H311" s="40" t="str">
        <v>경기 남양주시 별내동</v>
      </c>
      <c r="I311" s="40" t="str">
        <v>41360</v>
      </c>
      <c r="J311" s="40" t="str">
        <v/>
      </c>
      <c r="K311" s="41" t="str">
        <v>41360:별내동</v>
      </c>
      <c r="L311" s="42" t="str">
        <v>현대아이파크</v>
      </c>
      <c r="M311" s="43">
        <v>141.44</v>
      </c>
      <c r="N311" s="44">
        <v>42.8</v>
      </c>
      <c r="O311" s="44">
        <v>15</v>
      </c>
      <c r="P311" s="44">
        <v>2267.09</v>
      </c>
      <c r="Q311" s="44">
        <v>9.7</v>
      </c>
      <c r="R311" s="41">
        <v>1565.93</v>
      </c>
    </row>
    <row r="312" ht="20" customHeight="1">
      <c r="A312" s="35" t="str">
        <v>2026-08-16T07:32:26+09:00</v>
      </c>
      <c r="B312" s="35" t="str">
        <v>2026.08.16</v>
      </c>
      <c r="C312" s="35" t="str">
        <v>20260809</v>
      </c>
      <c r="D312" s="35" t="str">
        <v>20260816</v>
      </c>
      <c r="E312" s="35" t="str">
        <v>경기</v>
      </c>
      <c r="F312" s="35" t="str">
        <v>남양주시</v>
      </c>
      <c r="G312" s="35" t="str">
        <v>별내동</v>
      </c>
      <c r="H312" s="35" t="str">
        <v>경기 남양주시 별내동</v>
      </c>
      <c r="I312" s="35" t="str">
        <v>41360</v>
      </c>
      <c r="J312" s="35" t="str">
        <v/>
      </c>
      <c r="K312" s="36" t="str">
        <v>41360:별내동</v>
      </c>
      <c r="L312" s="37" t="str">
        <v>KCC스위첸</v>
      </c>
      <c r="M312" s="38">
        <v>99.75</v>
      </c>
      <c r="N312" s="39">
        <v>30.2</v>
      </c>
      <c r="O312" s="39">
        <v>15</v>
      </c>
      <c r="P312" s="39">
        <v>2386.09</v>
      </c>
      <c r="Q312" s="39">
        <v>7.2</v>
      </c>
      <c r="R312" s="36">
        <v>1747.7</v>
      </c>
    </row>
    <row r="313" ht="20" customHeight="1">
      <c r="A313" s="40" t="str">
        <v>2026-08-16T07:32:26+09:00</v>
      </c>
      <c r="B313" s="40" t="str">
        <v>2026.08.16</v>
      </c>
      <c r="C313" s="40" t="str">
        <v>20260809</v>
      </c>
      <c r="D313" s="40" t="str">
        <v>20260816</v>
      </c>
      <c r="E313" s="40" t="str">
        <v>경기</v>
      </c>
      <c r="F313" s="40" t="str">
        <v>남양주시</v>
      </c>
      <c r="G313" s="40" t="str">
        <v>별내동</v>
      </c>
      <c r="H313" s="40" t="str">
        <v>경기 남양주시 별내동</v>
      </c>
      <c r="I313" s="40" t="str">
        <v>41360</v>
      </c>
      <c r="J313" s="40" t="str">
        <v/>
      </c>
      <c r="K313" s="41" t="str">
        <v>41360:별내동</v>
      </c>
      <c r="L313" s="42" t="str">
        <v>KCC스위첸</v>
      </c>
      <c r="M313" s="43">
        <v>100.38</v>
      </c>
      <c r="N313" s="44">
        <v>30.4</v>
      </c>
      <c r="O313" s="44">
        <v>15</v>
      </c>
      <c r="P313" s="44">
        <v>2437.12</v>
      </c>
      <c r="Q313" s="44">
        <v>7.4</v>
      </c>
      <c r="R313" s="41">
        <v>1747.7</v>
      </c>
    </row>
    <row r="314" ht="20" customHeight="1">
      <c r="A314" s="35" t="str">
        <v>2026-08-16T07:32:26+09:00</v>
      </c>
      <c r="B314" s="35" t="str">
        <v>2026.08.16</v>
      </c>
      <c r="C314" s="35" t="str">
        <v>20260809</v>
      </c>
      <c r="D314" s="35" t="str">
        <v>20260816</v>
      </c>
      <c r="E314" s="35" t="str">
        <v>경기</v>
      </c>
      <c r="F314" s="35" t="str">
        <v>남양주시</v>
      </c>
      <c r="G314" s="35" t="str">
        <v>별내동</v>
      </c>
      <c r="H314" s="35" t="str">
        <v>경기 남양주시 별내동</v>
      </c>
      <c r="I314" s="35" t="str">
        <v>41360</v>
      </c>
      <c r="J314" s="35" t="str">
        <v/>
      </c>
      <c r="K314" s="36" t="str">
        <v>41360:별내동</v>
      </c>
      <c r="L314" s="37" t="str">
        <v>KCC스위첸</v>
      </c>
      <c r="M314" s="38">
        <v>116.86</v>
      </c>
      <c r="N314" s="39">
        <v>35.4</v>
      </c>
      <c r="O314" s="39">
        <v>15</v>
      </c>
      <c r="P314" s="39">
        <v>2180.93</v>
      </c>
      <c r="Q314" s="39">
        <v>7.71</v>
      </c>
      <c r="R314" s="36">
        <v>1666.89</v>
      </c>
    </row>
    <row r="315" ht="20" customHeight="1">
      <c r="A315" s="40" t="str">
        <v>2026-08-16T07:32:26+09:00</v>
      </c>
      <c r="B315" s="40" t="str">
        <v>2026.08.16</v>
      </c>
      <c r="C315" s="40" t="str">
        <v>20260809</v>
      </c>
      <c r="D315" s="40" t="str">
        <v>20260816</v>
      </c>
      <c r="E315" s="40" t="str">
        <v>경기</v>
      </c>
      <c r="F315" s="40" t="str">
        <v>남양주시</v>
      </c>
      <c r="G315" s="40" t="str">
        <v>별내동</v>
      </c>
      <c r="H315" s="40" t="str">
        <v>경기 남양주시 별내동</v>
      </c>
      <c r="I315" s="40" t="str">
        <v>41360</v>
      </c>
      <c r="J315" s="40" t="str">
        <v/>
      </c>
      <c r="K315" s="41" t="str">
        <v>41360:별내동</v>
      </c>
      <c r="L315" s="42" t="str">
        <v>KCC스위첸</v>
      </c>
      <c r="M315" s="43">
        <v>116.9</v>
      </c>
      <c r="N315" s="44">
        <v>35.4</v>
      </c>
      <c r="O315" s="44">
        <v>15</v>
      </c>
      <c r="P315" s="44">
        <v>2180.93</v>
      </c>
      <c r="Q315" s="44">
        <v>7.71</v>
      </c>
      <c r="R315" s="41">
        <v>1753.23</v>
      </c>
    </row>
    <row r="316" ht="20" customHeight="1">
      <c r="A316" s="35" t="str">
        <v>2026-08-16T07:32:26+09:00</v>
      </c>
      <c r="B316" s="35" t="str">
        <v>2026.08.16</v>
      </c>
      <c r="C316" s="35" t="str">
        <v>20260809</v>
      </c>
      <c r="D316" s="35" t="str">
        <v>20260816</v>
      </c>
      <c r="E316" s="35" t="str">
        <v>경기</v>
      </c>
      <c r="F316" s="35" t="str">
        <v>남양주시</v>
      </c>
      <c r="G316" s="35" t="str">
        <v>별내동</v>
      </c>
      <c r="H316" s="35" t="str">
        <v>경기 남양주시 별내동</v>
      </c>
      <c r="I316" s="35" t="str">
        <v>41360</v>
      </c>
      <c r="J316" s="35" t="str">
        <v/>
      </c>
      <c r="K316" s="36" t="str">
        <v>41360:별내동</v>
      </c>
      <c r="L316" s="37" t="str">
        <v>KCC스위첸</v>
      </c>
      <c r="M316" s="38">
        <v>129.77</v>
      </c>
      <c r="N316" s="39">
        <v>39.3</v>
      </c>
      <c r="O316" s="39">
        <v>15</v>
      </c>
      <c r="P316" s="39">
        <v>2162.18</v>
      </c>
      <c r="Q316" s="39">
        <v>8.49</v>
      </c>
      <c r="R316" s="36">
        <v>1755.18</v>
      </c>
    </row>
    <row r="317" ht="20" customHeight="1">
      <c r="A317" s="40" t="str">
        <v>2026-08-16T07:32:26+09:00</v>
      </c>
      <c r="B317" s="40" t="str">
        <v>2026.08.16</v>
      </c>
      <c r="C317" s="40" t="str">
        <v>20260809</v>
      </c>
      <c r="D317" s="40" t="str">
        <v>20260816</v>
      </c>
      <c r="E317" s="40" t="str">
        <v>경기</v>
      </c>
      <c r="F317" s="40" t="str">
        <v>남양주시</v>
      </c>
      <c r="G317" s="40" t="str">
        <v>별내동</v>
      </c>
      <c r="H317" s="40" t="str">
        <v>경기 남양주시 별내동</v>
      </c>
      <c r="I317" s="40" t="str">
        <v>41360</v>
      </c>
      <c r="J317" s="40" t="str">
        <v/>
      </c>
      <c r="K317" s="41" t="str">
        <v>41360:별내동</v>
      </c>
      <c r="L317" s="42" t="str">
        <v>KCC스위첸</v>
      </c>
      <c r="M317" s="43">
        <v>129.96</v>
      </c>
      <c r="N317" s="44">
        <v>39.3</v>
      </c>
      <c r="O317" s="44">
        <v>15</v>
      </c>
      <c r="P317" s="44">
        <v>2162.18</v>
      </c>
      <c r="Q317" s="44">
        <v>8.5</v>
      </c>
      <c r="R317" s="41">
        <v>1755.18</v>
      </c>
    </row>
    <row r="318" ht="20" customHeight="1">
      <c r="A318" s="35" t="str">
        <v>2026-08-16T07:32:26+09:00</v>
      </c>
      <c r="B318" s="35" t="str">
        <v>2026.08.16</v>
      </c>
      <c r="C318" s="35" t="str">
        <v>20260809</v>
      </c>
      <c r="D318" s="35" t="str">
        <v>20260816</v>
      </c>
      <c r="E318" s="35" t="str">
        <v>경기</v>
      </c>
      <c r="F318" s="35" t="str">
        <v>남양주시</v>
      </c>
      <c r="G318" s="35" t="str">
        <v>별내동</v>
      </c>
      <c r="H318" s="35" t="str">
        <v>경기 남양주시 별내동</v>
      </c>
      <c r="I318" s="35" t="str">
        <v>41360</v>
      </c>
      <c r="J318" s="35" t="str">
        <v/>
      </c>
      <c r="K318" s="36" t="str">
        <v>41360:별내동</v>
      </c>
      <c r="L318" s="37" t="str">
        <v>KCC스위첸</v>
      </c>
      <c r="M318" s="38">
        <v>130.1</v>
      </c>
      <c r="N318" s="39">
        <v>39.4</v>
      </c>
      <c r="O318" s="39">
        <v>15</v>
      </c>
      <c r="P318" s="39">
        <v>2162.18</v>
      </c>
      <c r="Q318" s="39">
        <v>8.51</v>
      </c>
      <c r="R318" s="36">
        <v>1755.18</v>
      </c>
    </row>
    <row r="319" ht="20" customHeight="1">
      <c r="A319" s="40" t="str">
        <v>2026-08-16T07:32:26+09:00</v>
      </c>
      <c r="B319" s="40" t="str">
        <v>2026.08.16</v>
      </c>
      <c r="C319" s="40" t="str">
        <v>20260809</v>
      </c>
      <c r="D319" s="40" t="str">
        <v>20260816</v>
      </c>
      <c r="E319" s="40" t="str">
        <v>경기</v>
      </c>
      <c r="F319" s="40" t="str">
        <v>남양주시</v>
      </c>
      <c r="G319" s="40" t="str">
        <v>별내면 청학리</v>
      </c>
      <c r="H319" s="40" t="str">
        <v>경기 남양주시 별내면 청학리</v>
      </c>
      <c r="I319" s="40" t="str">
        <v>41360</v>
      </c>
      <c r="J319" s="40" t="str">
        <v/>
      </c>
      <c r="K319" s="41" t="str">
        <v>41360:별내면 청학리</v>
      </c>
      <c r="L319" s="42" t="str">
        <v>거성수락산</v>
      </c>
      <c r="M319" s="43">
        <v>59.99</v>
      </c>
      <c r="N319" s="44">
        <v>18.1</v>
      </c>
      <c r="O319" s="44">
        <v>32</v>
      </c>
      <c r="P319" s="44">
        <v>1087.14</v>
      </c>
      <c r="Q319" s="44">
        <v>1.97</v>
      </c>
      <c r="R319" s="41">
        <v>925.77</v>
      </c>
    </row>
    <row r="320" ht="20" customHeight="1">
      <c r="A320" s="35" t="str">
        <v>2026-08-16T07:32:26+09:00</v>
      </c>
      <c r="B320" s="35" t="str">
        <v>2026.08.16</v>
      </c>
      <c r="C320" s="35" t="str">
        <v>20260809</v>
      </c>
      <c r="D320" s="35" t="str">
        <v>20260816</v>
      </c>
      <c r="E320" s="35" t="str">
        <v>경기</v>
      </c>
      <c r="F320" s="35" t="str">
        <v>남양주시</v>
      </c>
      <c r="G320" s="35" t="str">
        <v>별내면 청학리</v>
      </c>
      <c r="H320" s="35" t="str">
        <v>경기 남양주시 별내면 청학리</v>
      </c>
      <c r="I320" s="35" t="str">
        <v>41360</v>
      </c>
      <c r="J320" s="35" t="str">
        <v/>
      </c>
      <c r="K320" s="36" t="str">
        <v>41360:별내면 청학리</v>
      </c>
      <c r="L320" s="37" t="str">
        <v>거성수락산</v>
      </c>
      <c r="M320" s="38">
        <v>84.93</v>
      </c>
      <c r="N320" s="39">
        <v>25.7</v>
      </c>
      <c r="O320" s="39">
        <v>32</v>
      </c>
      <c r="P320" s="39">
        <v>1097.65</v>
      </c>
      <c r="Q320" s="39">
        <v>2.82</v>
      </c>
      <c r="R320" s="36">
        <v>830.77</v>
      </c>
    </row>
    <row r="321" ht="20" customHeight="1">
      <c r="A321" s="40" t="str">
        <v>2026-08-16T07:32:26+09:00</v>
      </c>
      <c r="B321" s="40" t="str">
        <v>2026.08.16</v>
      </c>
      <c r="C321" s="40" t="str">
        <v>20260809</v>
      </c>
      <c r="D321" s="40" t="str">
        <v>20260816</v>
      </c>
      <c r="E321" s="40" t="str">
        <v>경기</v>
      </c>
      <c r="F321" s="40" t="str">
        <v>남양주시</v>
      </c>
      <c r="G321" s="40" t="str">
        <v>별내면 청학리</v>
      </c>
      <c r="H321" s="40" t="str">
        <v>경기 남양주시 별내면 청학리</v>
      </c>
      <c r="I321" s="40" t="str">
        <v>41360</v>
      </c>
      <c r="J321" s="40" t="str">
        <v/>
      </c>
      <c r="K321" s="41" t="str">
        <v>41360:별내면 청학리</v>
      </c>
      <c r="L321" s="42" t="str">
        <v>거성수락산</v>
      </c>
      <c r="M321" s="43">
        <v>84.96</v>
      </c>
      <c r="N321" s="44">
        <v>25.7</v>
      </c>
      <c r="O321" s="44">
        <v>32</v>
      </c>
      <c r="P321" s="44">
        <v>1097.65</v>
      </c>
      <c r="Q321" s="44">
        <v>2.82</v>
      </c>
      <c r="R321" s="41">
        <v>795.51</v>
      </c>
    </row>
    <row r="322" ht="20" customHeight="1">
      <c r="A322" s="35" t="str">
        <v>2026-08-16T07:32:26+09:00</v>
      </c>
      <c r="B322" s="35" t="str">
        <v>2026.08.16</v>
      </c>
      <c r="C322" s="35" t="str">
        <v>20260809</v>
      </c>
      <c r="D322" s="35" t="str">
        <v>20260816</v>
      </c>
      <c r="E322" s="35" t="str">
        <v>경기</v>
      </c>
      <c r="F322" s="35" t="str">
        <v>남양주시</v>
      </c>
      <c r="G322" s="35" t="str">
        <v>별내면 청학리</v>
      </c>
      <c r="H322" s="35" t="str">
        <v>경기 남양주시 별내면 청학리</v>
      </c>
      <c r="I322" s="35" t="str">
        <v>41360</v>
      </c>
      <c r="J322" s="35" t="str">
        <v/>
      </c>
      <c r="K322" s="36" t="str">
        <v>41360:별내면 청학리</v>
      </c>
      <c r="L322" s="37" t="str">
        <v>극동마이다스빌</v>
      </c>
      <c r="M322" s="38">
        <v>84.96</v>
      </c>
      <c r="N322" s="39">
        <v>25.7</v>
      </c>
      <c r="O322" s="39">
        <v>23</v>
      </c>
      <c r="P322" s="39">
        <v>972.79</v>
      </c>
      <c r="Q322" s="39">
        <v>2.5</v>
      </c>
      <c r="R322" s="35" t="str">
        <v/>
      </c>
    </row>
    <row r="323" ht="20" customHeight="1">
      <c r="A323" s="40" t="str">
        <v>2026-08-16T07:32:26+09:00</v>
      </c>
      <c r="B323" s="40" t="str">
        <v>2026.08.16</v>
      </c>
      <c r="C323" s="40" t="str">
        <v>20260809</v>
      </c>
      <c r="D323" s="40" t="str">
        <v>20260816</v>
      </c>
      <c r="E323" s="40" t="str">
        <v>경기</v>
      </c>
      <c r="F323" s="40" t="str">
        <v>남양주시</v>
      </c>
      <c r="G323" s="40" t="str">
        <v>별내면 청학리</v>
      </c>
      <c r="H323" s="40" t="str">
        <v>경기 남양주시 별내면 청학리</v>
      </c>
      <c r="I323" s="40" t="str">
        <v>41360</v>
      </c>
      <c r="J323" s="40" t="str">
        <v/>
      </c>
      <c r="K323" s="41" t="str">
        <v>41360:별내면 청학리</v>
      </c>
      <c r="L323" s="42" t="str">
        <v>동부일신</v>
      </c>
      <c r="M323" s="43">
        <v>59.93</v>
      </c>
      <c r="N323" s="44">
        <v>18.1</v>
      </c>
      <c r="O323" s="44">
        <v>31</v>
      </c>
      <c r="P323" s="44">
        <v>1048.05</v>
      </c>
      <c r="Q323" s="44">
        <v>1.9</v>
      </c>
      <c r="R323" s="41">
        <v>765.28</v>
      </c>
    </row>
    <row r="324" ht="20" customHeight="1">
      <c r="A324" s="35" t="str">
        <v>2026-08-16T07:32:26+09:00</v>
      </c>
      <c r="B324" s="35" t="str">
        <v>2026.08.16</v>
      </c>
      <c r="C324" s="35" t="str">
        <v>20260809</v>
      </c>
      <c r="D324" s="35" t="str">
        <v>20260816</v>
      </c>
      <c r="E324" s="35" t="str">
        <v>경기</v>
      </c>
      <c r="F324" s="35" t="str">
        <v>남양주시</v>
      </c>
      <c r="G324" s="35" t="str">
        <v>별내면 청학리</v>
      </c>
      <c r="H324" s="35" t="str">
        <v>경기 남양주시 별내면 청학리</v>
      </c>
      <c r="I324" s="35" t="str">
        <v>41360</v>
      </c>
      <c r="J324" s="35" t="str">
        <v/>
      </c>
      <c r="K324" s="36" t="str">
        <v>41360:별내면 청학리</v>
      </c>
      <c r="L324" s="37" t="str">
        <v>동부일신</v>
      </c>
      <c r="M324" s="38">
        <v>84.98</v>
      </c>
      <c r="N324" s="39">
        <v>25.7</v>
      </c>
      <c r="O324" s="39">
        <v>31</v>
      </c>
      <c r="P324" s="39">
        <v>1024.78</v>
      </c>
      <c r="Q324" s="39">
        <v>2.63</v>
      </c>
      <c r="R324" s="36">
        <v>564.06</v>
      </c>
    </row>
    <row r="325" ht="20" customHeight="1">
      <c r="A325" s="40" t="str">
        <v>2026-08-16T07:32:26+09:00</v>
      </c>
      <c r="B325" s="40" t="str">
        <v>2026.08.16</v>
      </c>
      <c r="C325" s="40" t="str">
        <v>20260809</v>
      </c>
      <c r="D325" s="40" t="str">
        <v>20260816</v>
      </c>
      <c r="E325" s="40" t="str">
        <v>경기</v>
      </c>
      <c r="F325" s="40" t="str">
        <v>남양주시</v>
      </c>
      <c r="G325" s="40" t="str">
        <v>별내면 청학리</v>
      </c>
      <c r="H325" s="40" t="str">
        <v>경기 남양주시 별내면 청학리</v>
      </c>
      <c r="I325" s="40" t="str">
        <v>41360</v>
      </c>
      <c r="J325" s="40" t="str">
        <v/>
      </c>
      <c r="K325" s="41" t="str">
        <v>41360:별내면 청학리</v>
      </c>
      <c r="L325" s="42" t="str">
        <v>별내반도유보라</v>
      </c>
      <c r="M325" s="43">
        <v>84.95</v>
      </c>
      <c r="N325" s="44">
        <v>25.7</v>
      </c>
      <c r="O325" s="44">
        <v>17</v>
      </c>
      <c r="P325" s="44">
        <v>1315.29</v>
      </c>
      <c r="Q325" s="44">
        <v>3.38</v>
      </c>
      <c r="R325" s="41">
        <v>1167.42</v>
      </c>
    </row>
    <row r="326" ht="20" customHeight="1">
      <c r="A326" s="35" t="str">
        <v>2026-08-16T07:32:26+09:00</v>
      </c>
      <c r="B326" s="35" t="str">
        <v>2026.08.16</v>
      </c>
      <c r="C326" s="35" t="str">
        <v>20260809</v>
      </c>
      <c r="D326" s="35" t="str">
        <v>20260816</v>
      </c>
      <c r="E326" s="35" t="str">
        <v>경기</v>
      </c>
      <c r="F326" s="35" t="str">
        <v>남양주시</v>
      </c>
      <c r="G326" s="35" t="str">
        <v>별내면 청학리</v>
      </c>
      <c r="H326" s="35" t="str">
        <v>경기 남양주시 별내면 청학리</v>
      </c>
      <c r="I326" s="35" t="str">
        <v>41360</v>
      </c>
      <c r="J326" s="35" t="str">
        <v/>
      </c>
      <c r="K326" s="36" t="str">
        <v>41360:별내면 청학리</v>
      </c>
      <c r="L326" s="37" t="str">
        <v>청학주공(1단지)</v>
      </c>
      <c r="M326" s="38">
        <v>84.8</v>
      </c>
      <c r="N326" s="39">
        <v>25.7</v>
      </c>
      <c r="O326" s="39">
        <v>28</v>
      </c>
      <c r="P326" s="39">
        <v>1297.53</v>
      </c>
      <c r="Q326" s="39">
        <v>3.33</v>
      </c>
      <c r="R326" s="36">
        <v>1052.55</v>
      </c>
    </row>
    <row r="327" ht="20" customHeight="1">
      <c r="A327" s="40" t="str">
        <v>2026-08-16T07:32:26+09:00</v>
      </c>
      <c r="B327" s="40" t="str">
        <v>2026.08.16</v>
      </c>
      <c r="C327" s="40" t="str">
        <v>20260809</v>
      </c>
      <c r="D327" s="40" t="str">
        <v>20260816</v>
      </c>
      <c r="E327" s="40" t="str">
        <v>경기</v>
      </c>
      <c r="F327" s="40" t="str">
        <v>남양주시</v>
      </c>
      <c r="G327" s="40" t="str">
        <v>별내면 청학리</v>
      </c>
      <c r="H327" s="40" t="str">
        <v>경기 남양주시 별내면 청학리</v>
      </c>
      <c r="I327" s="40" t="str">
        <v>41360</v>
      </c>
      <c r="J327" s="40" t="str">
        <v/>
      </c>
      <c r="K327" s="41" t="str">
        <v>41360:별내면 청학리</v>
      </c>
      <c r="L327" s="42" t="str">
        <v>청학주공(1단지)</v>
      </c>
      <c r="M327" s="43">
        <v>84.84</v>
      </c>
      <c r="N327" s="44">
        <v>25.7</v>
      </c>
      <c r="O327" s="44">
        <v>28</v>
      </c>
      <c r="P327" s="44">
        <v>1297.53</v>
      </c>
      <c r="Q327" s="44">
        <v>3.33</v>
      </c>
      <c r="R327" s="41">
        <v>1001.4</v>
      </c>
    </row>
    <row r="328" ht="20" customHeight="1">
      <c r="A328" s="35" t="str">
        <v>2026-08-16T07:32:26+09:00</v>
      </c>
      <c r="B328" s="35" t="str">
        <v>2026.08.16</v>
      </c>
      <c r="C328" s="35" t="str">
        <v>20260809</v>
      </c>
      <c r="D328" s="35" t="str">
        <v>20260816</v>
      </c>
      <c r="E328" s="35" t="str">
        <v>경기</v>
      </c>
      <c r="F328" s="35" t="str">
        <v>남양주시</v>
      </c>
      <c r="G328" s="35" t="str">
        <v>별내면 청학리</v>
      </c>
      <c r="H328" s="35" t="str">
        <v>경기 남양주시 별내면 청학리</v>
      </c>
      <c r="I328" s="35" t="str">
        <v>41360</v>
      </c>
      <c r="J328" s="35" t="str">
        <v/>
      </c>
      <c r="K328" s="36" t="str">
        <v>41360:별내면 청학리</v>
      </c>
      <c r="L328" s="37" t="str">
        <v>청학주공(2단지)</v>
      </c>
      <c r="M328" s="38">
        <v>59.85</v>
      </c>
      <c r="N328" s="39">
        <v>18.1</v>
      </c>
      <c r="O328" s="39">
        <v>28</v>
      </c>
      <c r="P328" s="39">
        <v>1385.46</v>
      </c>
      <c r="Q328" s="39">
        <v>2.51</v>
      </c>
      <c r="R328" s="36">
        <v>1048.75</v>
      </c>
    </row>
    <row r="329" ht="20" customHeight="1">
      <c r="A329" s="40" t="str">
        <v>2026-08-16T07:32:26+09:00</v>
      </c>
      <c r="B329" s="40" t="str">
        <v>2026.08.16</v>
      </c>
      <c r="C329" s="40" t="str">
        <v>20260809</v>
      </c>
      <c r="D329" s="40" t="str">
        <v>20260816</v>
      </c>
      <c r="E329" s="40" t="str">
        <v>경기</v>
      </c>
      <c r="F329" s="40" t="str">
        <v>남양주시</v>
      </c>
      <c r="G329" s="40" t="str">
        <v>별내면 청학리</v>
      </c>
      <c r="H329" s="40" t="str">
        <v>경기 남양주시 별내면 청학리</v>
      </c>
      <c r="I329" s="40" t="str">
        <v>41360</v>
      </c>
      <c r="J329" s="40" t="str">
        <v/>
      </c>
      <c r="K329" s="41" t="str">
        <v>41360:별내면 청학리</v>
      </c>
      <c r="L329" s="42" t="str">
        <v>청학주공(2단지)</v>
      </c>
      <c r="M329" s="43">
        <v>59.89</v>
      </c>
      <c r="N329" s="44">
        <v>18.1</v>
      </c>
      <c r="O329" s="44">
        <v>28</v>
      </c>
      <c r="P329" s="44">
        <v>1385.46</v>
      </c>
      <c r="Q329" s="44">
        <v>2.51</v>
      </c>
      <c r="R329" s="41">
        <v>1048.75</v>
      </c>
    </row>
    <row r="330" ht="20" customHeight="1">
      <c r="A330" s="35" t="str">
        <v>2026-08-16T07:32:26+09:00</v>
      </c>
      <c r="B330" s="35" t="str">
        <v>2026.08.16</v>
      </c>
      <c r="C330" s="35" t="str">
        <v>20260809</v>
      </c>
      <c r="D330" s="35" t="str">
        <v>20260816</v>
      </c>
      <c r="E330" s="35" t="str">
        <v>경기</v>
      </c>
      <c r="F330" s="35" t="str">
        <v>남양주시</v>
      </c>
      <c r="G330" s="35" t="str">
        <v>별내면 청학리</v>
      </c>
      <c r="H330" s="35" t="str">
        <v>경기 남양주시 별내면 청학리</v>
      </c>
      <c r="I330" s="35" t="str">
        <v>41360</v>
      </c>
      <c r="J330" s="35" t="str">
        <v/>
      </c>
      <c r="K330" s="36" t="str">
        <v>41360:별내면 청학리</v>
      </c>
      <c r="L330" s="37" t="str">
        <v>청학주공(3단지)</v>
      </c>
      <c r="M330" s="38">
        <v>84.8</v>
      </c>
      <c r="N330" s="39">
        <v>25.7</v>
      </c>
      <c r="O330" s="39">
        <v>28</v>
      </c>
      <c r="P330" s="39">
        <v>1188.99</v>
      </c>
      <c r="Q330" s="39">
        <v>3.05</v>
      </c>
      <c r="R330" s="36">
        <v>1023.31</v>
      </c>
    </row>
    <row r="331" ht="20" customHeight="1">
      <c r="A331" s="40" t="str">
        <v>2026-08-16T07:32:26+09:00</v>
      </c>
      <c r="B331" s="40" t="str">
        <v>2026.08.16</v>
      </c>
      <c r="C331" s="40" t="str">
        <v>20260809</v>
      </c>
      <c r="D331" s="40" t="str">
        <v>20260816</v>
      </c>
      <c r="E331" s="40" t="str">
        <v>경기</v>
      </c>
      <c r="F331" s="40" t="str">
        <v>남양주시</v>
      </c>
      <c r="G331" s="40" t="str">
        <v>별내면 청학리</v>
      </c>
      <c r="H331" s="40" t="str">
        <v>경기 남양주시 별내면 청학리</v>
      </c>
      <c r="I331" s="40" t="str">
        <v>41360</v>
      </c>
      <c r="J331" s="40" t="str">
        <v/>
      </c>
      <c r="K331" s="41" t="str">
        <v>41360:별내면 청학리</v>
      </c>
      <c r="L331" s="42" t="str">
        <v>청학주공(3단지)</v>
      </c>
      <c r="M331" s="43">
        <v>84.84</v>
      </c>
      <c r="N331" s="44">
        <v>25.7</v>
      </c>
      <c r="O331" s="44">
        <v>28</v>
      </c>
      <c r="P331" s="44">
        <v>1355.98</v>
      </c>
      <c r="Q331" s="44">
        <v>3.48</v>
      </c>
      <c r="R331" s="41">
        <v>935.16</v>
      </c>
    </row>
    <row r="332" ht="20" customHeight="1">
      <c r="A332" s="35" t="str">
        <v>2026-08-16T07:32:26+09:00</v>
      </c>
      <c r="B332" s="35" t="str">
        <v>2026.08.16</v>
      </c>
      <c r="C332" s="35" t="str">
        <v>20260809</v>
      </c>
      <c r="D332" s="35" t="str">
        <v>20260816</v>
      </c>
      <c r="E332" s="35" t="str">
        <v>경기</v>
      </c>
      <c r="F332" s="35" t="str">
        <v>남양주시</v>
      </c>
      <c r="G332" s="35" t="str">
        <v>별내면 청학리</v>
      </c>
      <c r="H332" s="35" t="str">
        <v>경기 남양주시 별내면 청학리</v>
      </c>
      <c r="I332" s="35" t="str">
        <v>41360</v>
      </c>
      <c r="J332" s="35" t="str">
        <v/>
      </c>
      <c r="K332" s="36" t="str">
        <v>41360:별내면 청학리</v>
      </c>
      <c r="L332" s="37" t="str">
        <v>청학주공(4단지)</v>
      </c>
      <c r="M332" s="38">
        <v>59.85</v>
      </c>
      <c r="N332" s="39">
        <v>18.1</v>
      </c>
      <c r="O332" s="39">
        <v>28</v>
      </c>
      <c r="P332" s="39">
        <v>1324.74</v>
      </c>
      <c r="Q332" s="39">
        <v>2.4</v>
      </c>
      <c r="R332" s="36">
        <v>1214.35</v>
      </c>
    </row>
    <row r="333" ht="20" customHeight="1">
      <c r="A333" s="40" t="str">
        <v>2026-08-16T07:32:26+09:00</v>
      </c>
      <c r="B333" s="40" t="str">
        <v>2026.08.16</v>
      </c>
      <c r="C333" s="40" t="str">
        <v>20260809</v>
      </c>
      <c r="D333" s="40" t="str">
        <v>20260816</v>
      </c>
      <c r="E333" s="40" t="str">
        <v>경기</v>
      </c>
      <c r="F333" s="40" t="str">
        <v>남양주시</v>
      </c>
      <c r="G333" s="40" t="str">
        <v>별내면 청학리</v>
      </c>
      <c r="H333" s="40" t="str">
        <v>경기 남양주시 별내면 청학리</v>
      </c>
      <c r="I333" s="40" t="str">
        <v>41360</v>
      </c>
      <c r="J333" s="40" t="str">
        <v/>
      </c>
      <c r="K333" s="41" t="str">
        <v>41360:별내면 청학리</v>
      </c>
      <c r="L333" s="42" t="str">
        <v>청학주공(4단지)</v>
      </c>
      <c r="M333" s="43">
        <v>59.89</v>
      </c>
      <c r="N333" s="44">
        <v>18.1</v>
      </c>
      <c r="O333" s="44">
        <v>28</v>
      </c>
      <c r="P333" s="44">
        <v>1324.74</v>
      </c>
      <c r="Q333" s="44">
        <v>2.4</v>
      </c>
      <c r="R333" s="41">
        <v>1214.35</v>
      </c>
    </row>
    <row r="334" ht="20" customHeight="1">
      <c r="A334" s="35" t="str">
        <v>2026-08-16T07:32:26+09:00</v>
      </c>
      <c r="B334" s="35" t="str">
        <v>2026.08.16</v>
      </c>
      <c r="C334" s="35" t="str">
        <v>20260809</v>
      </c>
      <c r="D334" s="35" t="str">
        <v>20260816</v>
      </c>
      <c r="E334" s="35" t="str">
        <v>경기</v>
      </c>
      <c r="F334" s="35" t="str">
        <v>남양주시</v>
      </c>
      <c r="G334" s="35" t="str">
        <v>별내면 청학리</v>
      </c>
      <c r="H334" s="35" t="str">
        <v>경기 남양주시 별내면 청학리</v>
      </c>
      <c r="I334" s="35" t="str">
        <v>41360</v>
      </c>
      <c r="J334" s="35" t="str">
        <v/>
      </c>
      <c r="K334" s="36" t="str">
        <v>41360:별내면 청학리</v>
      </c>
      <c r="L334" s="37" t="str">
        <v>청학주공(5단지)</v>
      </c>
      <c r="M334" s="38">
        <v>99.66</v>
      </c>
      <c r="N334" s="39">
        <v>30.1</v>
      </c>
      <c r="O334" s="39">
        <v>27</v>
      </c>
      <c r="P334" s="39">
        <v>1255.51</v>
      </c>
      <c r="Q334" s="39">
        <v>3.79</v>
      </c>
      <c r="R334" s="36">
        <v>606.4</v>
      </c>
    </row>
    <row r="335" ht="20" customHeight="1">
      <c r="A335" s="40" t="str">
        <v>2026-08-16T07:32:26+09:00</v>
      </c>
      <c r="B335" s="40" t="str">
        <v>2026.08.16</v>
      </c>
      <c r="C335" s="40" t="str">
        <v>20260809</v>
      </c>
      <c r="D335" s="40" t="str">
        <v>20260816</v>
      </c>
      <c r="E335" s="40" t="str">
        <v>경기</v>
      </c>
      <c r="F335" s="40" t="str">
        <v>남양주시</v>
      </c>
      <c r="G335" s="40" t="str">
        <v>별내면 청학리</v>
      </c>
      <c r="H335" s="40" t="str">
        <v>경기 남양주시 별내면 청학리</v>
      </c>
      <c r="I335" s="40" t="str">
        <v>41360</v>
      </c>
      <c r="J335" s="40" t="str">
        <v/>
      </c>
      <c r="K335" s="41" t="str">
        <v>41360:별내면 청학리</v>
      </c>
      <c r="L335" s="42" t="str">
        <v>청학주공(5단지)</v>
      </c>
      <c r="M335" s="43">
        <v>118.61</v>
      </c>
      <c r="N335" s="44">
        <v>35.9</v>
      </c>
      <c r="O335" s="44">
        <v>27</v>
      </c>
      <c r="P335" s="44">
        <v>1163.62</v>
      </c>
      <c r="Q335" s="44">
        <v>4.18</v>
      </c>
      <c r="R335" s="41">
        <v>543.49</v>
      </c>
    </row>
    <row r="336" ht="20" customHeight="1">
      <c r="A336" s="35" t="str">
        <v>2026-08-16T07:32:26+09:00</v>
      </c>
      <c r="B336" s="35" t="str">
        <v>2026.08.16</v>
      </c>
      <c r="C336" s="35" t="str">
        <v>20260809</v>
      </c>
      <c r="D336" s="35" t="str">
        <v>20260816</v>
      </c>
      <c r="E336" s="35" t="str">
        <v>경기</v>
      </c>
      <c r="F336" s="35" t="str">
        <v>남양주시</v>
      </c>
      <c r="G336" s="35" t="str">
        <v>별내면 청학리</v>
      </c>
      <c r="H336" s="35" t="str">
        <v>경기 남양주시 별내면 청학리</v>
      </c>
      <c r="I336" s="35" t="str">
        <v>41360</v>
      </c>
      <c r="J336" s="35" t="str">
        <v/>
      </c>
      <c r="K336" s="36" t="str">
        <v>41360:별내면 청학리</v>
      </c>
      <c r="L336" s="37" t="str">
        <v>청학주공(6단지)</v>
      </c>
      <c r="M336" s="38">
        <v>59.21</v>
      </c>
      <c r="N336" s="39">
        <v>17.9</v>
      </c>
      <c r="O336" s="39">
        <v>25</v>
      </c>
      <c r="P336" s="39">
        <v>1168.32</v>
      </c>
      <c r="Q336" s="39">
        <v>2.09</v>
      </c>
      <c r="R336" s="36">
        <v>949.14</v>
      </c>
    </row>
    <row r="337" ht="20" customHeight="1">
      <c r="A337" s="40" t="str">
        <v>2026-08-16T07:32:26+09:00</v>
      </c>
      <c r="B337" s="40" t="str">
        <v>2026.08.16</v>
      </c>
      <c r="C337" s="40" t="str">
        <v>20260809</v>
      </c>
      <c r="D337" s="40" t="str">
        <v>20260816</v>
      </c>
      <c r="E337" s="40" t="str">
        <v>경기</v>
      </c>
      <c r="F337" s="40" t="str">
        <v>남양주시</v>
      </c>
      <c r="G337" s="40" t="str">
        <v>별내면 청학리</v>
      </c>
      <c r="H337" s="40" t="str">
        <v>경기 남양주시 별내면 청학리</v>
      </c>
      <c r="I337" s="40" t="str">
        <v>41360</v>
      </c>
      <c r="J337" s="40" t="str">
        <v/>
      </c>
      <c r="K337" s="41" t="str">
        <v>41360:별내면 청학리</v>
      </c>
      <c r="L337" s="42" t="str">
        <v>청학주공(6단지)</v>
      </c>
      <c r="M337" s="43">
        <v>59.42</v>
      </c>
      <c r="N337" s="44">
        <v>18</v>
      </c>
      <c r="O337" s="44">
        <v>25</v>
      </c>
      <c r="P337" s="44">
        <v>1168.32</v>
      </c>
      <c r="Q337" s="44">
        <v>2.1</v>
      </c>
      <c r="R337" s="41">
        <v>1112.68</v>
      </c>
    </row>
    <row r="338" ht="20" customHeight="1">
      <c r="A338" s="35" t="str">
        <v>2026-08-16T07:32:26+09:00</v>
      </c>
      <c r="B338" s="35" t="str">
        <v>2026.08.16</v>
      </c>
      <c r="C338" s="35" t="str">
        <v>20260809</v>
      </c>
      <c r="D338" s="35" t="str">
        <v>20260816</v>
      </c>
      <c r="E338" s="35" t="str">
        <v>경기</v>
      </c>
      <c r="F338" s="35" t="str">
        <v>남양주시</v>
      </c>
      <c r="G338" s="35" t="str">
        <v>별내면 청학리</v>
      </c>
      <c r="H338" s="35" t="str">
        <v>경기 남양주시 별내면 청학리</v>
      </c>
      <c r="I338" s="35" t="str">
        <v>41360</v>
      </c>
      <c r="J338" s="35" t="str">
        <v/>
      </c>
      <c r="K338" s="36" t="str">
        <v>41360:별내면 청학리</v>
      </c>
      <c r="L338" s="37" t="str">
        <v>청학주공(6단지)</v>
      </c>
      <c r="M338" s="38">
        <v>84.34</v>
      </c>
      <c r="N338" s="39">
        <v>25.5</v>
      </c>
      <c r="O338" s="39">
        <v>25</v>
      </c>
      <c r="P338" s="39">
        <v>1250.35</v>
      </c>
      <c r="Q338" s="39">
        <v>3.19</v>
      </c>
      <c r="R338" s="36">
        <v>1046.47</v>
      </c>
    </row>
    <row r="339" ht="20" customHeight="1">
      <c r="A339" s="40" t="str">
        <v>2026-08-16T07:32:26+09:00</v>
      </c>
      <c r="B339" s="40" t="str">
        <v>2026.08.16</v>
      </c>
      <c r="C339" s="40" t="str">
        <v>20260809</v>
      </c>
      <c r="D339" s="40" t="str">
        <v>20260816</v>
      </c>
      <c r="E339" s="40" t="str">
        <v>경기</v>
      </c>
      <c r="F339" s="40" t="str">
        <v>남양주시</v>
      </c>
      <c r="G339" s="40" t="str">
        <v>별내면 청학리</v>
      </c>
      <c r="H339" s="40" t="str">
        <v>경기 남양주시 별내면 청학리</v>
      </c>
      <c r="I339" s="40" t="str">
        <v>41360</v>
      </c>
      <c r="J339" s="40" t="str">
        <v/>
      </c>
      <c r="K339" s="41" t="str">
        <v>41360:별내면 청학리</v>
      </c>
      <c r="L339" s="42" t="str">
        <v>청학주공(7단지)</v>
      </c>
      <c r="M339" s="43">
        <v>59.21</v>
      </c>
      <c r="N339" s="44">
        <v>17.9</v>
      </c>
      <c r="O339" s="44">
        <v>25</v>
      </c>
      <c r="P339" s="44">
        <v>1339.39</v>
      </c>
      <c r="Q339" s="44">
        <v>2.4</v>
      </c>
      <c r="R339" s="41">
        <v>834.51</v>
      </c>
    </row>
    <row r="340" ht="20" customHeight="1">
      <c r="A340" s="35" t="str">
        <v>2026-08-16T07:32:26+09:00</v>
      </c>
      <c r="B340" s="35" t="str">
        <v>2026.08.16</v>
      </c>
      <c r="C340" s="35" t="str">
        <v>20260809</v>
      </c>
      <c r="D340" s="35" t="str">
        <v>20260816</v>
      </c>
      <c r="E340" s="35" t="str">
        <v>경기</v>
      </c>
      <c r="F340" s="35" t="str">
        <v>남양주시</v>
      </c>
      <c r="G340" s="35" t="str">
        <v>별내면 청학리</v>
      </c>
      <c r="H340" s="35" t="str">
        <v>경기 남양주시 별내면 청학리</v>
      </c>
      <c r="I340" s="35" t="str">
        <v>41360</v>
      </c>
      <c r="J340" s="35" t="str">
        <v/>
      </c>
      <c r="K340" s="36" t="str">
        <v>41360:별내면 청학리</v>
      </c>
      <c r="L340" s="37" t="str">
        <v>청학주공(7단지)</v>
      </c>
      <c r="M340" s="38">
        <v>59.42</v>
      </c>
      <c r="N340" s="39">
        <v>18</v>
      </c>
      <c r="O340" s="39">
        <v>25</v>
      </c>
      <c r="P340" s="39">
        <v>1339.39</v>
      </c>
      <c r="Q340" s="39">
        <v>2.41</v>
      </c>
      <c r="R340" s="36">
        <v>834.51</v>
      </c>
    </row>
    <row r="341" ht="20" customHeight="1">
      <c r="A341" s="40" t="str">
        <v>2026-08-16T07:32:26+09:00</v>
      </c>
      <c r="B341" s="40" t="str">
        <v>2026.08.16</v>
      </c>
      <c r="C341" s="40" t="str">
        <v>20260809</v>
      </c>
      <c r="D341" s="40" t="str">
        <v>20260816</v>
      </c>
      <c r="E341" s="40" t="str">
        <v>경기</v>
      </c>
      <c r="F341" s="40" t="str">
        <v>남양주시</v>
      </c>
      <c r="G341" s="40" t="str">
        <v>별내면 청학리</v>
      </c>
      <c r="H341" s="40" t="str">
        <v>경기 남양주시 별내면 청학리</v>
      </c>
      <c r="I341" s="40" t="str">
        <v>41360</v>
      </c>
      <c r="J341" s="40" t="str">
        <v/>
      </c>
      <c r="K341" s="41" t="str">
        <v>41360:별내면 청학리</v>
      </c>
      <c r="L341" s="42" t="str">
        <v>청학주공(7단지)</v>
      </c>
      <c r="M341" s="43">
        <v>84.34</v>
      </c>
      <c r="N341" s="44">
        <v>25.5</v>
      </c>
      <c r="O341" s="44">
        <v>25</v>
      </c>
      <c r="P341" s="44">
        <v>1293.47</v>
      </c>
      <c r="Q341" s="44">
        <v>3.3</v>
      </c>
      <c r="R341" s="41">
        <v>815.55</v>
      </c>
    </row>
    <row r="342" ht="20" customHeight="1">
      <c r="A342" s="35" t="str">
        <v>2026-08-16T07:32:26+09:00</v>
      </c>
      <c r="B342" s="35" t="str">
        <v>2026.08.16</v>
      </c>
      <c r="C342" s="35" t="str">
        <v>20260809</v>
      </c>
      <c r="D342" s="35" t="str">
        <v>20260816</v>
      </c>
      <c r="E342" s="35" t="str">
        <v>경기</v>
      </c>
      <c r="F342" s="35" t="str">
        <v>남양주시</v>
      </c>
      <c r="G342" s="35" t="str">
        <v>오남읍 양지리</v>
      </c>
      <c r="H342" s="35" t="str">
        <v>경기 남양주시 오남읍 양지리</v>
      </c>
      <c r="I342" s="35" t="str">
        <v>41360</v>
      </c>
      <c r="J342" s="35" t="str">
        <v/>
      </c>
      <c r="K342" s="36" t="str">
        <v>41360:오남읍 양지리</v>
      </c>
      <c r="L342" s="37" t="str">
        <v>극동</v>
      </c>
      <c r="M342" s="38">
        <v>54.21</v>
      </c>
      <c r="N342" s="39">
        <v>16.4</v>
      </c>
      <c r="O342" s="39">
        <v>35</v>
      </c>
      <c r="P342" s="39">
        <v>800.15</v>
      </c>
      <c r="Q342" s="39">
        <v>1.31</v>
      </c>
      <c r="R342" s="36">
        <v>670.79</v>
      </c>
    </row>
    <row r="343" ht="20" customHeight="1">
      <c r="A343" s="40" t="str">
        <v>2026-08-16T07:32:26+09:00</v>
      </c>
      <c r="B343" s="40" t="str">
        <v>2026.08.16</v>
      </c>
      <c r="C343" s="40" t="str">
        <v>20260809</v>
      </c>
      <c r="D343" s="40" t="str">
        <v>20260816</v>
      </c>
      <c r="E343" s="40" t="str">
        <v>경기</v>
      </c>
      <c r="F343" s="40" t="str">
        <v>남양주시</v>
      </c>
      <c r="G343" s="40" t="str">
        <v>오남읍 양지리</v>
      </c>
      <c r="H343" s="40" t="str">
        <v>경기 남양주시 오남읍 양지리</v>
      </c>
      <c r="I343" s="40" t="str">
        <v>41360</v>
      </c>
      <c r="J343" s="40" t="str">
        <v/>
      </c>
      <c r="K343" s="41" t="str">
        <v>41360:오남읍 양지리</v>
      </c>
      <c r="L343" s="42" t="str">
        <v>극동</v>
      </c>
      <c r="M343" s="43">
        <v>63.93</v>
      </c>
      <c r="N343" s="44">
        <v>19.3</v>
      </c>
      <c r="O343" s="44">
        <v>35</v>
      </c>
      <c r="P343" s="44">
        <v>695.04</v>
      </c>
      <c r="Q343" s="44">
        <v>1.34</v>
      </c>
      <c r="R343" s="41">
        <v>672.22</v>
      </c>
    </row>
    <row r="344" ht="20" customHeight="1">
      <c r="A344" s="35" t="str">
        <v>2026-08-16T07:32:26+09:00</v>
      </c>
      <c r="B344" s="35" t="str">
        <v>2026.08.16</v>
      </c>
      <c r="C344" s="35" t="str">
        <v>20260809</v>
      </c>
      <c r="D344" s="35" t="str">
        <v>20260816</v>
      </c>
      <c r="E344" s="35" t="str">
        <v>경기</v>
      </c>
      <c r="F344" s="35" t="str">
        <v>남양주시</v>
      </c>
      <c r="G344" s="35" t="str">
        <v>오남읍 양지리</v>
      </c>
      <c r="H344" s="35" t="str">
        <v>경기 남양주시 오남읍 양지리</v>
      </c>
      <c r="I344" s="35" t="str">
        <v>41360</v>
      </c>
      <c r="J344" s="35" t="str">
        <v/>
      </c>
      <c r="K344" s="36" t="str">
        <v>41360:오남읍 양지리</v>
      </c>
      <c r="L344" s="37" t="str">
        <v>극동</v>
      </c>
      <c r="M344" s="38">
        <v>70.74</v>
      </c>
      <c r="N344" s="39">
        <v>21.4</v>
      </c>
      <c r="O344" s="39">
        <v>35</v>
      </c>
      <c r="P344" s="39">
        <v>805.07</v>
      </c>
      <c r="Q344" s="39">
        <v>1.72</v>
      </c>
      <c r="R344" s="36">
        <v>654.24</v>
      </c>
    </row>
    <row r="345" ht="20" customHeight="1">
      <c r="A345" s="40" t="str">
        <v>2026-08-16T07:32:26+09:00</v>
      </c>
      <c r="B345" s="40" t="str">
        <v>2026.08.16</v>
      </c>
      <c r="C345" s="40" t="str">
        <v>20260809</v>
      </c>
      <c r="D345" s="40" t="str">
        <v>20260816</v>
      </c>
      <c r="E345" s="40" t="str">
        <v>경기</v>
      </c>
      <c r="F345" s="40" t="str">
        <v>남양주시</v>
      </c>
      <c r="G345" s="40" t="str">
        <v>오남읍 양지리</v>
      </c>
      <c r="H345" s="40" t="str">
        <v>경기 남양주시 오남읍 양지리</v>
      </c>
      <c r="I345" s="40" t="str">
        <v>41360</v>
      </c>
      <c r="J345" s="40" t="str">
        <v/>
      </c>
      <c r="K345" s="41" t="str">
        <v>41360:오남읍 양지리</v>
      </c>
      <c r="L345" s="42" t="str">
        <v>대림e편한세상1단지</v>
      </c>
      <c r="M345" s="43">
        <v>84.95</v>
      </c>
      <c r="N345" s="44">
        <v>25.7</v>
      </c>
      <c r="O345" s="44">
        <v>18</v>
      </c>
      <c r="P345" s="44">
        <v>1692.7</v>
      </c>
      <c r="Q345" s="44">
        <v>4.35</v>
      </c>
      <c r="R345" s="41">
        <v>1245.2</v>
      </c>
    </row>
    <row r="346" ht="20" customHeight="1">
      <c r="A346" s="35" t="str">
        <v>2026-08-16T07:32:26+09:00</v>
      </c>
      <c r="B346" s="35" t="str">
        <v>2026.08.16</v>
      </c>
      <c r="C346" s="35" t="str">
        <v>20260809</v>
      </c>
      <c r="D346" s="35" t="str">
        <v>20260816</v>
      </c>
      <c r="E346" s="35" t="str">
        <v>경기</v>
      </c>
      <c r="F346" s="35" t="str">
        <v>남양주시</v>
      </c>
      <c r="G346" s="35" t="str">
        <v>오남읍 양지리</v>
      </c>
      <c r="H346" s="35" t="str">
        <v>경기 남양주시 오남읍 양지리</v>
      </c>
      <c r="I346" s="35" t="str">
        <v>41360</v>
      </c>
      <c r="J346" s="35" t="str">
        <v/>
      </c>
      <c r="K346" s="36" t="str">
        <v>41360:오남읍 양지리</v>
      </c>
      <c r="L346" s="37" t="str">
        <v>대림e편한세상1단지</v>
      </c>
      <c r="M346" s="38">
        <v>84.97</v>
      </c>
      <c r="N346" s="39">
        <v>25.7</v>
      </c>
      <c r="O346" s="39">
        <v>18</v>
      </c>
      <c r="P346" s="39">
        <v>1711.93</v>
      </c>
      <c r="Q346" s="39">
        <v>4.4</v>
      </c>
      <c r="R346" s="36">
        <v>1245.2</v>
      </c>
    </row>
    <row r="347" ht="20" customHeight="1">
      <c r="A347" s="40" t="str">
        <v>2026-08-16T07:32:26+09:00</v>
      </c>
      <c r="B347" s="40" t="str">
        <v>2026.08.16</v>
      </c>
      <c r="C347" s="40" t="str">
        <v>20260809</v>
      </c>
      <c r="D347" s="40" t="str">
        <v>20260816</v>
      </c>
      <c r="E347" s="40" t="str">
        <v>경기</v>
      </c>
      <c r="F347" s="40" t="str">
        <v>남양주시</v>
      </c>
      <c r="G347" s="40" t="str">
        <v>오남읍 양지리</v>
      </c>
      <c r="H347" s="40" t="str">
        <v>경기 남양주시 오남읍 양지리</v>
      </c>
      <c r="I347" s="40" t="str">
        <v>41360</v>
      </c>
      <c r="J347" s="40" t="str">
        <v/>
      </c>
      <c r="K347" s="41" t="str">
        <v>41360:오남읍 양지리</v>
      </c>
      <c r="L347" s="42" t="str">
        <v>대림e편한세상1단지</v>
      </c>
      <c r="M347" s="43">
        <v>105.37</v>
      </c>
      <c r="N347" s="44">
        <v>31.9</v>
      </c>
      <c r="O347" s="44">
        <v>18</v>
      </c>
      <c r="P347" s="44">
        <v>1493.91</v>
      </c>
      <c r="Q347" s="44">
        <v>4.76</v>
      </c>
      <c r="R347" s="41">
        <v>1272.8</v>
      </c>
    </row>
    <row r="348" ht="20" customHeight="1">
      <c r="A348" s="35" t="str">
        <v>2026-08-16T07:32:26+09:00</v>
      </c>
      <c r="B348" s="35" t="str">
        <v>2026.08.16</v>
      </c>
      <c r="C348" s="35" t="str">
        <v>20260809</v>
      </c>
      <c r="D348" s="35" t="str">
        <v>20260816</v>
      </c>
      <c r="E348" s="35" t="str">
        <v>경기</v>
      </c>
      <c r="F348" s="35" t="str">
        <v>남양주시</v>
      </c>
      <c r="G348" s="35" t="str">
        <v>오남읍 양지리</v>
      </c>
      <c r="H348" s="35" t="str">
        <v>경기 남양주시 오남읍 양지리</v>
      </c>
      <c r="I348" s="35" t="str">
        <v>41360</v>
      </c>
      <c r="J348" s="35" t="str">
        <v/>
      </c>
      <c r="K348" s="36" t="str">
        <v>41360:오남읍 양지리</v>
      </c>
      <c r="L348" s="37" t="str">
        <v>대림e편한세상1단지</v>
      </c>
      <c r="M348" s="38">
        <v>124.28</v>
      </c>
      <c r="N348" s="39">
        <v>37.6</v>
      </c>
      <c r="O348" s="39">
        <v>18</v>
      </c>
      <c r="P348" s="39">
        <v>1478.23</v>
      </c>
      <c r="Q348" s="39">
        <v>5.56</v>
      </c>
      <c r="R348" s="36">
        <v>1063.95</v>
      </c>
    </row>
    <row r="349" ht="20" customHeight="1">
      <c r="A349" s="40" t="str">
        <v>2026-08-16T07:32:26+09:00</v>
      </c>
      <c r="B349" s="40" t="str">
        <v>2026.08.16</v>
      </c>
      <c r="C349" s="40" t="str">
        <v>20260809</v>
      </c>
      <c r="D349" s="40" t="str">
        <v>20260816</v>
      </c>
      <c r="E349" s="40" t="str">
        <v>경기</v>
      </c>
      <c r="F349" s="40" t="str">
        <v>남양주시</v>
      </c>
      <c r="G349" s="40" t="str">
        <v>오남읍 양지리</v>
      </c>
      <c r="H349" s="40" t="str">
        <v>경기 남양주시 오남읍 양지리</v>
      </c>
      <c r="I349" s="40" t="str">
        <v>41360</v>
      </c>
      <c r="J349" s="40" t="str">
        <v/>
      </c>
      <c r="K349" s="41" t="str">
        <v>41360:오남읍 양지리</v>
      </c>
      <c r="L349" s="42" t="str">
        <v>대림e편한세상1단지</v>
      </c>
      <c r="M349" s="43">
        <v>155.5</v>
      </c>
      <c r="N349" s="44">
        <v>47</v>
      </c>
      <c r="O349" s="44">
        <v>18</v>
      </c>
      <c r="P349" s="44">
        <v>1395.67</v>
      </c>
      <c r="Q349" s="44">
        <v>6.56</v>
      </c>
      <c r="R349" s="41">
        <v>1068.11</v>
      </c>
    </row>
    <row r="350" ht="20" customHeight="1">
      <c r="A350" s="35" t="str">
        <v>2026-08-16T07:32:26+09:00</v>
      </c>
      <c r="B350" s="35" t="str">
        <v>2026.08.16</v>
      </c>
      <c r="C350" s="35" t="str">
        <v>20260809</v>
      </c>
      <c r="D350" s="35" t="str">
        <v>20260816</v>
      </c>
      <c r="E350" s="35" t="str">
        <v>경기</v>
      </c>
      <c r="F350" s="35" t="str">
        <v>남양주시</v>
      </c>
      <c r="G350" s="35" t="str">
        <v>오남읍 양지리</v>
      </c>
      <c r="H350" s="35" t="str">
        <v>경기 남양주시 오남읍 양지리</v>
      </c>
      <c r="I350" s="35" t="str">
        <v>41360</v>
      </c>
      <c r="J350" s="35" t="str">
        <v/>
      </c>
      <c r="K350" s="36" t="str">
        <v>41360:오남읍 양지리</v>
      </c>
      <c r="L350" s="37" t="str">
        <v>대림e편한세상2단지</v>
      </c>
      <c r="M350" s="38">
        <v>59.96</v>
      </c>
      <c r="N350" s="39">
        <v>18.1</v>
      </c>
      <c r="O350" s="39">
        <v>18</v>
      </c>
      <c r="P350" s="39">
        <v>2150.09</v>
      </c>
      <c r="Q350" s="39">
        <v>3.9</v>
      </c>
      <c r="R350" s="36">
        <v>1505.06</v>
      </c>
    </row>
    <row r="351" ht="20" customHeight="1">
      <c r="A351" s="40" t="str">
        <v>2026-08-16T07:32:26+09:00</v>
      </c>
      <c r="B351" s="40" t="str">
        <v>2026.08.16</v>
      </c>
      <c r="C351" s="40" t="str">
        <v>20260809</v>
      </c>
      <c r="D351" s="40" t="str">
        <v>20260816</v>
      </c>
      <c r="E351" s="40" t="str">
        <v>경기</v>
      </c>
      <c r="F351" s="40" t="str">
        <v>남양주시</v>
      </c>
      <c r="G351" s="40" t="str">
        <v>오남읍 양지리</v>
      </c>
      <c r="H351" s="40" t="str">
        <v>경기 남양주시 오남읍 양지리</v>
      </c>
      <c r="I351" s="40" t="str">
        <v>41360</v>
      </c>
      <c r="J351" s="40" t="str">
        <v/>
      </c>
      <c r="K351" s="41" t="str">
        <v>41360:오남읍 양지리</v>
      </c>
      <c r="L351" s="42" t="str">
        <v>대림e편한세상2단지</v>
      </c>
      <c r="M351" s="43">
        <v>84.95</v>
      </c>
      <c r="N351" s="44">
        <v>25.7</v>
      </c>
      <c r="O351" s="44">
        <v>18</v>
      </c>
      <c r="P351" s="44">
        <v>1848.35</v>
      </c>
      <c r="Q351" s="44">
        <v>4.75</v>
      </c>
      <c r="R351" s="41">
        <v>1245.2</v>
      </c>
    </row>
    <row r="352" ht="20" customHeight="1">
      <c r="A352" s="35" t="str">
        <v>2026-08-16T07:32:26+09:00</v>
      </c>
      <c r="B352" s="35" t="str">
        <v>2026.08.16</v>
      </c>
      <c r="C352" s="35" t="str">
        <v>20260809</v>
      </c>
      <c r="D352" s="35" t="str">
        <v>20260816</v>
      </c>
      <c r="E352" s="35" t="str">
        <v>경기</v>
      </c>
      <c r="F352" s="35" t="str">
        <v>남양주시</v>
      </c>
      <c r="G352" s="35" t="str">
        <v>오남읍 양지리</v>
      </c>
      <c r="H352" s="35" t="str">
        <v>경기 남양주시 오남읍 양지리</v>
      </c>
      <c r="I352" s="35" t="str">
        <v>41360</v>
      </c>
      <c r="J352" s="35" t="str">
        <v/>
      </c>
      <c r="K352" s="36" t="str">
        <v>41360:오남읍 양지리</v>
      </c>
      <c r="L352" s="37" t="str">
        <v>대림e편한세상2단지</v>
      </c>
      <c r="M352" s="38">
        <v>84.97</v>
      </c>
      <c r="N352" s="39">
        <v>25.7</v>
      </c>
      <c r="O352" s="39">
        <v>18</v>
      </c>
      <c r="P352" s="39">
        <v>1731.27</v>
      </c>
      <c r="Q352" s="39">
        <v>4.45</v>
      </c>
      <c r="R352" s="36">
        <v>1235.16</v>
      </c>
    </row>
    <row r="353" ht="20" customHeight="1">
      <c r="A353" s="40" t="str">
        <v>2026-08-16T07:32:26+09:00</v>
      </c>
      <c r="B353" s="40" t="str">
        <v>2026.08.16</v>
      </c>
      <c r="C353" s="40" t="str">
        <v>20260809</v>
      </c>
      <c r="D353" s="40" t="str">
        <v>20260816</v>
      </c>
      <c r="E353" s="40" t="str">
        <v>경기</v>
      </c>
      <c r="F353" s="40" t="str">
        <v>남양주시</v>
      </c>
      <c r="G353" s="40" t="str">
        <v>오남읍 양지리</v>
      </c>
      <c r="H353" s="40" t="str">
        <v>경기 남양주시 오남읍 양지리</v>
      </c>
      <c r="I353" s="40" t="str">
        <v>41360</v>
      </c>
      <c r="J353" s="40" t="str">
        <v/>
      </c>
      <c r="K353" s="41" t="str">
        <v>41360:오남읍 양지리</v>
      </c>
      <c r="L353" s="42" t="str">
        <v>대림e편한세상2단지</v>
      </c>
      <c r="M353" s="43">
        <v>85</v>
      </c>
      <c r="N353" s="44">
        <v>25.7</v>
      </c>
      <c r="O353" s="44">
        <v>18</v>
      </c>
      <c r="P353" s="44">
        <v>1652.93</v>
      </c>
      <c r="Q353" s="44">
        <v>4.25</v>
      </c>
      <c r="R353" s="41">
        <v>1225.11</v>
      </c>
    </row>
    <row r="354" ht="20" customHeight="1">
      <c r="A354" s="35" t="str">
        <v>2026-08-16T07:32:26+09:00</v>
      </c>
      <c r="B354" s="35" t="str">
        <v>2026.08.16</v>
      </c>
      <c r="C354" s="35" t="str">
        <v>20260809</v>
      </c>
      <c r="D354" s="35" t="str">
        <v>20260816</v>
      </c>
      <c r="E354" s="35" t="str">
        <v>경기</v>
      </c>
      <c r="F354" s="35" t="str">
        <v>남양주시</v>
      </c>
      <c r="G354" s="35" t="str">
        <v>오남읍 양지리</v>
      </c>
      <c r="H354" s="35" t="str">
        <v>경기 남양주시 오남읍 양지리</v>
      </c>
      <c r="I354" s="35" t="str">
        <v>41360</v>
      </c>
      <c r="J354" s="35" t="str">
        <v/>
      </c>
      <c r="K354" s="36" t="str">
        <v>41360:오남읍 양지리</v>
      </c>
      <c r="L354" s="37" t="str">
        <v>대림e편한세상2단지</v>
      </c>
      <c r="M354" s="38">
        <v>105.37</v>
      </c>
      <c r="N354" s="39">
        <v>31.9</v>
      </c>
      <c r="O354" s="39">
        <v>18</v>
      </c>
      <c r="P354" s="39">
        <v>1527.91</v>
      </c>
      <c r="Q354" s="39">
        <v>4.87</v>
      </c>
      <c r="R354" s="36">
        <v>1185.86</v>
      </c>
    </row>
    <row r="355" ht="20" customHeight="1">
      <c r="A355" s="40" t="str">
        <v>2026-08-16T07:32:26+09:00</v>
      </c>
      <c r="B355" s="40" t="str">
        <v>2026.08.16</v>
      </c>
      <c r="C355" s="40" t="str">
        <v>20260809</v>
      </c>
      <c r="D355" s="40" t="str">
        <v>20260816</v>
      </c>
      <c r="E355" s="40" t="str">
        <v>경기</v>
      </c>
      <c r="F355" s="40" t="str">
        <v>남양주시</v>
      </c>
      <c r="G355" s="40" t="str">
        <v>오남읍 양지리</v>
      </c>
      <c r="H355" s="40" t="str">
        <v>경기 남양주시 오남읍 양지리</v>
      </c>
      <c r="I355" s="40" t="str">
        <v>41360</v>
      </c>
      <c r="J355" s="40" t="str">
        <v/>
      </c>
      <c r="K355" s="41" t="str">
        <v>41360:오남읍 양지리</v>
      </c>
      <c r="L355" s="42" t="str">
        <v>삼신</v>
      </c>
      <c r="M355" s="43">
        <v>59.63</v>
      </c>
      <c r="N355" s="44">
        <v>18</v>
      </c>
      <c r="O355" s="44">
        <v>32</v>
      </c>
      <c r="P355" s="44">
        <v>1053.33</v>
      </c>
      <c r="Q355" s="44">
        <v>1.9</v>
      </c>
      <c r="R355" s="41">
        <v>1108.77</v>
      </c>
    </row>
    <row r="356" ht="20" customHeight="1">
      <c r="A356" s="35" t="str">
        <v>2026-08-16T07:32:26+09:00</v>
      </c>
      <c r="B356" s="35" t="str">
        <v>2026.08.16</v>
      </c>
      <c r="C356" s="35" t="str">
        <v>20260809</v>
      </c>
      <c r="D356" s="35" t="str">
        <v>20260816</v>
      </c>
      <c r="E356" s="35" t="str">
        <v>경기</v>
      </c>
      <c r="F356" s="35" t="str">
        <v>남양주시</v>
      </c>
      <c r="G356" s="35" t="str">
        <v>오남읍 양지리</v>
      </c>
      <c r="H356" s="35" t="str">
        <v>경기 남양주시 오남읍 양지리</v>
      </c>
      <c r="I356" s="35" t="str">
        <v>41360</v>
      </c>
      <c r="J356" s="35" t="str">
        <v/>
      </c>
      <c r="K356" s="36" t="str">
        <v>41360:오남읍 양지리</v>
      </c>
      <c r="L356" s="37" t="str">
        <v>삼신</v>
      </c>
      <c r="M356" s="38">
        <v>84.96</v>
      </c>
      <c r="N356" s="39">
        <v>25.7</v>
      </c>
      <c r="O356" s="39">
        <v>32</v>
      </c>
      <c r="P356" s="39">
        <v>911.79</v>
      </c>
      <c r="Q356" s="39">
        <v>2.34</v>
      </c>
      <c r="R356" s="36">
        <v>653.69</v>
      </c>
    </row>
    <row r="357" ht="20" customHeight="1">
      <c r="A357" s="40" t="str">
        <v>2026-08-16T07:32:26+09:00</v>
      </c>
      <c r="B357" s="40" t="str">
        <v>2026.08.16</v>
      </c>
      <c r="C357" s="40" t="str">
        <v>20260809</v>
      </c>
      <c r="D357" s="40" t="str">
        <v>20260816</v>
      </c>
      <c r="E357" s="40" t="str">
        <v>경기</v>
      </c>
      <c r="F357" s="40" t="str">
        <v>남양주시</v>
      </c>
      <c r="G357" s="40" t="str">
        <v>오남읍 양지리</v>
      </c>
      <c r="H357" s="40" t="str">
        <v>경기 남양주시 오남읍 양지리</v>
      </c>
      <c r="I357" s="40" t="str">
        <v>41360</v>
      </c>
      <c r="J357" s="40" t="str">
        <v/>
      </c>
      <c r="K357" s="41" t="str">
        <v>41360:오남읍 양지리</v>
      </c>
      <c r="L357" s="42" t="str">
        <v>성호</v>
      </c>
      <c r="M357" s="43">
        <v>59.95</v>
      </c>
      <c r="N357" s="44">
        <v>18.1</v>
      </c>
      <c r="O357" s="44">
        <v>29</v>
      </c>
      <c r="P357" s="44">
        <v>964.99</v>
      </c>
      <c r="Q357" s="44">
        <v>1.75</v>
      </c>
      <c r="R357" s="41">
        <v>844.55</v>
      </c>
    </row>
    <row r="358" ht="20" customHeight="1">
      <c r="A358" s="35" t="str">
        <v>2026-08-16T07:32:26+09:00</v>
      </c>
      <c r="B358" s="35" t="str">
        <v>2026.08.16</v>
      </c>
      <c r="C358" s="35" t="str">
        <v>20260809</v>
      </c>
      <c r="D358" s="35" t="str">
        <v>20260816</v>
      </c>
      <c r="E358" s="35" t="str">
        <v>경기</v>
      </c>
      <c r="F358" s="35" t="str">
        <v>남양주시</v>
      </c>
      <c r="G358" s="35" t="str">
        <v>오남읍 양지리</v>
      </c>
      <c r="H358" s="35" t="str">
        <v>경기 남양주시 오남읍 양지리</v>
      </c>
      <c r="I358" s="35" t="str">
        <v>41360</v>
      </c>
      <c r="J358" s="35" t="str">
        <v/>
      </c>
      <c r="K358" s="36" t="str">
        <v>41360:오남읍 양지리</v>
      </c>
      <c r="L358" s="37" t="str">
        <v>성호</v>
      </c>
      <c r="M358" s="38">
        <v>84.93</v>
      </c>
      <c r="N358" s="39">
        <v>25.7</v>
      </c>
      <c r="O358" s="39">
        <v>29</v>
      </c>
      <c r="P358" s="39">
        <v>778.47</v>
      </c>
      <c r="Q358" s="39">
        <v>2</v>
      </c>
      <c r="R358" s="36">
        <v>661.7</v>
      </c>
    </row>
    <row r="359" ht="20" customHeight="1">
      <c r="A359" s="40" t="str">
        <v>2026-08-16T07:32:26+09:00</v>
      </c>
      <c r="B359" s="40" t="str">
        <v>2026.08.16</v>
      </c>
      <c r="C359" s="40" t="str">
        <v>20260809</v>
      </c>
      <c r="D359" s="40" t="str">
        <v>20260816</v>
      </c>
      <c r="E359" s="40" t="str">
        <v>경기</v>
      </c>
      <c r="F359" s="40" t="str">
        <v>남양주시</v>
      </c>
      <c r="G359" s="40" t="str">
        <v>오남읍 양지리</v>
      </c>
      <c r="H359" s="40" t="str">
        <v>경기 남양주시 오남읍 양지리</v>
      </c>
      <c r="I359" s="40" t="str">
        <v>41360</v>
      </c>
      <c r="J359" s="40" t="str">
        <v/>
      </c>
      <c r="K359" s="41" t="str">
        <v>41360:오남읍 양지리</v>
      </c>
      <c r="L359" s="42" t="str">
        <v>양지</v>
      </c>
      <c r="M359" s="43">
        <v>59.52</v>
      </c>
      <c r="N359" s="44">
        <v>18</v>
      </c>
      <c r="O359" s="44">
        <v>26</v>
      </c>
      <c r="P359" s="44">
        <v>994.18</v>
      </c>
      <c r="Q359" s="44">
        <v>1.79</v>
      </c>
      <c r="R359" s="41">
        <v>748.18</v>
      </c>
    </row>
    <row r="360" ht="20" customHeight="1">
      <c r="A360" s="35" t="str">
        <v>2026-08-16T07:32:26+09:00</v>
      </c>
      <c r="B360" s="35" t="str">
        <v>2026.08.16</v>
      </c>
      <c r="C360" s="35" t="str">
        <v>20260809</v>
      </c>
      <c r="D360" s="35" t="str">
        <v>20260816</v>
      </c>
      <c r="E360" s="35" t="str">
        <v>경기</v>
      </c>
      <c r="F360" s="35" t="str">
        <v>남양주시</v>
      </c>
      <c r="G360" s="35" t="str">
        <v>오남읍 양지리</v>
      </c>
      <c r="H360" s="35" t="str">
        <v>경기 남양주시 오남읍 양지리</v>
      </c>
      <c r="I360" s="35" t="str">
        <v>41360</v>
      </c>
      <c r="J360" s="35" t="str">
        <v/>
      </c>
      <c r="K360" s="36" t="str">
        <v>41360:오남읍 양지리</v>
      </c>
      <c r="L360" s="37" t="str">
        <v>양지</v>
      </c>
      <c r="M360" s="38">
        <v>84.9</v>
      </c>
      <c r="N360" s="39">
        <v>25.7</v>
      </c>
      <c r="O360" s="39">
        <v>26</v>
      </c>
      <c r="P360" s="39">
        <v>778.75</v>
      </c>
      <c r="Q360" s="39">
        <v>2</v>
      </c>
      <c r="R360" s="36">
        <v>661.94</v>
      </c>
    </row>
    <row r="361" ht="20" customHeight="1">
      <c r="A361" s="40" t="str">
        <v>2026-08-16T07:32:26+09:00</v>
      </c>
      <c r="B361" s="40" t="str">
        <v>2026.08.16</v>
      </c>
      <c r="C361" s="40" t="str">
        <v>20260809</v>
      </c>
      <c r="D361" s="40" t="str">
        <v>20260816</v>
      </c>
      <c r="E361" s="40" t="str">
        <v>경기</v>
      </c>
      <c r="F361" s="40" t="str">
        <v>남양주시</v>
      </c>
      <c r="G361" s="40" t="str">
        <v>오남읍 양지리</v>
      </c>
      <c r="H361" s="40" t="str">
        <v>경기 남양주시 오남읍 양지리</v>
      </c>
      <c r="I361" s="40" t="str">
        <v>41360</v>
      </c>
      <c r="J361" s="40" t="str">
        <v/>
      </c>
      <c r="K361" s="41" t="str">
        <v>41360:오남읍 양지리</v>
      </c>
      <c r="L361" s="42" t="str">
        <v>양지현대</v>
      </c>
      <c r="M361" s="43">
        <v>59.47</v>
      </c>
      <c r="N361" s="44">
        <v>18</v>
      </c>
      <c r="O361" s="44">
        <v>31</v>
      </c>
      <c r="P361" s="44">
        <v>1250.78</v>
      </c>
      <c r="Q361" s="44">
        <v>2.25</v>
      </c>
      <c r="R361" s="41">
        <v>972.83</v>
      </c>
    </row>
    <row r="362" ht="20" customHeight="1">
      <c r="A362" s="35" t="str">
        <v>2026-08-16T07:32:26+09:00</v>
      </c>
      <c r="B362" s="35" t="str">
        <v>2026.08.16</v>
      </c>
      <c r="C362" s="35" t="str">
        <v>20260809</v>
      </c>
      <c r="D362" s="35" t="str">
        <v>20260816</v>
      </c>
      <c r="E362" s="35" t="str">
        <v>경기</v>
      </c>
      <c r="F362" s="35" t="str">
        <v>남양주시</v>
      </c>
      <c r="G362" s="35" t="str">
        <v>오남읍 양지리</v>
      </c>
      <c r="H362" s="35" t="str">
        <v>경기 남양주시 오남읍 양지리</v>
      </c>
      <c r="I362" s="35" t="str">
        <v>41360</v>
      </c>
      <c r="J362" s="35" t="str">
        <v/>
      </c>
      <c r="K362" s="36" t="str">
        <v>41360:오남읍 양지리</v>
      </c>
      <c r="L362" s="37" t="str">
        <v>양지현대</v>
      </c>
      <c r="M362" s="38">
        <v>84.85</v>
      </c>
      <c r="N362" s="39">
        <v>25.7</v>
      </c>
      <c r="O362" s="39">
        <v>31</v>
      </c>
      <c r="P362" s="39">
        <v>1131.69</v>
      </c>
      <c r="Q362" s="39">
        <v>2.9</v>
      </c>
      <c r="R362" s="36">
        <v>1034.44</v>
      </c>
    </row>
    <row r="363" ht="20" customHeight="1">
      <c r="A363" s="40" t="str">
        <v>2026-08-16T07:32:26+09:00</v>
      </c>
      <c r="B363" s="40" t="str">
        <v>2026.08.16</v>
      </c>
      <c r="C363" s="40" t="str">
        <v>20260809</v>
      </c>
      <c r="D363" s="40" t="str">
        <v>20260816</v>
      </c>
      <c r="E363" s="40" t="str">
        <v>경기</v>
      </c>
      <c r="F363" s="40" t="str">
        <v>남양주시</v>
      </c>
      <c r="G363" s="40" t="str">
        <v>오남읍 양지리</v>
      </c>
      <c r="H363" s="40" t="str">
        <v>경기 남양주시 오남읍 양지리</v>
      </c>
      <c r="I363" s="40" t="str">
        <v>41360</v>
      </c>
      <c r="J363" s="40" t="str">
        <v/>
      </c>
      <c r="K363" s="41" t="str">
        <v>41360:오남읍 양지리</v>
      </c>
      <c r="L363" s="42" t="str">
        <v>오남1청구</v>
      </c>
      <c r="M363" s="43">
        <v>59.91</v>
      </c>
      <c r="N363" s="44">
        <v>18.1</v>
      </c>
      <c r="O363" s="44">
        <v>27</v>
      </c>
      <c r="P363" s="44">
        <v>1195.79</v>
      </c>
      <c r="Q363" s="44">
        <v>2.17</v>
      </c>
      <c r="R363" s="41">
        <v>993.23</v>
      </c>
    </row>
    <row r="364" ht="20" customHeight="1">
      <c r="A364" s="35" t="str">
        <v>2026-08-16T07:32:26+09:00</v>
      </c>
      <c r="B364" s="35" t="str">
        <v>2026.08.16</v>
      </c>
      <c r="C364" s="35" t="str">
        <v>20260809</v>
      </c>
      <c r="D364" s="35" t="str">
        <v>20260816</v>
      </c>
      <c r="E364" s="35" t="str">
        <v>경기</v>
      </c>
      <c r="F364" s="35" t="str">
        <v>남양주시</v>
      </c>
      <c r="G364" s="35" t="str">
        <v>오남읍 양지리</v>
      </c>
      <c r="H364" s="35" t="str">
        <v>경기 남양주시 오남읍 양지리</v>
      </c>
      <c r="I364" s="35" t="str">
        <v>41360</v>
      </c>
      <c r="J364" s="35" t="str">
        <v/>
      </c>
      <c r="K364" s="36" t="str">
        <v>41360:오남읍 양지리</v>
      </c>
      <c r="L364" s="37" t="str">
        <v>오남1청구</v>
      </c>
      <c r="M364" s="38">
        <v>59.99</v>
      </c>
      <c r="N364" s="39">
        <v>18.1</v>
      </c>
      <c r="O364" s="39">
        <v>27</v>
      </c>
      <c r="P364" s="39">
        <v>1195.79</v>
      </c>
      <c r="Q364" s="39">
        <v>2.17</v>
      </c>
      <c r="R364" s="36">
        <v>993.23</v>
      </c>
    </row>
    <row r="365" ht="20" customHeight="1">
      <c r="A365" s="40" t="str">
        <v>2026-08-16T07:32:26+09:00</v>
      </c>
      <c r="B365" s="40" t="str">
        <v>2026.08.16</v>
      </c>
      <c r="C365" s="40" t="str">
        <v>20260809</v>
      </c>
      <c r="D365" s="40" t="str">
        <v>20260816</v>
      </c>
      <c r="E365" s="40" t="str">
        <v>경기</v>
      </c>
      <c r="F365" s="40" t="str">
        <v>남양주시</v>
      </c>
      <c r="G365" s="40" t="str">
        <v>오남읍 양지리</v>
      </c>
      <c r="H365" s="40" t="str">
        <v>경기 남양주시 오남읍 양지리</v>
      </c>
      <c r="I365" s="40" t="str">
        <v>41360</v>
      </c>
      <c r="J365" s="40" t="str">
        <v/>
      </c>
      <c r="K365" s="41" t="str">
        <v>41360:오남읍 양지리</v>
      </c>
      <c r="L365" s="42" t="str">
        <v>오남1청구</v>
      </c>
      <c r="M365" s="43">
        <v>85</v>
      </c>
      <c r="N365" s="44">
        <v>25.7</v>
      </c>
      <c r="O365" s="44">
        <v>27</v>
      </c>
      <c r="P365" s="44">
        <v>1283.42</v>
      </c>
      <c r="Q365" s="44">
        <v>3.3</v>
      </c>
      <c r="R365" s="41">
        <v>1011.18</v>
      </c>
    </row>
    <row r="366" ht="20" customHeight="1">
      <c r="A366" s="35" t="str">
        <v>2026-08-16T07:32:26+09:00</v>
      </c>
      <c r="B366" s="35" t="str">
        <v>2026.08.16</v>
      </c>
      <c r="C366" s="35" t="str">
        <v>20260809</v>
      </c>
      <c r="D366" s="35" t="str">
        <v>20260816</v>
      </c>
      <c r="E366" s="35" t="str">
        <v>경기</v>
      </c>
      <c r="F366" s="35" t="str">
        <v>남양주시</v>
      </c>
      <c r="G366" s="35" t="str">
        <v>오남읍 양지리</v>
      </c>
      <c r="H366" s="35" t="str">
        <v>경기 남양주시 오남읍 양지리</v>
      </c>
      <c r="I366" s="35" t="str">
        <v>41360</v>
      </c>
      <c r="J366" s="35" t="str">
        <v/>
      </c>
      <c r="K366" s="36" t="str">
        <v>41360:오남읍 양지리</v>
      </c>
      <c r="L366" s="37" t="str">
        <v>오남1청구</v>
      </c>
      <c r="M366" s="38">
        <v>119.27</v>
      </c>
      <c r="N366" s="39">
        <v>36.1</v>
      </c>
      <c r="O366" s="39">
        <v>27</v>
      </c>
      <c r="P366" s="39">
        <v>928.51</v>
      </c>
      <c r="Q366" s="39">
        <v>3.35</v>
      </c>
      <c r="R366" s="36">
        <v>831.5</v>
      </c>
    </row>
    <row r="367" ht="20" customHeight="1">
      <c r="A367" s="40" t="str">
        <v>2026-08-16T07:32:26+09:00</v>
      </c>
      <c r="B367" s="40" t="str">
        <v>2026.08.16</v>
      </c>
      <c r="C367" s="40" t="str">
        <v>20260809</v>
      </c>
      <c r="D367" s="40" t="str">
        <v>20260816</v>
      </c>
      <c r="E367" s="40" t="str">
        <v>경기</v>
      </c>
      <c r="F367" s="40" t="str">
        <v>남양주시</v>
      </c>
      <c r="G367" s="40" t="str">
        <v>오남읍 양지리</v>
      </c>
      <c r="H367" s="40" t="str">
        <v>경기 남양주시 오남읍 양지리</v>
      </c>
      <c r="I367" s="40" t="str">
        <v>41360</v>
      </c>
      <c r="J367" s="40" t="str">
        <v/>
      </c>
      <c r="K367" s="41" t="str">
        <v>41360:오남읍 양지리</v>
      </c>
      <c r="L367" s="42" t="str">
        <v>오남쌍용스윗닷홈지티(2단지)</v>
      </c>
      <c r="M367" s="43">
        <v>59.96</v>
      </c>
      <c r="N367" s="44">
        <v>18.1</v>
      </c>
      <c r="O367" s="44">
        <v>22</v>
      </c>
      <c r="P367" s="44">
        <v>1565.86</v>
      </c>
      <c r="Q367" s="44">
        <v>2.84</v>
      </c>
      <c r="R367" s="41">
        <v>1157.85</v>
      </c>
    </row>
    <row r="368" ht="20" customHeight="1">
      <c r="A368" s="35" t="str">
        <v>2026-08-16T07:32:26+09:00</v>
      </c>
      <c r="B368" s="35" t="str">
        <v>2026.08.16</v>
      </c>
      <c r="C368" s="35" t="str">
        <v>20260809</v>
      </c>
      <c r="D368" s="35" t="str">
        <v>20260816</v>
      </c>
      <c r="E368" s="35" t="str">
        <v>경기</v>
      </c>
      <c r="F368" s="35" t="str">
        <v>남양주시</v>
      </c>
      <c r="G368" s="35" t="str">
        <v>오남읍 양지리</v>
      </c>
      <c r="H368" s="35" t="str">
        <v>경기 남양주시 오남읍 양지리</v>
      </c>
      <c r="I368" s="35" t="str">
        <v>41360</v>
      </c>
      <c r="J368" s="35" t="str">
        <v/>
      </c>
      <c r="K368" s="36" t="str">
        <v>41360:오남읍 양지리</v>
      </c>
      <c r="L368" s="37" t="str">
        <v>오남쌍용스윗닷홈지티(2단지)</v>
      </c>
      <c r="M368" s="38">
        <v>84.88</v>
      </c>
      <c r="N368" s="39">
        <v>25.7</v>
      </c>
      <c r="O368" s="39">
        <v>22</v>
      </c>
      <c r="P368" s="39">
        <v>1421.6</v>
      </c>
      <c r="Q368" s="39">
        <v>3.65</v>
      </c>
      <c r="R368" s="36">
        <v>1012.65</v>
      </c>
    </row>
    <row r="369" ht="20" customHeight="1">
      <c r="A369" s="40" t="str">
        <v>2026-08-16T07:32:26+09:00</v>
      </c>
      <c r="B369" s="40" t="str">
        <v>2026.08.16</v>
      </c>
      <c r="C369" s="40" t="str">
        <v>20260809</v>
      </c>
      <c r="D369" s="40" t="str">
        <v>20260816</v>
      </c>
      <c r="E369" s="40" t="str">
        <v>경기</v>
      </c>
      <c r="F369" s="40" t="str">
        <v>남양주시</v>
      </c>
      <c r="G369" s="40" t="str">
        <v>오남읍 양지리</v>
      </c>
      <c r="H369" s="40" t="str">
        <v>경기 남양주시 오남읍 양지리</v>
      </c>
      <c r="I369" s="40" t="str">
        <v>41360</v>
      </c>
      <c r="J369" s="40" t="str">
        <v/>
      </c>
      <c r="K369" s="41" t="str">
        <v>41360:오남읍 양지리</v>
      </c>
      <c r="L369" s="42" t="str">
        <v>오남쌍용스윗닷홈지티1단지</v>
      </c>
      <c r="M369" s="43">
        <v>84.88</v>
      </c>
      <c r="N369" s="44">
        <v>25.7</v>
      </c>
      <c r="O369" s="44">
        <v>22</v>
      </c>
      <c r="P369" s="44">
        <v>1199.6</v>
      </c>
      <c r="Q369" s="44">
        <v>3.08</v>
      </c>
      <c r="R369" s="41">
        <v>993.17</v>
      </c>
    </row>
    <row r="370" ht="20" customHeight="1">
      <c r="A370" s="35" t="str">
        <v>2026-08-16T07:32:26+09:00</v>
      </c>
      <c r="B370" s="35" t="str">
        <v>2026.08.16</v>
      </c>
      <c r="C370" s="35" t="str">
        <v>20260809</v>
      </c>
      <c r="D370" s="35" t="str">
        <v>20260816</v>
      </c>
      <c r="E370" s="35" t="str">
        <v>경기</v>
      </c>
      <c r="F370" s="35" t="str">
        <v>남양주시</v>
      </c>
      <c r="G370" s="35" t="str">
        <v>오남읍 오남리</v>
      </c>
      <c r="H370" s="35" t="str">
        <v>경기 남양주시 오남읍 오남리</v>
      </c>
      <c r="I370" s="35" t="str">
        <v>41360</v>
      </c>
      <c r="J370" s="35" t="str">
        <v/>
      </c>
      <c r="K370" s="36" t="str">
        <v>41360:오남읍 오남리</v>
      </c>
      <c r="L370" s="37" t="str">
        <v>금호어울림</v>
      </c>
      <c r="M370" s="38">
        <v>59.95</v>
      </c>
      <c r="N370" s="39">
        <v>18.1</v>
      </c>
      <c r="O370" s="39">
        <v>21</v>
      </c>
      <c r="P370" s="39">
        <v>1271.03</v>
      </c>
      <c r="Q370" s="39">
        <v>2.31</v>
      </c>
      <c r="R370" s="36">
        <v>1020.13</v>
      </c>
    </row>
    <row r="371" ht="20" customHeight="1">
      <c r="A371" s="40" t="str">
        <v>2026-08-16T07:32:26+09:00</v>
      </c>
      <c r="B371" s="40" t="str">
        <v>2026.08.16</v>
      </c>
      <c r="C371" s="40" t="str">
        <v>20260809</v>
      </c>
      <c r="D371" s="40" t="str">
        <v>20260816</v>
      </c>
      <c r="E371" s="40" t="str">
        <v>경기</v>
      </c>
      <c r="F371" s="40" t="str">
        <v>남양주시</v>
      </c>
      <c r="G371" s="40" t="str">
        <v>오남읍 오남리</v>
      </c>
      <c r="H371" s="40" t="str">
        <v>경기 남양주시 오남읍 오남리</v>
      </c>
      <c r="I371" s="40" t="str">
        <v>41360</v>
      </c>
      <c r="J371" s="40" t="str">
        <v/>
      </c>
      <c r="K371" s="41" t="str">
        <v>41360:오남읍 오남리</v>
      </c>
      <c r="L371" s="42" t="str">
        <v>금호어울림</v>
      </c>
      <c r="M371" s="43">
        <v>80.41</v>
      </c>
      <c r="N371" s="44">
        <v>24.3</v>
      </c>
      <c r="O371" s="44">
        <v>21</v>
      </c>
      <c r="P371" s="44">
        <v>1182.98</v>
      </c>
      <c r="Q371" s="44">
        <v>2.88</v>
      </c>
      <c r="R371" s="41">
        <v>946.48</v>
      </c>
    </row>
    <row r="372" ht="20" customHeight="1">
      <c r="A372" s="35" t="str">
        <v>2026-08-16T07:32:26+09:00</v>
      </c>
      <c r="B372" s="35" t="str">
        <v>2026.08.16</v>
      </c>
      <c r="C372" s="35" t="str">
        <v>20260809</v>
      </c>
      <c r="D372" s="35" t="str">
        <v>20260816</v>
      </c>
      <c r="E372" s="35" t="str">
        <v>경기</v>
      </c>
      <c r="F372" s="35" t="str">
        <v>남양주시</v>
      </c>
      <c r="G372" s="35" t="str">
        <v>오남읍 오남리</v>
      </c>
      <c r="H372" s="35" t="str">
        <v>경기 남양주시 오남읍 오남리</v>
      </c>
      <c r="I372" s="35" t="str">
        <v>41360</v>
      </c>
      <c r="J372" s="35" t="str">
        <v/>
      </c>
      <c r="K372" s="36" t="str">
        <v>41360:오남읍 오남리</v>
      </c>
      <c r="L372" s="37" t="str">
        <v>금호어울림</v>
      </c>
      <c r="M372" s="38">
        <v>84.97</v>
      </c>
      <c r="N372" s="39">
        <v>25.7</v>
      </c>
      <c r="O372" s="39">
        <v>21</v>
      </c>
      <c r="P372" s="39">
        <v>1194.39</v>
      </c>
      <c r="Q372" s="39">
        <v>3.07</v>
      </c>
      <c r="R372" s="36">
        <v>1011.54</v>
      </c>
    </row>
    <row r="373" ht="20" customHeight="1">
      <c r="A373" s="40" t="str">
        <v>2026-08-16T07:32:26+09:00</v>
      </c>
      <c r="B373" s="40" t="str">
        <v>2026.08.16</v>
      </c>
      <c r="C373" s="40" t="str">
        <v>20260809</v>
      </c>
      <c r="D373" s="40" t="str">
        <v>20260816</v>
      </c>
      <c r="E373" s="40" t="str">
        <v>경기</v>
      </c>
      <c r="F373" s="40" t="str">
        <v>남양주시</v>
      </c>
      <c r="G373" s="40" t="str">
        <v>오남읍 오남리</v>
      </c>
      <c r="H373" s="40" t="str">
        <v>경기 남양주시 오남읍 오남리</v>
      </c>
      <c r="I373" s="40" t="str">
        <v>41360</v>
      </c>
      <c r="J373" s="40" t="str">
        <v/>
      </c>
      <c r="K373" s="41" t="str">
        <v>41360:오남읍 오남리</v>
      </c>
      <c r="L373" s="42" t="str">
        <v>남양주대한</v>
      </c>
      <c r="M373" s="43">
        <v>59.94</v>
      </c>
      <c r="N373" s="44">
        <v>18.1</v>
      </c>
      <c r="O373" s="44">
        <v>29</v>
      </c>
      <c r="P373" s="44">
        <v>918.27</v>
      </c>
      <c r="Q373" s="44">
        <v>1.67</v>
      </c>
      <c r="R373" s="41">
        <v>851.8</v>
      </c>
    </row>
    <row r="374" ht="20" customHeight="1">
      <c r="A374" s="35" t="str">
        <v>2026-08-16T07:32:26+09:00</v>
      </c>
      <c r="B374" s="35" t="str">
        <v>2026.08.16</v>
      </c>
      <c r="C374" s="35" t="str">
        <v>20260809</v>
      </c>
      <c r="D374" s="35" t="str">
        <v>20260816</v>
      </c>
      <c r="E374" s="35" t="str">
        <v>경기</v>
      </c>
      <c r="F374" s="35" t="str">
        <v>남양주시</v>
      </c>
      <c r="G374" s="35" t="str">
        <v>오남읍 오남리</v>
      </c>
      <c r="H374" s="35" t="str">
        <v>경기 남양주시 오남읍 오남리</v>
      </c>
      <c r="I374" s="35" t="str">
        <v>41360</v>
      </c>
      <c r="J374" s="35" t="str">
        <v/>
      </c>
      <c r="K374" s="36" t="str">
        <v>41360:오남읍 오남리</v>
      </c>
      <c r="L374" s="37" t="str">
        <v>남양주오남성도르피스더스테이</v>
      </c>
      <c r="M374" s="38">
        <v>49.34</v>
      </c>
      <c r="N374" s="39">
        <v>14.9</v>
      </c>
      <c r="O374" s="39">
        <v>6</v>
      </c>
      <c r="P374" s="35" t="str">
        <v/>
      </c>
      <c r="Q374" s="35" t="str">
        <v/>
      </c>
      <c r="R374" s="36">
        <v>1042.61</v>
      </c>
    </row>
    <row r="375" ht="20" customHeight="1">
      <c r="A375" s="40" t="str">
        <v>2026-08-16T07:32:26+09:00</v>
      </c>
      <c r="B375" s="40" t="str">
        <v>2026.08.16</v>
      </c>
      <c r="C375" s="40" t="str">
        <v>20260809</v>
      </c>
      <c r="D375" s="40" t="str">
        <v>20260816</v>
      </c>
      <c r="E375" s="40" t="str">
        <v>경기</v>
      </c>
      <c r="F375" s="40" t="str">
        <v>남양주시</v>
      </c>
      <c r="G375" s="40" t="str">
        <v>오남읍 오남리</v>
      </c>
      <c r="H375" s="40" t="str">
        <v>경기 남양주시 오남읍 오남리</v>
      </c>
      <c r="I375" s="40" t="str">
        <v>41360</v>
      </c>
      <c r="J375" s="40" t="str">
        <v/>
      </c>
      <c r="K375" s="41" t="str">
        <v>41360:오남읍 오남리</v>
      </c>
      <c r="L375" s="42" t="str">
        <v>남양주오남성도르피스더스테이</v>
      </c>
      <c r="M375" s="43">
        <v>49.71</v>
      </c>
      <c r="N375" s="44">
        <v>15</v>
      </c>
      <c r="O375" s="44">
        <v>6</v>
      </c>
      <c r="P375" s="40" t="str">
        <v/>
      </c>
      <c r="Q375" s="40" t="str">
        <v/>
      </c>
      <c r="R375" s="41">
        <v>1059.52</v>
      </c>
    </row>
    <row r="376" ht="20" customHeight="1">
      <c r="A376" s="35" t="str">
        <v>2026-08-16T07:32:26+09:00</v>
      </c>
      <c r="B376" s="35" t="str">
        <v>2026.08.16</v>
      </c>
      <c r="C376" s="35" t="str">
        <v>20260809</v>
      </c>
      <c r="D376" s="35" t="str">
        <v>20260816</v>
      </c>
      <c r="E376" s="35" t="str">
        <v>경기</v>
      </c>
      <c r="F376" s="35" t="str">
        <v>남양주시</v>
      </c>
      <c r="G376" s="35" t="str">
        <v>오남읍 오남리</v>
      </c>
      <c r="H376" s="35" t="str">
        <v>경기 남양주시 오남읍 오남리</v>
      </c>
      <c r="I376" s="35" t="str">
        <v>41360</v>
      </c>
      <c r="J376" s="35" t="str">
        <v/>
      </c>
      <c r="K376" s="36" t="str">
        <v>41360:오남읍 오남리</v>
      </c>
      <c r="L376" s="37" t="str">
        <v>남양주오남성도르피스더스테이</v>
      </c>
      <c r="M376" s="38">
        <v>53.81</v>
      </c>
      <c r="N376" s="39">
        <v>16.3</v>
      </c>
      <c r="O376" s="39">
        <v>6</v>
      </c>
      <c r="P376" s="35" t="str">
        <v/>
      </c>
      <c r="Q376" s="35" t="str">
        <v/>
      </c>
      <c r="R376" s="36">
        <v>1111.35</v>
      </c>
    </row>
    <row r="377" ht="20" customHeight="1">
      <c r="A377" s="40" t="str">
        <v>2026-08-16T07:32:26+09:00</v>
      </c>
      <c r="B377" s="40" t="str">
        <v>2026.08.16</v>
      </c>
      <c r="C377" s="40" t="str">
        <v>20260809</v>
      </c>
      <c r="D377" s="40" t="str">
        <v>20260816</v>
      </c>
      <c r="E377" s="40" t="str">
        <v>경기</v>
      </c>
      <c r="F377" s="40" t="str">
        <v>남양주시</v>
      </c>
      <c r="G377" s="40" t="str">
        <v>오남읍 오남리</v>
      </c>
      <c r="H377" s="40" t="str">
        <v>경기 남양주시 오남읍 오남리</v>
      </c>
      <c r="I377" s="40" t="str">
        <v>41360</v>
      </c>
      <c r="J377" s="40" t="str">
        <v/>
      </c>
      <c r="K377" s="41" t="str">
        <v>41360:오남읍 오남리</v>
      </c>
      <c r="L377" s="42" t="str">
        <v>남양주오남성도르피스더스테이</v>
      </c>
      <c r="M377" s="43">
        <v>56.96</v>
      </c>
      <c r="N377" s="44">
        <v>17.2</v>
      </c>
      <c r="O377" s="44">
        <v>6</v>
      </c>
      <c r="P377" s="40" t="str">
        <v/>
      </c>
      <c r="Q377" s="40" t="str">
        <v/>
      </c>
      <c r="R377" s="41">
        <v>1111.35</v>
      </c>
    </row>
    <row r="378" ht="20" customHeight="1">
      <c r="A378" s="35" t="str">
        <v>2026-08-16T07:32:26+09:00</v>
      </c>
      <c r="B378" s="35" t="str">
        <v>2026.08.16</v>
      </c>
      <c r="C378" s="35" t="str">
        <v>20260809</v>
      </c>
      <c r="D378" s="35" t="str">
        <v>20260816</v>
      </c>
      <c r="E378" s="35" t="str">
        <v>경기</v>
      </c>
      <c r="F378" s="35" t="str">
        <v>남양주시</v>
      </c>
      <c r="G378" s="35" t="str">
        <v>오남읍 오남리</v>
      </c>
      <c r="H378" s="35" t="str">
        <v>경기 남양주시 오남읍 오남리</v>
      </c>
      <c r="I378" s="35" t="str">
        <v>41360</v>
      </c>
      <c r="J378" s="35" t="str">
        <v/>
      </c>
      <c r="K378" s="36" t="str">
        <v>41360:오남읍 오남리</v>
      </c>
      <c r="L378" s="37" t="str">
        <v>남양주오남성도르피스더스테이</v>
      </c>
      <c r="M378" s="38">
        <v>77.73</v>
      </c>
      <c r="N378" s="39">
        <v>23.5</v>
      </c>
      <c r="O378" s="39">
        <v>6</v>
      </c>
      <c r="P378" s="35" t="str">
        <v/>
      </c>
      <c r="Q378" s="35" t="str">
        <v/>
      </c>
      <c r="R378" s="36">
        <v>1039.87</v>
      </c>
    </row>
    <row r="379" ht="20" customHeight="1">
      <c r="A379" s="40" t="str">
        <v>2026-08-16T07:32:26+09:00</v>
      </c>
      <c r="B379" s="40" t="str">
        <v>2026.08.16</v>
      </c>
      <c r="C379" s="40" t="str">
        <v>20260809</v>
      </c>
      <c r="D379" s="40" t="str">
        <v>20260816</v>
      </c>
      <c r="E379" s="40" t="str">
        <v>경기</v>
      </c>
      <c r="F379" s="40" t="str">
        <v>남양주시</v>
      </c>
      <c r="G379" s="40" t="str">
        <v>오남읍 오남리</v>
      </c>
      <c r="H379" s="40" t="str">
        <v>경기 남양주시 오남읍 오남리</v>
      </c>
      <c r="I379" s="40" t="str">
        <v>41360</v>
      </c>
      <c r="J379" s="40" t="str">
        <v/>
      </c>
      <c r="K379" s="41" t="str">
        <v>41360:오남읍 오남리</v>
      </c>
      <c r="L379" s="42" t="str">
        <v>남양주오남성도르피스더스테이</v>
      </c>
      <c r="M379" s="43">
        <v>77.79</v>
      </c>
      <c r="N379" s="44">
        <v>23.5</v>
      </c>
      <c r="O379" s="44">
        <v>6</v>
      </c>
      <c r="P379" s="40" t="str">
        <v/>
      </c>
      <c r="Q379" s="40" t="str">
        <v/>
      </c>
      <c r="R379" s="41">
        <v>1031.47</v>
      </c>
    </row>
    <row r="380" ht="20" customHeight="1">
      <c r="A380" s="35" t="str">
        <v>2026-08-16T07:32:26+09:00</v>
      </c>
      <c r="B380" s="35" t="str">
        <v>2026.08.16</v>
      </c>
      <c r="C380" s="35" t="str">
        <v>20260809</v>
      </c>
      <c r="D380" s="35" t="str">
        <v>20260816</v>
      </c>
      <c r="E380" s="35" t="str">
        <v>경기</v>
      </c>
      <c r="F380" s="35" t="str">
        <v>남양주시</v>
      </c>
      <c r="G380" s="35" t="str">
        <v>오남읍 오남리</v>
      </c>
      <c r="H380" s="35" t="str">
        <v>경기 남양주시 오남읍 오남리</v>
      </c>
      <c r="I380" s="35" t="str">
        <v>41360</v>
      </c>
      <c r="J380" s="35" t="str">
        <v/>
      </c>
      <c r="K380" s="36" t="str">
        <v>41360:오남읍 오남리</v>
      </c>
      <c r="L380" s="37" t="str">
        <v>남양주오남푸르지오</v>
      </c>
      <c r="M380" s="38">
        <v>84.96</v>
      </c>
      <c r="N380" s="39">
        <v>25.7</v>
      </c>
      <c r="O380" s="39">
        <v>18</v>
      </c>
      <c r="P380" s="39">
        <v>1552.44</v>
      </c>
      <c r="Q380" s="39">
        <v>3.99</v>
      </c>
      <c r="R380" s="36">
        <v>1361.79</v>
      </c>
    </row>
    <row r="381" ht="20" customHeight="1">
      <c r="A381" s="40" t="str">
        <v>2026-08-16T07:32:26+09:00</v>
      </c>
      <c r="B381" s="40" t="str">
        <v>2026.08.16</v>
      </c>
      <c r="C381" s="40" t="str">
        <v>20260809</v>
      </c>
      <c r="D381" s="40" t="str">
        <v>20260816</v>
      </c>
      <c r="E381" s="40" t="str">
        <v>경기</v>
      </c>
      <c r="F381" s="40" t="str">
        <v>남양주시</v>
      </c>
      <c r="G381" s="40" t="str">
        <v>오남읍 오남리</v>
      </c>
      <c r="H381" s="40" t="str">
        <v>경기 남양주시 오남읍 오남리</v>
      </c>
      <c r="I381" s="40" t="str">
        <v>41360</v>
      </c>
      <c r="J381" s="40" t="str">
        <v/>
      </c>
      <c r="K381" s="41" t="str">
        <v>41360:오남읍 오남리</v>
      </c>
      <c r="L381" s="42" t="str">
        <v>남양주오남푸르지오</v>
      </c>
      <c r="M381" s="43">
        <v>107.59</v>
      </c>
      <c r="N381" s="44">
        <v>32.5</v>
      </c>
      <c r="O381" s="44">
        <v>18</v>
      </c>
      <c r="P381" s="44">
        <v>1376.55</v>
      </c>
      <c r="Q381" s="44">
        <v>4.48</v>
      </c>
      <c r="R381" s="41">
        <v>871.1</v>
      </c>
    </row>
    <row r="382" ht="20" customHeight="1">
      <c r="A382" s="35" t="str">
        <v>2026-08-16T07:32:26+09:00</v>
      </c>
      <c r="B382" s="35" t="str">
        <v>2026.08.16</v>
      </c>
      <c r="C382" s="35" t="str">
        <v>20260809</v>
      </c>
      <c r="D382" s="35" t="str">
        <v>20260816</v>
      </c>
      <c r="E382" s="35" t="str">
        <v>경기</v>
      </c>
      <c r="F382" s="35" t="str">
        <v>남양주시</v>
      </c>
      <c r="G382" s="35" t="str">
        <v>오남읍 오남리</v>
      </c>
      <c r="H382" s="35" t="str">
        <v>경기 남양주시 오남읍 오남리</v>
      </c>
      <c r="I382" s="35" t="str">
        <v>41360</v>
      </c>
      <c r="J382" s="35" t="str">
        <v/>
      </c>
      <c r="K382" s="36" t="str">
        <v>41360:오남읍 오남리</v>
      </c>
      <c r="L382" s="37" t="str">
        <v>남양주오남푸르지오</v>
      </c>
      <c r="M382" s="38">
        <v>152.87</v>
      </c>
      <c r="N382" s="39">
        <v>46.2</v>
      </c>
      <c r="O382" s="39">
        <v>18</v>
      </c>
      <c r="P382" s="39">
        <v>1276.37</v>
      </c>
      <c r="Q382" s="39">
        <v>5.9</v>
      </c>
      <c r="R382" s="36">
        <v>830.69</v>
      </c>
    </row>
    <row r="383" ht="20" customHeight="1">
      <c r="A383" s="40" t="str">
        <v>2026-08-16T07:32:26+09:00</v>
      </c>
      <c r="B383" s="40" t="str">
        <v>2026.08.16</v>
      </c>
      <c r="C383" s="40" t="str">
        <v>20260809</v>
      </c>
      <c r="D383" s="40" t="str">
        <v>20260816</v>
      </c>
      <c r="E383" s="40" t="str">
        <v>경기</v>
      </c>
      <c r="F383" s="40" t="str">
        <v>남양주시</v>
      </c>
      <c r="G383" s="40" t="str">
        <v>오남읍 오남리</v>
      </c>
      <c r="H383" s="40" t="str">
        <v>경기 남양주시 오남읍 오남리</v>
      </c>
      <c r="I383" s="40" t="str">
        <v>41360</v>
      </c>
      <c r="J383" s="40" t="str">
        <v/>
      </c>
      <c r="K383" s="41" t="str">
        <v>41360:오남읍 오남리</v>
      </c>
      <c r="L383" s="42" t="str">
        <v>동부</v>
      </c>
      <c r="M383" s="43">
        <v>59.76</v>
      </c>
      <c r="N383" s="44">
        <v>18.1</v>
      </c>
      <c r="O383" s="44">
        <v>29</v>
      </c>
      <c r="P383" s="44">
        <v>1205.93</v>
      </c>
      <c r="Q383" s="44">
        <v>2.18</v>
      </c>
      <c r="R383" s="41">
        <v>949.74</v>
      </c>
    </row>
    <row r="384" ht="20" customHeight="1">
      <c r="A384" s="35" t="str">
        <v>2026-08-16T07:32:26+09:00</v>
      </c>
      <c r="B384" s="35" t="str">
        <v>2026.08.16</v>
      </c>
      <c r="C384" s="35" t="str">
        <v>20260809</v>
      </c>
      <c r="D384" s="35" t="str">
        <v>20260816</v>
      </c>
      <c r="E384" s="35" t="str">
        <v>경기</v>
      </c>
      <c r="F384" s="35" t="str">
        <v>남양주시</v>
      </c>
      <c r="G384" s="35" t="str">
        <v>오남읍 오남리</v>
      </c>
      <c r="H384" s="35" t="str">
        <v>경기 남양주시 오남읍 오남리</v>
      </c>
      <c r="I384" s="35" t="str">
        <v>41360</v>
      </c>
      <c r="J384" s="35" t="str">
        <v/>
      </c>
      <c r="K384" s="36" t="str">
        <v>41360:오남읍 오남리</v>
      </c>
      <c r="L384" s="37" t="str">
        <v>동부</v>
      </c>
      <c r="M384" s="38">
        <v>59.96</v>
      </c>
      <c r="N384" s="39">
        <v>18.1</v>
      </c>
      <c r="O384" s="39">
        <v>29</v>
      </c>
      <c r="P384" s="39">
        <v>1102.76</v>
      </c>
      <c r="Q384" s="39">
        <v>2</v>
      </c>
      <c r="R384" s="36">
        <v>1023.89</v>
      </c>
    </row>
    <row r="385" ht="20" customHeight="1">
      <c r="A385" s="40" t="str">
        <v>2026-08-16T07:32:26+09:00</v>
      </c>
      <c r="B385" s="40" t="str">
        <v>2026.08.16</v>
      </c>
      <c r="C385" s="40" t="str">
        <v>20260809</v>
      </c>
      <c r="D385" s="40" t="str">
        <v>20260816</v>
      </c>
      <c r="E385" s="40" t="str">
        <v>경기</v>
      </c>
      <c r="F385" s="40" t="str">
        <v>남양주시</v>
      </c>
      <c r="G385" s="40" t="str">
        <v>오남읍 오남리</v>
      </c>
      <c r="H385" s="40" t="str">
        <v>경기 남양주시 오남읍 오남리</v>
      </c>
      <c r="I385" s="40" t="str">
        <v>41360</v>
      </c>
      <c r="J385" s="40" t="str">
        <v/>
      </c>
      <c r="K385" s="41" t="str">
        <v>41360:오남읍 오남리</v>
      </c>
      <c r="L385" s="42" t="str">
        <v>동부</v>
      </c>
      <c r="M385" s="43">
        <v>84.95</v>
      </c>
      <c r="N385" s="44">
        <v>25.7</v>
      </c>
      <c r="O385" s="44">
        <v>29</v>
      </c>
      <c r="P385" s="44">
        <v>1000.66</v>
      </c>
      <c r="Q385" s="44">
        <v>2.57</v>
      </c>
      <c r="R385" s="41">
        <v>972.86</v>
      </c>
    </row>
    <row r="386" ht="20" customHeight="1">
      <c r="A386" s="35" t="str">
        <v>2026-08-16T07:32:26+09:00</v>
      </c>
      <c r="B386" s="35" t="str">
        <v>2026.08.16</v>
      </c>
      <c r="C386" s="35" t="str">
        <v>20260809</v>
      </c>
      <c r="D386" s="35" t="str">
        <v>20260816</v>
      </c>
      <c r="E386" s="35" t="str">
        <v>경기</v>
      </c>
      <c r="F386" s="35" t="str">
        <v>남양주시</v>
      </c>
      <c r="G386" s="35" t="str">
        <v>오남읍 오남리</v>
      </c>
      <c r="H386" s="35" t="str">
        <v>경기 남양주시 오남읍 오남리</v>
      </c>
      <c r="I386" s="35" t="str">
        <v>41360</v>
      </c>
      <c r="J386" s="35" t="str">
        <v/>
      </c>
      <c r="K386" s="36" t="str">
        <v>41360:오남읍 오남리</v>
      </c>
      <c r="L386" s="37" t="str">
        <v>동부</v>
      </c>
      <c r="M386" s="38">
        <v>126.54</v>
      </c>
      <c r="N386" s="39">
        <v>38.3</v>
      </c>
      <c r="O386" s="39">
        <v>29</v>
      </c>
      <c r="P386" s="39">
        <v>821.16</v>
      </c>
      <c r="Q386" s="39">
        <v>3.14</v>
      </c>
      <c r="R386" s="36">
        <v>655.65</v>
      </c>
    </row>
    <row r="387" ht="20" customHeight="1">
      <c r="A387" s="40" t="str">
        <v>2026-08-16T07:32:26+09:00</v>
      </c>
      <c r="B387" s="40" t="str">
        <v>2026.08.16</v>
      </c>
      <c r="C387" s="40" t="str">
        <v>20260809</v>
      </c>
      <c r="D387" s="40" t="str">
        <v>20260816</v>
      </c>
      <c r="E387" s="40" t="str">
        <v>경기</v>
      </c>
      <c r="F387" s="40" t="str">
        <v>남양주시</v>
      </c>
      <c r="G387" s="40" t="str">
        <v>오남읍 오남리</v>
      </c>
      <c r="H387" s="40" t="str">
        <v>경기 남양주시 오남읍 오남리</v>
      </c>
      <c r="I387" s="40" t="str">
        <v>41360</v>
      </c>
      <c r="J387" s="40" t="str">
        <v/>
      </c>
      <c r="K387" s="41" t="str">
        <v>41360:오남읍 오남리</v>
      </c>
      <c r="L387" s="42" t="str">
        <v>두산1</v>
      </c>
      <c r="M387" s="43">
        <v>59.94</v>
      </c>
      <c r="N387" s="44">
        <v>18.1</v>
      </c>
      <c r="O387" s="44">
        <v>29</v>
      </c>
      <c r="P387" s="44">
        <v>1268.49</v>
      </c>
      <c r="Q387" s="44">
        <v>2.3</v>
      </c>
      <c r="R387" s="41">
        <v>1113.91</v>
      </c>
    </row>
    <row r="388" ht="20" customHeight="1">
      <c r="A388" s="35" t="str">
        <v>2026-08-16T07:32:26+09:00</v>
      </c>
      <c r="B388" s="35" t="str">
        <v>2026.08.16</v>
      </c>
      <c r="C388" s="35" t="str">
        <v>20260809</v>
      </c>
      <c r="D388" s="35" t="str">
        <v>20260816</v>
      </c>
      <c r="E388" s="35" t="str">
        <v>경기</v>
      </c>
      <c r="F388" s="35" t="str">
        <v>남양주시</v>
      </c>
      <c r="G388" s="35" t="str">
        <v>오남읍 오남리</v>
      </c>
      <c r="H388" s="35" t="str">
        <v>경기 남양주시 오남읍 오남리</v>
      </c>
      <c r="I388" s="35" t="str">
        <v>41360</v>
      </c>
      <c r="J388" s="35" t="str">
        <v/>
      </c>
      <c r="K388" s="36" t="str">
        <v>41360:오남읍 오남리</v>
      </c>
      <c r="L388" s="37" t="str">
        <v>두산1</v>
      </c>
      <c r="M388" s="38">
        <v>84.87</v>
      </c>
      <c r="N388" s="39">
        <v>25.7</v>
      </c>
      <c r="O388" s="39">
        <v>29</v>
      </c>
      <c r="P388" s="39">
        <v>1090.63</v>
      </c>
      <c r="Q388" s="39">
        <v>2.8</v>
      </c>
      <c r="R388" s="36">
        <v>973.78</v>
      </c>
    </row>
    <row r="389" ht="20" customHeight="1">
      <c r="A389" s="40" t="str">
        <v>2026-08-16T07:32:26+09:00</v>
      </c>
      <c r="B389" s="40" t="str">
        <v>2026.08.16</v>
      </c>
      <c r="C389" s="40" t="str">
        <v>20260809</v>
      </c>
      <c r="D389" s="40" t="str">
        <v>20260816</v>
      </c>
      <c r="E389" s="40" t="str">
        <v>경기</v>
      </c>
      <c r="F389" s="40" t="str">
        <v>남양주시</v>
      </c>
      <c r="G389" s="40" t="str">
        <v>오남읍 오남리</v>
      </c>
      <c r="H389" s="40" t="str">
        <v>경기 남양주시 오남읍 오남리</v>
      </c>
      <c r="I389" s="40" t="str">
        <v>41360</v>
      </c>
      <c r="J389" s="40" t="str">
        <v/>
      </c>
      <c r="K389" s="41" t="str">
        <v>41360:오남읍 오남리</v>
      </c>
      <c r="L389" s="42" t="str">
        <v>두산2</v>
      </c>
      <c r="M389" s="43">
        <v>59.94</v>
      </c>
      <c r="N389" s="44">
        <v>18.1</v>
      </c>
      <c r="O389" s="44">
        <v>29</v>
      </c>
      <c r="P389" s="44">
        <v>1455.28</v>
      </c>
      <c r="Q389" s="44">
        <v>2.64</v>
      </c>
      <c r="R389" s="41">
        <v>788.01</v>
      </c>
    </row>
    <row r="390" ht="20" customHeight="1">
      <c r="A390" s="35" t="str">
        <v>2026-08-16T07:32:26+09:00</v>
      </c>
      <c r="B390" s="35" t="str">
        <v>2026.08.16</v>
      </c>
      <c r="C390" s="35" t="str">
        <v>20260809</v>
      </c>
      <c r="D390" s="35" t="str">
        <v>20260816</v>
      </c>
      <c r="E390" s="35" t="str">
        <v>경기</v>
      </c>
      <c r="F390" s="35" t="str">
        <v>남양주시</v>
      </c>
      <c r="G390" s="35" t="str">
        <v>오남읍 오남리</v>
      </c>
      <c r="H390" s="35" t="str">
        <v>경기 남양주시 오남읍 오남리</v>
      </c>
      <c r="I390" s="35" t="str">
        <v>41360</v>
      </c>
      <c r="J390" s="35" t="str">
        <v/>
      </c>
      <c r="K390" s="36" t="str">
        <v>41360:오남읍 오남리</v>
      </c>
      <c r="L390" s="37" t="str">
        <v>두산2</v>
      </c>
      <c r="M390" s="38">
        <v>84.87</v>
      </c>
      <c r="N390" s="39">
        <v>25.7</v>
      </c>
      <c r="O390" s="39">
        <v>29</v>
      </c>
      <c r="P390" s="39">
        <v>1207.49</v>
      </c>
      <c r="Q390" s="39">
        <v>3.1</v>
      </c>
      <c r="R390" s="36">
        <v>856.93</v>
      </c>
    </row>
    <row r="391" ht="20" customHeight="1">
      <c r="A391" s="40" t="str">
        <v>2026-08-16T07:32:26+09:00</v>
      </c>
      <c r="B391" s="40" t="str">
        <v>2026.08.16</v>
      </c>
      <c r="C391" s="40" t="str">
        <v>20260809</v>
      </c>
      <c r="D391" s="40" t="str">
        <v>20260816</v>
      </c>
      <c r="E391" s="40" t="str">
        <v>경기</v>
      </c>
      <c r="F391" s="40" t="str">
        <v>남양주시</v>
      </c>
      <c r="G391" s="40" t="str">
        <v>오남읍 오남리</v>
      </c>
      <c r="H391" s="40" t="str">
        <v>경기 남양주시 오남읍 오남리</v>
      </c>
      <c r="I391" s="40" t="str">
        <v>41360</v>
      </c>
      <c r="J391" s="40" t="str">
        <v/>
      </c>
      <c r="K391" s="41" t="str">
        <v>41360:오남읍 오남리</v>
      </c>
      <c r="L391" s="42" t="str">
        <v>두산2</v>
      </c>
      <c r="M391" s="43">
        <v>134.97</v>
      </c>
      <c r="N391" s="44">
        <v>40.8</v>
      </c>
      <c r="O391" s="44">
        <v>29</v>
      </c>
      <c r="P391" s="44">
        <v>759.27</v>
      </c>
      <c r="Q391" s="44">
        <v>3.1</v>
      </c>
      <c r="R391" s="41">
        <v>685.8</v>
      </c>
    </row>
    <row r="392" ht="20" customHeight="1">
      <c r="A392" s="35" t="str">
        <v>2026-08-16T07:32:26+09:00</v>
      </c>
      <c r="B392" s="35" t="str">
        <v>2026.08.16</v>
      </c>
      <c r="C392" s="35" t="str">
        <v>20260809</v>
      </c>
      <c r="D392" s="35" t="str">
        <v>20260816</v>
      </c>
      <c r="E392" s="35" t="str">
        <v>경기</v>
      </c>
      <c r="F392" s="35" t="str">
        <v>남양주시</v>
      </c>
      <c r="G392" s="35" t="str">
        <v>오남읍 오남리</v>
      </c>
      <c r="H392" s="35" t="str">
        <v>경기 남양주시 오남읍 오남리</v>
      </c>
      <c r="I392" s="35" t="str">
        <v>41360</v>
      </c>
      <c r="J392" s="35" t="str">
        <v/>
      </c>
      <c r="K392" s="36" t="str">
        <v>41360:오남읍 오남리</v>
      </c>
      <c r="L392" s="37" t="str">
        <v>두산위브</v>
      </c>
      <c r="M392" s="38">
        <v>84.99</v>
      </c>
      <c r="N392" s="39">
        <v>25.7</v>
      </c>
      <c r="O392" s="39">
        <v>21</v>
      </c>
      <c r="P392" s="39">
        <v>1439.13</v>
      </c>
      <c r="Q392" s="39">
        <v>3.7</v>
      </c>
      <c r="R392" s="36">
        <v>991.83</v>
      </c>
    </row>
    <row r="393" ht="20" customHeight="1">
      <c r="A393" s="40" t="str">
        <v>2026-08-16T07:32:26+09:00</v>
      </c>
      <c r="B393" s="40" t="str">
        <v>2026.08.16</v>
      </c>
      <c r="C393" s="40" t="str">
        <v>20260809</v>
      </c>
      <c r="D393" s="40" t="str">
        <v>20260816</v>
      </c>
      <c r="E393" s="40" t="str">
        <v>경기</v>
      </c>
      <c r="F393" s="40" t="str">
        <v>남양주시</v>
      </c>
      <c r="G393" s="40" t="str">
        <v>오남읍 오남리</v>
      </c>
      <c r="H393" s="40" t="str">
        <v>경기 남양주시 오남읍 오남리</v>
      </c>
      <c r="I393" s="40" t="str">
        <v>41360</v>
      </c>
      <c r="J393" s="40" t="str">
        <v/>
      </c>
      <c r="K393" s="41" t="str">
        <v>41360:오남읍 오남리</v>
      </c>
      <c r="L393" s="42" t="str">
        <v>롯데</v>
      </c>
      <c r="M393" s="43">
        <v>59.86</v>
      </c>
      <c r="N393" s="44">
        <v>18.1</v>
      </c>
      <c r="O393" s="44">
        <v>25</v>
      </c>
      <c r="P393" s="44">
        <v>1222.41</v>
      </c>
      <c r="Q393" s="44">
        <v>2.21</v>
      </c>
      <c r="R393" s="41">
        <v>1032.85</v>
      </c>
    </row>
    <row r="394" ht="20" customHeight="1">
      <c r="A394" s="35" t="str">
        <v>2026-08-16T07:32:26+09:00</v>
      </c>
      <c r="B394" s="35" t="str">
        <v>2026.08.16</v>
      </c>
      <c r="C394" s="35" t="str">
        <v>20260809</v>
      </c>
      <c r="D394" s="35" t="str">
        <v>20260816</v>
      </c>
      <c r="E394" s="35" t="str">
        <v>경기</v>
      </c>
      <c r="F394" s="35" t="str">
        <v>남양주시</v>
      </c>
      <c r="G394" s="35" t="str">
        <v>오남읍 오남리</v>
      </c>
      <c r="H394" s="35" t="str">
        <v>경기 남양주시 오남읍 오남리</v>
      </c>
      <c r="I394" s="35" t="str">
        <v>41360</v>
      </c>
      <c r="J394" s="35" t="str">
        <v/>
      </c>
      <c r="K394" s="36" t="str">
        <v>41360:오남읍 오남리</v>
      </c>
      <c r="L394" s="37" t="str">
        <v>롯데</v>
      </c>
      <c r="M394" s="38">
        <v>59.96</v>
      </c>
      <c r="N394" s="39">
        <v>18.1</v>
      </c>
      <c r="O394" s="39">
        <v>25</v>
      </c>
      <c r="P394" s="39">
        <v>1312.45</v>
      </c>
      <c r="Q394" s="39">
        <v>2.38</v>
      </c>
      <c r="R394" s="36">
        <v>984.36</v>
      </c>
    </row>
    <row r="395" ht="20" customHeight="1">
      <c r="A395" s="40" t="str">
        <v>2026-08-16T07:32:26+09:00</v>
      </c>
      <c r="B395" s="40" t="str">
        <v>2026.08.16</v>
      </c>
      <c r="C395" s="40" t="str">
        <v>20260809</v>
      </c>
      <c r="D395" s="40" t="str">
        <v>20260816</v>
      </c>
      <c r="E395" s="40" t="str">
        <v>경기</v>
      </c>
      <c r="F395" s="40" t="str">
        <v>남양주시</v>
      </c>
      <c r="G395" s="40" t="str">
        <v>오남읍 오남리</v>
      </c>
      <c r="H395" s="40" t="str">
        <v>경기 남양주시 오남읍 오남리</v>
      </c>
      <c r="I395" s="40" t="str">
        <v>41360</v>
      </c>
      <c r="J395" s="40" t="str">
        <v/>
      </c>
      <c r="K395" s="41" t="str">
        <v>41360:오남읍 오남리</v>
      </c>
      <c r="L395" s="42" t="str">
        <v>롯데</v>
      </c>
      <c r="M395" s="43">
        <v>84.84</v>
      </c>
      <c r="N395" s="44">
        <v>25.7</v>
      </c>
      <c r="O395" s="44">
        <v>25</v>
      </c>
      <c r="P395" s="44">
        <v>1168.24</v>
      </c>
      <c r="Q395" s="44">
        <v>3</v>
      </c>
      <c r="R395" s="41">
        <v>850.76</v>
      </c>
    </row>
    <row r="396" ht="20" customHeight="1">
      <c r="A396" s="35" t="str">
        <v>2026-08-16T07:32:26+09:00</v>
      </c>
      <c r="B396" s="35" t="str">
        <v>2026.08.16</v>
      </c>
      <c r="C396" s="35" t="str">
        <v>20260809</v>
      </c>
      <c r="D396" s="35" t="str">
        <v>20260816</v>
      </c>
      <c r="E396" s="35" t="str">
        <v>경기</v>
      </c>
      <c r="F396" s="35" t="str">
        <v>남양주시</v>
      </c>
      <c r="G396" s="35" t="str">
        <v>오남읍 오남리</v>
      </c>
      <c r="H396" s="35" t="str">
        <v>경기 남양주시 오남읍 오남리</v>
      </c>
      <c r="I396" s="35" t="str">
        <v>41360</v>
      </c>
      <c r="J396" s="35" t="str">
        <v/>
      </c>
      <c r="K396" s="36" t="str">
        <v>41360:오남읍 오남리</v>
      </c>
      <c r="L396" s="37" t="str">
        <v>롯데</v>
      </c>
      <c r="M396" s="38">
        <v>133.23</v>
      </c>
      <c r="N396" s="39">
        <v>40.3</v>
      </c>
      <c r="O396" s="39">
        <v>25</v>
      </c>
      <c r="P396" s="39">
        <v>977.13</v>
      </c>
      <c r="Q396" s="39">
        <v>3.94</v>
      </c>
      <c r="R396" s="36">
        <v>736.58</v>
      </c>
    </row>
    <row r="397" ht="20" customHeight="1">
      <c r="A397" s="40" t="str">
        <v>2026-08-16T07:32:26+09:00</v>
      </c>
      <c r="B397" s="40" t="str">
        <v>2026.08.16</v>
      </c>
      <c r="C397" s="40" t="str">
        <v>20260809</v>
      </c>
      <c r="D397" s="40" t="str">
        <v>20260816</v>
      </c>
      <c r="E397" s="40" t="str">
        <v>경기</v>
      </c>
      <c r="F397" s="40" t="str">
        <v>남양주시</v>
      </c>
      <c r="G397" s="40" t="str">
        <v>오남읍 오남리</v>
      </c>
      <c r="H397" s="40" t="str">
        <v>경기 남양주시 오남읍 오남리</v>
      </c>
      <c r="I397" s="40" t="str">
        <v>41360</v>
      </c>
      <c r="J397" s="40" t="str">
        <v/>
      </c>
      <c r="K397" s="41" t="str">
        <v>41360:오남읍 오남리</v>
      </c>
      <c r="L397" s="42" t="str">
        <v>보영</v>
      </c>
      <c r="M397" s="43">
        <v>59.79</v>
      </c>
      <c r="N397" s="44">
        <v>18.1</v>
      </c>
      <c r="O397" s="44">
        <v>36</v>
      </c>
      <c r="P397" s="44">
        <v>548.59</v>
      </c>
      <c r="Q397" s="44">
        <v>0.99</v>
      </c>
      <c r="R397" s="41">
        <v>365.42</v>
      </c>
    </row>
    <row r="398" ht="20" customHeight="1">
      <c r="A398" s="35" t="str">
        <v>2026-08-16T07:32:26+09:00</v>
      </c>
      <c r="B398" s="35" t="str">
        <v>2026.08.16</v>
      </c>
      <c r="C398" s="35" t="str">
        <v>20260809</v>
      </c>
      <c r="D398" s="35" t="str">
        <v>20260816</v>
      </c>
      <c r="E398" s="35" t="str">
        <v>경기</v>
      </c>
      <c r="F398" s="35" t="str">
        <v>남양주시</v>
      </c>
      <c r="G398" s="35" t="str">
        <v>오남읍 오남리</v>
      </c>
      <c r="H398" s="35" t="str">
        <v>경기 남양주시 오남읍 오남리</v>
      </c>
      <c r="I398" s="35" t="str">
        <v>41360</v>
      </c>
      <c r="J398" s="35" t="str">
        <v/>
      </c>
      <c r="K398" s="36" t="str">
        <v>41360:오남읍 오남리</v>
      </c>
      <c r="L398" s="37" t="str">
        <v>성도</v>
      </c>
      <c r="M398" s="38">
        <v>59.7</v>
      </c>
      <c r="N398" s="39">
        <v>18.1</v>
      </c>
      <c r="O398" s="39">
        <v>34</v>
      </c>
      <c r="P398" s="39">
        <v>761.38</v>
      </c>
      <c r="Q398" s="39">
        <v>1.38</v>
      </c>
      <c r="R398" s="36">
        <v>719.85</v>
      </c>
    </row>
    <row r="399" ht="20" customHeight="1">
      <c r="A399" s="40" t="str">
        <v>2026-08-16T07:32:26+09:00</v>
      </c>
      <c r="B399" s="40" t="str">
        <v>2026.08.16</v>
      </c>
      <c r="C399" s="40" t="str">
        <v>20260809</v>
      </c>
      <c r="D399" s="40" t="str">
        <v>20260816</v>
      </c>
      <c r="E399" s="40" t="str">
        <v>경기</v>
      </c>
      <c r="F399" s="40" t="str">
        <v>남양주시</v>
      </c>
      <c r="G399" s="40" t="str">
        <v>오남읍 오남리</v>
      </c>
      <c r="H399" s="40" t="str">
        <v>경기 남양주시 오남읍 오남리</v>
      </c>
      <c r="I399" s="40" t="str">
        <v>41360</v>
      </c>
      <c r="J399" s="40" t="str">
        <v/>
      </c>
      <c r="K399" s="41" t="str">
        <v>41360:오남읍 오남리</v>
      </c>
      <c r="L399" s="42" t="str">
        <v>신동아파밀리에</v>
      </c>
      <c r="M399" s="43">
        <v>84.97</v>
      </c>
      <c r="N399" s="44">
        <v>25.7</v>
      </c>
      <c r="O399" s="44">
        <v>23</v>
      </c>
      <c r="P399" s="44">
        <v>1075.42</v>
      </c>
      <c r="Q399" s="44">
        <v>2.76</v>
      </c>
      <c r="R399" s="41">
        <v>817.01</v>
      </c>
    </row>
    <row r="400" ht="20" customHeight="1">
      <c r="A400" s="35" t="str">
        <v>2026-08-16T07:32:26+09:00</v>
      </c>
      <c r="B400" s="35" t="str">
        <v>2026.08.16</v>
      </c>
      <c r="C400" s="35" t="str">
        <v>20260809</v>
      </c>
      <c r="D400" s="35" t="str">
        <v>20260816</v>
      </c>
      <c r="E400" s="35" t="str">
        <v>경기</v>
      </c>
      <c r="F400" s="35" t="str">
        <v>남양주시</v>
      </c>
      <c r="G400" s="35" t="str">
        <v>오남읍 오남리</v>
      </c>
      <c r="H400" s="35" t="str">
        <v>경기 남양주시 오남읍 오남리</v>
      </c>
      <c r="I400" s="35" t="str">
        <v>41360</v>
      </c>
      <c r="J400" s="35" t="str">
        <v/>
      </c>
      <c r="K400" s="36" t="str">
        <v>41360:오남읍 오남리</v>
      </c>
      <c r="L400" s="37" t="str">
        <v>신우아이딜(1차)</v>
      </c>
      <c r="M400" s="38">
        <v>59.96</v>
      </c>
      <c r="N400" s="39">
        <v>18.1</v>
      </c>
      <c r="O400" s="39">
        <v>23</v>
      </c>
      <c r="P400" s="39">
        <v>1157.74</v>
      </c>
      <c r="Q400" s="39">
        <v>2.1</v>
      </c>
      <c r="R400" s="36">
        <v>992.35</v>
      </c>
    </row>
    <row r="401" ht="20" customHeight="1">
      <c r="A401" s="40" t="str">
        <v>2026-08-16T07:32:26+09:00</v>
      </c>
      <c r="B401" s="40" t="str">
        <v>2026.08.16</v>
      </c>
      <c r="C401" s="40" t="str">
        <v>20260809</v>
      </c>
      <c r="D401" s="40" t="str">
        <v>20260816</v>
      </c>
      <c r="E401" s="40" t="str">
        <v>경기</v>
      </c>
      <c r="F401" s="40" t="str">
        <v>남양주시</v>
      </c>
      <c r="G401" s="40" t="str">
        <v>오남읍 오남리</v>
      </c>
      <c r="H401" s="40" t="str">
        <v>경기 남양주시 오남읍 오남리</v>
      </c>
      <c r="I401" s="40" t="str">
        <v>41360</v>
      </c>
      <c r="J401" s="40" t="str">
        <v/>
      </c>
      <c r="K401" s="41" t="str">
        <v>41360:오남읍 오남리</v>
      </c>
      <c r="L401" s="42" t="str">
        <v>신우아이딜(1차)</v>
      </c>
      <c r="M401" s="43">
        <v>84.99</v>
      </c>
      <c r="N401" s="44">
        <v>25.7</v>
      </c>
      <c r="O401" s="44">
        <v>23</v>
      </c>
      <c r="P401" s="44">
        <v>972.38</v>
      </c>
      <c r="Q401" s="44">
        <v>2.5</v>
      </c>
      <c r="R401" s="41">
        <v>872.61</v>
      </c>
    </row>
    <row r="402" ht="20" customHeight="1">
      <c r="A402" s="35" t="str">
        <v>2026-08-16T07:32:26+09:00</v>
      </c>
      <c r="B402" s="35" t="str">
        <v>2026.08.16</v>
      </c>
      <c r="C402" s="35" t="str">
        <v>20260809</v>
      </c>
      <c r="D402" s="35" t="str">
        <v>20260816</v>
      </c>
      <c r="E402" s="35" t="str">
        <v>경기</v>
      </c>
      <c r="F402" s="35" t="str">
        <v>남양주시</v>
      </c>
      <c r="G402" s="35" t="str">
        <v>오남읍 오남리</v>
      </c>
      <c r="H402" s="35" t="str">
        <v>경기 남양주시 오남읍 오남리</v>
      </c>
      <c r="I402" s="35" t="str">
        <v>41360</v>
      </c>
      <c r="J402" s="35" t="str">
        <v/>
      </c>
      <c r="K402" s="36" t="str">
        <v>41360:오남읍 오남리</v>
      </c>
      <c r="L402" s="37" t="str">
        <v>신우아이딜2차</v>
      </c>
      <c r="M402" s="38">
        <v>59.96</v>
      </c>
      <c r="N402" s="39">
        <v>18.1</v>
      </c>
      <c r="O402" s="39">
        <v>23</v>
      </c>
      <c r="P402" s="39">
        <v>1132.93</v>
      </c>
      <c r="Q402" s="39">
        <v>2.06</v>
      </c>
      <c r="R402" s="36">
        <v>1019.91</v>
      </c>
    </row>
    <row r="403" ht="20" customHeight="1">
      <c r="A403" s="40" t="str">
        <v>2026-08-16T07:32:26+09:00</v>
      </c>
      <c r="B403" s="40" t="str">
        <v>2026.08.16</v>
      </c>
      <c r="C403" s="40" t="str">
        <v>20260809</v>
      </c>
      <c r="D403" s="40" t="str">
        <v>20260816</v>
      </c>
      <c r="E403" s="40" t="str">
        <v>경기</v>
      </c>
      <c r="F403" s="40" t="str">
        <v>남양주시</v>
      </c>
      <c r="G403" s="40" t="str">
        <v>오남읍 오남리</v>
      </c>
      <c r="H403" s="40" t="str">
        <v>경기 남양주시 오남읍 오남리</v>
      </c>
      <c r="I403" s="40" t="str">
        <v>41360</v>
      </c>
      <c r="J403" s="40" t="str">
        <v/>
      </c>
      <c r="K403" s="41" t="str">
        <v>41360:오남읍 오남리</v>
      </c>
      <c r="L403" s="42" t="str">
        <v>신우아이딜2차</v>
      </c>
      <c r="M403" s="43">
        <v>84.99</v>
      </c>
      <c r="N403" s="44">
        <v>25.7</v>
      </c>
      <c r="O403" s="44">
        <v>23</v>
      </c>
      <c r="P403" s="44">
        <v>1067.67</v>
      </c>
      <c r="Q403" s="44">
        <v>2.75</v>
      </c>
      <c r="R403" s="41">
        <v>915.96</v>
      </c>
    </row>
    <row r="404" ht="20" customHeight="1">
      <c r="A404" s="35" t="str">
        <v>2026-08-16T07:32:26+09:00</v>
      </c>
      <c r="B404" s="35" t="str">
        <v>2026.08.16</v>
      </c>
      <c r="C404" s="35" t="str">
        <v>20260809</v>
      </c>
      <c r="D404" s="35" t="str">
        <v>20260816</v>
      </c>
      <c r="E404" s="35" t="str">
        <v>경기</v>
      </c>
      <c r="F404" s="35" t="str">
        <v>남양주시</v>
      </c>
      <c r="G404" s="35" t="str">
        <v>오남읍 오남리</v>
      </c>
      <c r="H404" s="35" t="str">
        <v>경기 남양주시 오남읍 오남리</v>
      </c>
      <c r="I404" s="35" t="str">
        <v>41360</v>
      </c>
      <c r="J404" s="35" t="str">
        <v/>
      </c>
      <c r="K404" s="36" t="str">
        <v>41360:오남읍 오남리</v>
      </c>
      <c r="L404" s="37" t="str">
        <v>신일해피트리(1차)</v>
      </c>
      <c r="M404" s="38">
        <v>59.92</v>
      </c>
      <c r="N404" s="39">
        <v>18.1</v>
      </c>
      <c r="O404" s="39">
        <v>23</v>
      </c>
      <c r="P404" s="39">
        <v>1048.32</v>
      </c>
      <c r="Q404" s="39">
        <v>1.9</v>
      </c>
      <c r="R404" s="36">
        <v>955.03</v>
      </c>
    </row>
    <row r="405" ht="20" customHeight="1">
      <c r="A405" s="40" t="str">
        <v>2026-08-16T07:32:26+09:00</v>
      </c>
      <c r="B405" s="40" t="str">
        <v>2026.08.16</v>
      </c>
      <c r="C405" s="40" t="str">
        <v>20260809</v>
      </c>
      <c r="D405" s="40" t="str">
        <v>20260816</v>
      </c>
      <c r="E405" s="40" t="str">
        <v>경기</v>
      </c>
      <c r="F405" s="40" t="str">
        <v>남양주시</v>
      </c>
      <c r="G405" s="40" t="str">
        <v>오남읍 오남리</v>
      </c>
      <c r="H405" s="40" t="str">
        <v>경기 남양주시 오남읍 오남리</v>
      </c>
      <c r="I405" s="40" t="str">
        <v>41360</v>
      </c>
      <c r="J405" s="40" t="str">
        <v/>
      </c>
      <c r="K405" s="41" t="str">
        <v>41360:오남읍 오남리</v>
      </c>
      <c r="L405" s="42" t="str">
        <v>신일해피트리(1차)</v>
      </c>
      <c r="M405" s="43">
        <v>84.84</v>
      </c>
      <c r="N405" s="44">
        <v>25.7</v>
      </c>
      <c r="O405" s="44">
        <v>23</v>
      </c>
      <c r="P405" s="44">
        <v>1073.47</v>
      </c>
      <c r="Q405" s="44">
        <v>2.76</v>
      </c>
      <c r="R405" s="41">
        <v>882.2</v>
      </c>
    </row>
    <row r="406" ht="20" customHeight="1">
      <c r="A406" s="35" t="str">
        <v>2026-08-16T07:32:26+09:00</v>
      </c>
      <c r="B406" s="35" t="str">
        <v>2026.08.16</v>
      </c>
      <c r="C406" s="35" t="str">
        <v>20260809</v>
      </c>
      <c r="D406" s="35" t="str">
        <v>20260816</v>
      </c>
      <c r="E406" s="35" t="str">
        <v>경기</v>
      </c>
      <c r="F406" s="35" t="str">
        <v>남양주시</v>
      </c>
      <c r="G406" s="35" t="str">
        <v>오남읍 오남리</v>
      </c>
      <c r="H406" s="35" t="str">
        <v>경기 남양주시 오남읍 오남리</v>
      </c>
      <c r="I406" s="35" t="str">
        <v>41360</v>
      </c>
      <c r="J406" s="35" t="str">
        <v/>
      </c>
      <c r="K406" s="36" t="str">
        <v>41360:오남읍 오남리</v>
      </c>
      <c r="L406" s="37" t="str">
        <v>신일해피트리(2차)</v>
      </c>
      <c r="M406" s="38">
        <v>59.92</v>
      </c>
      <c r="N406" s="39">
        <v>18.1</v>
      </c>
      <c r="O406" s="39">
        <v>23</v>
      </c>
      <c r="P406" s="39">
        <v>1073.15</v>
      </c>
      <c r="Q406" s="39">
        <v>1.95</v>
      </c>
      <c r="R406" s="36">
        <v>976.59</v>
      </c>
    </row>
    <row r="407" ht="20" customHeight="1">
      <c r="A407" s="40" t="str">
        <v>2026-08-16T07:32:26+09:00</v>
      </c>
      <c r="B407" s="40" t="str">
        <v>2026.08.16</v>
      </c>
      <c r="C407" s="40" t="str">
        <v>20260809</v>
      </c>
      <c r="D407" s="40" t="str">
        <v>20260816</v>
      </c>
      <c r="E407" s="40" t="str">
        <v>경기</v>
      </c>
      <c r="F407" s="40" t="str">
        <v>남양주시</v>
      </c>
      <c r="G407" s="40" t="str">
        <v>오남읍 오남리</v>
      </c>
      <c r="H407" s="40" t="str">
        <v>경기 남양주시 오남읍 오남리</v>
      </c>
      <c r="I407" s="40" t="str">
        <v>41360</v>
      </c>
      <c r="J407" s="40" t="str">
        <v/>
      </c>
      <c r="K407" s="41" t="str">
        <v>41360:오남읍 오남리</v>
      </c>
      <c r="L407" s="42" t="str">
        <v>신일해피트리(2차)</v>
      </c>
      <c r="M407" s="43">
        <v>84.84</v>
      </c>
      <c r="N407" s="44">
        <v>25.7</v>
      </c>
      <c r="O407" s="44">
        <v>23</v>
      </c>
      <c r="P407" s="44">
        <v>954.63</v>
      </c>
      <c r="Q407" s="44">
        <v>2.45</v>
      </c>
      <c r="R407" s="41">
        <v>829.16</v>
      </c>
    </row>
    <row r="408" ht="20" customHeight="1">
      <c r="A408" s="35" t="str">
        <v>2026-08-16T07:32:26+09:00</v>
      </c>
      <c r="B408" s="35" t="str">
        <v>2026.08.16</v>
      </c>
      <c r="C408" s="35" t="str">
        <v>20260809</v>
      </c>
      <c r="D408" s="35" t="str">
        <v>20260816</v>
      </c>
      <c r="E408" s="35" t="str">
        <v>경기</v>
      </c>
      <c r="F408" s="35" t="str">
        <v>남양주시</v>
      </c>
      <c r="G408" s="35" t="str">
        <v>오남읍 오남리</v>
      </c>
      <c r="H408" s="35" t="str">
        <v>경기 남양주시 오남읍 오남리</v>
      </c>
      <c r="I408" s="35" t="str">
        <v>41360</v>
      </c>
      <c r="J408" s="35" t="str">
        <v/>
      </c>
      <c r="K408" s="36" t="str">
        <v>41360:오남읍 오남리</v>
      </c>
      <c r="L408" s="37" t="str">
        <v>오남아이파크</v>
      </c>
      <c r="M408" s="38">
        <v>84.86</v>
      </c>
      <c r="N408" s="39">
        <v>25.7</v>
      </c>
      <c r="O408" s="39">
        <v>18</v>
      </c>
      <c r="P408" s="39">
        <v>1510.15</v>
      </c>
      <c r="Q408" s="39">
        <v>3.88</v>
      </c>
      <c r="R408" s="36">
        <v>1361.86</v>
      </c>
    </row>
    <row r="409" ht="20" customHeight="1">
      <c r="A409" s="40" t="str">
        <v>2026-08-16T07:32:26+09:00</v>
      </c>
      <c r="B409" s="40" t="str">
        <v>2026.08.16</v>
      </c>
      <c r="C409" s="40" t="str">
        <v>20260809</v>
      </c>
      <c r="D409" s="40" t="str">
        <v>20260816</v>
      </c>
      <c r="E409" s="40" t="str">
        <v>경기</v>
      </c>
      <c r="F409" s="40" t="str">
        <v>남양주시</v>
      </c>
      <c r="G409" s="40" t="str">
        <v>오남읍 오남리</v>
      </c>
      <c r="H409" s="40" t="str">
        <v>경기 남양주시 오남읍 오남리</v>
      </c>
      <c r="I409" s="40" t="str">
        <v>41360</v>
      </c>
      <c r="J409" s="40" t="str">
        <v/>
      </c>
      <c r="K409" s="41" t="str">
        <v>41360:오남읍 오남리</v>
      </c>
      <c r="L409" s="42" t="str">
        <v>오남아이파크</v>
      </c>
      <c r="M409" s="43">
        <v>84.88</v>
      </c>
      <c r="N409" s="44">
        <v>25.7</v>
      </c>
      <c r="O409" s="44">
        <v>18</v>
      </c>
      <c r="P409" s="44">
        <v>1504.71</v>
      </c>
      <c r="Q409" s="44">
        <v>3.86</v>
      </c>
      <c r="R409" s="41">
        <v>1361.86</v>
      </c>
    </row>
    <row r="410" ht="20" customHeight="1">
      <c r="A410" s="35" t="str">
        <v>2026-08-16T07:32:26+09:00</v>
      </c>
      <c r="B410" s="35" t="str">
        <v>2026.08.16</v>
      </c>
      <c r="C410" s="35" t="str">
        <v>20260809</v>
      </c>
      <c r="D410" s="35" t="str">
        <v>20260816</v>
      </c>
      <c r="E410" s="35" t="str">
        <v>경기</v>
      </c>
      <c r="F410" s="35" t="str">
        <v>남양주시</v>
      </c>
      <c r="G410" s="35" t="str">
        <v>오남읍 오남리</v>
      </c>
      <c r="H410" s="35" t="str">
        <v>경기 남양주시 오남읍 오남리</v>
      </c>
      <c r="I410" s="35" t="str">
        <v>41360</v>
      </c>
      <c r="J410" s="35" t="str">
        <v/>
      </c>
      <c r="K410" s="36" t="str">
        <v>41360:오남읍 오남리</v>
      </c>
      <c r="L410" s="37" t="str">
        <v>오남아이파크</v>
      </c>
      <c r="M410" s="38">
        <v>84.96</v>
      </c>
      <c r="N410" s="39">
        <v>25.7</v>
      </c>
      <c r="O410" s="39">
        <v>18</v>
      </c>
      <c r="P410" s="39">
        <v>1498.05</v>
      </c>
      <c r="Q410" s="39">
        <v>3.85</v>
      </c>
      <c r="R410" s="36">
        <v>1361.86</v>
      </c>
    </row>
    <row r="411" ht="20" customHeight="1">
      <c r="A411" s="40" t="str">
        <v>2026-08-16T07:32:26+09:00</v>
      </c>
      <c r="B411" s="40" t="str">
        <v>2026.08.16</v>
      </c>
      <c r="C411" s="40" t="str">
        <v>20260809</v>
      </c>
      <c r="D411" s="40" t="str">
        <v>20260816</v>
      </c>
      <c r="E411" s="40" t="str">
        <v>경기</v>
      </c>
      <c r="F411" s="40" t="str">
        <v>남양주시</v>
      </c>
      <c r="G411" s="40" t="str">
        <v>오남읍 오남리</v>
      </c>
      <c r="H411" s="40" t="str">
        <v>경기 남양주시 오남읍 오남리</v>
      </c>
      <c r="I411" s="40" t="str">
        <v>41360</v>
      </c>
      <c r="J411" s="40" t="str">
        <v/>
      </c>
      <c r="K411" s="41" t="str">
        <v>41360:오남읍 오남리</v>
      </c>
      <c r="L411" s="42" t="str">
        <v>유호</v>
      </c>
      <c r="M411" s="43">
        <v>59.99</v>
      </c>
      <c r="N411" s="44">
        <v>18.1</v>
      </c>
      <c r="O411" s="44">
        <v>24</v>
      </c>
      <c r="P411" s="44">
        <v>1063.61</v>
      </c>
      <c r="Q411" s="44">
        <v>1.93</v>
      </c>
      <c r="R411" s="41">
        <v>936.86</v>
      </c>
    </row>
    <row r="412" ht="20" customHeight="1">
      <c r="A412" s="35" t="str">
        <v>2026-08-16T07:32:26+09:00</v>
      </c>
      <c r="B412" s="35" t="str">
        <v>2026.08.16</v>
      </c>
      <c r="C412" s="35" t="str">
        <v>20260809</v>
      </c>
      <c r="D412" s="35" t="str">
        <v>20260816</v>
      </c>
      <c r="E412" s="35" t="str">
        <v>경기</v>
      </c>
      <c r="F412" s="35" t="str">
        <v>남양주시</v>
      </c>
      <c r="G412" s="35" t="str">
        <v>오남읍 오남리</v>
      </c>
      <c r="H412" s="35" t="str">
        <v>경기 남양주시 오남읍 오남리</v>
      </c>
      <c r="I412" s="35" t="str">
        <v>41360</v>
      </c>
      <c r="J412" s="35" t="str">
        <v/>
      </c>
      <c r="K412" s="36" t="str">
        <v>41360:오남읍 오남리</v>
      </c>
      <c r="L412" s="37" t="str">
        <v>유호</v>
      </c>
      <c r="M412" s="38">
        <v>76.01</v>
      </c>
      <c r="N412" s="39">
        <v>23</v>
      </c>
      <c r="O412" s="39">
        <v>24</v>
      </c>
      <c r="P412" s="39">
        <v>1026.45</v>
      </c>
      <c r="Q412" s="39">
        <v>2.36</v>
      </c>
      <c r="R412" s="36">
        <v>913.91</v>
      </c>
    </row>
    <row r="413" ht="20" customHeight="1">
      <c r="A413" s="40" t="str">
        <v>2026-08-16T07:32:26+09:00</v>
      </c>
      <c r="B413" s="40" t="str">
        <v>2026.08.16</v>
      </c>
      <c r="C413" s="40" t="str">
        <v>20260809</v>
      </c>
      <c r="D413" s="40" t="str">
        <v>20260816</v>
      </c>
      <c r="E413" s="40" t="str">
        <v>경기</v>
      </c>
      <c r="F413" s="40" t="str">
        <v>남양주시</v>
      </c>
      <c r="G413" s="40" t="str">
        <v>오남읍 오남리</v>
      </c>
      <c r="H413" s="40" t="str">
        <v>경기 남양주시 오남읍 오남리</v>
      </c>
      <c r="I413" s="40" t="str">
        <v>41360</v>
      </c>
      <c r="J413" s="40" t="str">
        <v/>
      </c>
      <c r="K413" s="41" t="str">
        <v>41360:오남읍 오남리</v>
      </c>
      <c r="L413" s="42" t="str">
        <v>유호</v>
      </c>
      <c r="M413" s="43">
        <v>84.99</v>
      </c>
      <c r="N413" s="44">
        <v>25.7</v>
      </c>
      <c r="O413" s="44">
        <v>24</v>
      </c>
      <c r="P413" s="44">
        <v>999.62</v>
      </c>
      <c r="Q413" s="44">
        <v>2.57</v>
      </c>
      <c r="R413" s="41">
        <v>661.23</v>
      </c>
    </row>
    <row r="414" ht="20" customHeight="1">
      <c r="A414" s="35" t="str">
        <v>2026-08-16T07:32:26+09:00</v>
      </c>
      <c r="B414" s="35" t="str">
        <v>2026.08.16</v>
      </c>
      <c r="C414" s="35" t="str">
        <v>20260809</v>
      </c>
      <c r="D414" s="35" t="str">
        <v>20260816</v>
      </c>
      <c r="E414" s="35" t="str">
        <v>경기</v>
      </c>
      <c r="F414" s="35" t="str">
        <v>남양주시</v>
      </c>
      <c r="G414" s="35" t="str">
        <v>오남읍 오남리</v>
      </c>
      <c r="H414" s="35" t="str">
        <v>경기 남양주시 오남읍 오남리</v>
      </c>
      <c r="I414" s="35" t="str">
        <v>41360</v>
      </c>
      <c r="J414" s="35" t="str">
        <v/>
      </c>
      <c r="K414" s="36" t="str">
        <v>41360:오남읍 오남리</v>
      </c>
      <c r="L414" s="37" t="str">
        <v>진주(10차)</v>
      </c>
      <c r="M414" s="38">
        <v>55.8</v>
      </c>
      <c r="N414" s="39">
        <v>16.9</v>
      </c>
      <c r="O414" s="39">
        <v>36</v>
      </c>
      <c r="P414" s="39">
        <v>780.79</v>
      </c>
      <c r="Q414" s="39">
        <v>1.32</v>
      </c>
      <c r="R414" s="36">
        <v>481.95</v>
      </c>
    </row>
    <row r="415" ht="20" customHeight="1">
      <c r="A415" s="40" t="str">
        <v>2026-08-16T07:32:26+09:00</v>
      </c>
      <c r="B415" s="40" t="str">
        <v>2026.08.16</v>
      </c>
      <c r="C415" s="40" t="str">
        <v>20260809</v>
      </c>
      <c r="D415" s="40" t="str">
        <v>20260816</v>
      </c>
      <c r="E415" s="40" t="str">
        <v>경기</v>
      </c>
      <c r="F415" s="40" t="str">
        <v>남양주시</v>
      </c>
      <c r="G415" s="40" t="str">
        <v>오남읍 오남리</v>
      </c>
      <c r="H415" s="40" t="str">
        <v>경기 남양주시 오남읍 오남리</v>
      </c>
      <c r="I415" s="40" t="str">
        <v>41360</v>
      </c>
      <c r="J415" s="40" t="str">
        <v/>
      </c>
      <c r="K415" s="41" t="str">
        <v>41360:오남읍 오남리</v>
      </c>
      <c r="L415" s="42" t="str">
        <v>진주(10차)</v>
      </c>
      <c r="M415" s="43">
        <v>68.94</v>
      </c>
      <c r="N415" s="44">
        <v>20.9</v>
      </c>
      <c r="O415" s="44">
        <v>36</v>
      </c>
      <c r="P415" s="44">
        <v>775.72</v>
      </c>
      <c r="Q415" s="44">
        <v>1.62</v>
      </c>
      <c r="R415" s="41">
        <v>590.34</v>
      </c>
    </row>
    <row r="416" ht="20" customHeight="1">
      <c r="A416" s="35" t="str">
        <v>2026-08-16T07:32:26+09:00</v>
      </c>
      <c r="B416" s="35" t="str">
        <v>2026.08.16</v>
      </c>
      <c r="C416" s="35" t="str">
        <v>20260809</v>
      </c>
      <c r="D416" s="35" t="str">
        <v>20260816</v>
      </c>
      <c r="E416" s="35" t="str">
        <v>경기</v>
      </c>
      <c r="F416" s="35" t="str">
        <v>남양주시</v>
      </c>
      <c r="G416" s="35" t="str">
        <v>오남읍 오남리</v>
      </c>
      <c r="H416" s="35" t="str">
        <v>경기 남양주시 오남읍 오남리</v>
      </c>
      <c r="I416" s="35" t="str">
        <v>41360</v>
      </c>
      <c r="J416" s="35" t="str">
        <v/>
      </c>
      <c r="K416" s="36" t="str">
        <v>41360:오남읍 오남리</v>
      </c>
      <c r="L416" s="37" t="str">
        <v>진주(1차)</v>
      </c>
      <c r="M416" s="38">
        <v>39.96</v>
      </c>
      <c r="N416" s="39">
        <v>12.1</v>
      </c>
      <c r="O416" s="39">
        <v>39</v>
      </c>
      <c r="P416" s="39">
        <v>740.05</v>
      </c>
      <c r="Q416" s="39">
        <v>0.89</v>
      </c>
      <c r="R416" s="36">
        <v>645.27</v>
      </c>
    </row>
    <row r="417" ht="20" customHeight="1">
      <c r="A417" s="40" t="str">
        <v>2026-08-16T07:32:26+09:00</v>
      </c>
      <c r="B417" s="40" t="str">
        <v>2026.08.16</v>
      </c>
      <c r="C417" s="40" t="str">
        <v>20260809</v>
      </c>
      <c r="D417" s="40" t="str">
        <v>20260816</v>
      </c>
      <c r="E417" s="40" t="str">
        <v>경기</v>
      </c>
      <c r="F417" s="40" t="str">
        <v>남양주시</v>
      </c>
      <c r="G417" s="40" t="str">
        <v>오남읍 오남리</v>
      </c>
      <c r="H417" s="40" t="str">
        <v>경기 남양주시 오남읍 오남리</v>
      </c>
      <c r="I417" s="40" t="str">
        <v>41360</v>
      </c>
      <c r="J417" s="40" t="str">
        <v/>
      </c>
      <c r="K417" s="41" t="str">
        <v>41360:오남읍 오남리</v>
      </c>
      <c r="L417" s="42" t="str">
        <v>진주(2차)</v>
      </c>
      <c r="M417" s="43">
        <v>30.18</v>
      </c>
      <c r="N417" s="44">
        <v>9.1</v>
      </c>
      <c r="O417" s="44">
        <v>37</v>
      </c>
      <c r="P417" s="40" t="str">
        <v/>
      </c>
      <c r="Q417" s="40" t="str">
        <v/>
      </c>
      <c r="R417" s="41">
        <v>655.07</v>
      </c>
    </row>
    <row r="418" ht="20" customHeight="1">
      <c r="A418" s="35" t="str">
        <v>2026-08-16T07:32:26+09:00</v>
      </c>
      <c r="B418" s="35" t="str">
        <v>2026.08.16</v>
      </c>
      <c r="C418" s="35" t="str">
        <v>20260809</v>
      </c>
      <c r="D418" s="35" t="str">
        <v>20260816</v>
      </c>
      <c r="E418" s="35" t="str">
        <v>경기</v>
      </c>
      <c r="F418" s="35" t="str">
        <v>남양주시</v>
      </c>
      <c r="G418" s="35" t="str">
        <v>오남읍 오남리</v>
      </c>
      <c r="H418" s="35" t="str">
        <v>경기 남양주시 오남읍 오남리</v>
      </c>
      <c r="I418" s="35" t="str">
        <v>41360</v>
      </c>
      <c r="J418" s="35" t="str">
        <v/>
      </c>
      <c r="K418" s="36" t="str">
        <v>41360:오남읍 오남리</v>
      </c>
      <c r="L418" s="37" t="str">
        <v>진주(2차)</v>
      </c>
      <c r="M418" s="38">
        <v>39.96</v>
      </c>
      <c r="N418" s="39">
        <v>12.1</v>
      </c>
      <c r="O418" s="39">
        <v>37</v>
      </c>
      <c r="P418" s="39">
        <v>661.82</v>
      </c>
      <c r="Q418" s="39">
        <v>0.8</v>
      </c>
      <c r="R418" s="36">
        <v>704.83</v>
      </c>
    </row>
    <row r="419" ht="20" customHeight="1">
      <c r="A419" s="40" t="str">
        <v>2026-08-16T07:32:26+09:00</v>
      </c>
      <c r="B419" s="40" t="str">
        <v>2026.08.16</v>
      </c>
      <c r="C419" s="40" t="str">
        <v>20260809</v>
      </c>
      <c r="D419" s="40" t="str">
        <v>20260816</v>
      </c>
      <c r="E419" s="40" t="str">
        <v>경기</v>
      </c>
      <c r="F419" s="40" t="str">
        <v>남양주시</v>
      </c>
      <c r="G419" s="40" t="str">
        <v>오남읍 오남리</v>
      </c>
      <c r="H419" s="40" t="str">
        <v>경기 남양주시 오남읍 오남리</v>
      </c>
      <c r="I419" s="40" t="str">
        <v>41360</v>
      </c>
      <c r="J419" s="40" t="str">
        <v/>
      </c>
      <c r="K419" s="41" t="str">
        <v>41360:오남읍 오남리</v>
      </c>
      <c r="L419" s="42" t="str">
        <v>진주(3차)</v>
      </c>
      <c r="M419" s="43">
        <v>39.96</v>
      </c>
      <c r="N419" s="44">
        <v>12.1</v>
      </c>
      <c r="O419" s="44">
        <v>37</v>
      </c>
      <c r="P419" s="44">
        <v>728</v>
      </c>
      <c r="Q419" s="44">
        <v>0.88</v>
      </c>
      <c r="R419" s="41">
        <v>620.46</v>
      </c>
    </row>
    <row r="420" ht="20" customHeight="1">
      <c r="A420" s="35" t="str">
        <v>2026-08-16T07:32:26+09:00</v>
      </c>
      <c r="B420" s="35" t="str">
        <v>2026.08.16</v>
      </c>
      <c r="C420" s="35" t="str">
        <v>20260809</v>
      </c>
      <c r="D420" s="35" t="str">
        <v>20260816</v>
      </c>
      <c r="E420" s="35" t="str">
        <v>경기</v>
      </c>
      <c r="F420" s="35" t="str">
        <v>남양주시</v>
      </c>
      <c r="G420" s="35" t="str">
        <v>오남읍 오남리</v>
      </c>
      <c r="H420" s="35" t="str">
        <v>경기 남양주시 오남읍 오남리</v>
      </c>
      <c r="I420" s="35" t="str">
        <v>41360</v>
      </c>
      <c r="J420" s="35" t="str">
        <v/>
      </c>
      <c r="K420" s="36" t="str">
        <v>41360:오남읍 오남리</v>
      </c>
      <c r="L420" s="37" t="str">
        <v>진주(4차)</v>
      </c>
      <c r="M420" s="38">
        <v>39.54</v>
      </c>
      <c r="N420" s="39">
        <v>12</v>
      </c>
      <c r="O420" s="39">
        <v>37</v>
      </c>
      <c r="P420" s="39">
        <v>744.55</v>
      </c>
      <c r="Q420" s="39">
        <v>0.89</v>
      </c>
      <c r="R420" s="36">
        <v>573.19</v>
      </c>
    </row>
    <row r="421" ht="20" customHeight="1">
      <c r="A421" s="40" t="str">
        <v>2026-08-16T07:32:26+09:00</v>
      </c>
      <c r="B421" s="40" t="str">
        <v>2026.08.16</v>
      </c>
      <c r="C421" s="40" t="str">
        <v>20260809</v>
      </c>
      <c r="D421" s="40" t="str">
        <v>20260816</v>
      </c>
      <c r="E421" s="40" t="str">
        <v>경기</v>
      </c>
      <c r="F421" s="40" t="str">
        <v>남양주시</v>
      </c>
      <c r="G421" s="40" t="str">
        <v>오남읍 오남리</v>
      </c>
      <c r="H421" s="40" t="str">
        <v>경기 남양주시 오남읍 오남리</v>
      </c>
      <c r="I421" s="40" t="str">
        <v>41360</v>
      </c>
      <c r="J421" s="40" t="str">
        <v/>
      </c>
      <c r="K421" s="41" t="str">
        <v>41360:오남읍 오남리</v>
      </c>
      <c r="L421" s="42" t="str">
        <v>진주(4차)</v>
      </c>
      <c r="M421" s="43">
        <v>39.96</v>
      </c>
      <c r="N421" s="44">
        <v>12.1</v>
      </c>
      <c r="O421" s="44">
        <v>37</v>
      </c>
      <c r="P421" s="44">
        <v>744.55</v>
      </c>
      <c r="Q421" s="44">
        <v>0.9</v>
      </c>
      <c r="R421" s="41">
        <v>570.96</v>
      </c>
    </row>
    <row r="422" ht="20" customHeight="1">
      <c r="A422" s="35" t="str">
        <v>2026-08-16T07:32:26+09:00</v>
      </c>
      <c r="B422" s="35" t="str">
        <v>2026.08.16</v>
      </c>
      <c r="C422" s="35" t="str">
        <v>20260809</v>
      </c>
      <c r="D422" s="35" t="str">
        <v>20260816</v>
      </c>
      <c r="E422" s="35" t="str">
        <v>경기</v>
      </c>
      <c r="F422" s="35" t="str">
        <v>남양주시</v>
      </c>
      <c r="G422" s="35" t="str">
        <v>오남읍 오남리</v>
      </c>
      <c r="H422" s="35" t="str">
        <v>경기 남양주시 오남읍 오남리</v>
      </c>
      <c r="I422" s="35" t="str">
        <v>41360</v>
      </c>
      <c r="J422" s="35" t="str">
        <v/>
      </c>
      <c r="K422" s="36" t="str">
        <v>41360:오남읍 오남리</v>
      </c>
      <c r="L422" s="37" t="str">
        <v>진주(5차)</v>
      </c>
      <c r="M422" s="38">
        <v>39.54</v>
      </c>
      <c r="N422" s="39">
        <v>12</v>
      </c>
      <c r="O422" s="39">
        <v>37</v>
      </c>
      <c r="P422" s="39">
        <v>637.77</v>
      </c>
      <c r="Q422" s="39">
        <v>0.76</v>
      </c>
      <c r="R422" s="36">
        <v>413.64</v>
      </c>
    </row>
    <row r="423" ht="20" customHeight="1">
      <c r="A423" s="40" t="str">
        <v>2026-08-16T07:32:26+09:00</v>
      </c>
      <c r="B423" s="40" t="str">
        <v>2026.08.16</v>
      </c>
      <c r="C423" s="40" t="str">
        <v>20260809</v>
      </c>
      <c r="D423" s="40" t="str">
        <v>20260816</v>
      </c>
      <c r="E423" s="40" t="str">
        <v>경기</v>
      </c>
      <c r="F423" s="40" t="str">
        <v>남양주시</v>
      </c>
      <c r="G423" s="40" t="str">
        <v>오남읍 오남리</v>
      </c>
      <c r="H423" s="40" t="str">
        <v>경기 남양주시 오남읍 오남리</v>
      </c>
      <c r="I423" s="40" t="str">
        <v>41360</v>
      </c>
      <c r="J423" s="40" t="str">
        <v/>
      </c>
      <c r="K423" s="41" t="str">
        <v>41360:오남읍 오남리</v>
      </c>
      <c r="L423" s="42" t="str">
        <v>진주(5차)</v>
      </c>
      <c r="M423" s="43">
        <v>39.96</v>
      </c>
      <c r="N423" s="44">
        <v>12.1</v>
      </c>
      <c r="O423" s="44">
        <v>37</v>
      </c>
      <c r="P423" s="44">
        <v>683.1</v>
      </c>
      <c r="Q423" s="44">
        <v>0.83</v>
      </c>
      <c r="R423" s="41">
        <v>413.64</v>
      </c>
    </row>
    <row r="424" ht="20" customHeight="1">
      <c r="A424" s="35" t="str">
        <v>2026-08-16T07:32:26+09:00</v>
      </c>
      <c r="B424" s="35" t="str">
        <v>2026.08.16</v>
      </c>
      <c r="C424" s="35" t="str">
        <v>20260809</v>
      </c>
      <c r="D424" s="35" t="str">
        <v>20260816</v>
      </c>
      <c r="E424" s="35" t="str">
        <v>경기</v>
      </c>
      <c r="F424" s="35" t="str">
        <v>남양주시</v>
      </c>
      <c r="G424" s="35" t="str">
        <v>오남읍 오남리</v>
      </c>
      <c r="H424" s="35" t="str">
        <v>경기 남양주시 오남읍 오남리</v>
      </c>
      <c r="I424" s="35" t="str">
        <v>41360</v>
      </c>
      <c r="J424" s="35" t="str">
        <v/>
      </c>
      <c r="K424" s="36" t="str">
        <v>41360:오남읍 오남리</v>
      </c>
      <c r="L424" s="37" t="str">
        <v>진주(5차)</v>
      </c>
      <c r="M424" s="38">
        <v>53.64</v>
      </c>
      <c r="N424" s="39">
        <v>16.2</v>
      </c>
      <c r="O424" s="39">
        <v>37</v>
      </c>
      <c r="P424" s="39">
        <v>802.17</v>
      </c>
      <c r="Q424" s="39">
        <v>1.3</v>
      </c>
      <c r="R424" s="36">
        <v>609.58</v>
      </c>
    </row>
    <row r="425" ht="20" customHeight="1">
      <c r="A425" s="40" t="str">
        <v>2026-08-16T07:32:26+09:00</v>
      </c>
      <c r="B425" s="40" t="str">
        <v>2026.08.16</v>
      </c>
      <c r="C425" s="40" t="str">
        <v>20260809</v>
      </c>
      <c r="D425" s="40" t="str">
        <v>20260816</v>
      </c>
      <c r="E425" s="40" t="str">
        <v>경기</v>
      </c>
      <c r="F425" s="40" t="str">
        <v>남양주시</v>
      </c>
      <c r="G425" s="40" t="str">
        <v>오남읍 오남리</v>
      </c>
      <c r="H425" s="40" t="str">
        <v>경기 남양주시 오남읍 오남리</v>
      </c>
      <c r="I425" s="40" t="str">
        <v>41360</v>
      </c>
      <c r="J425" s="40" t="str">
        <v/>
      </c>
      <c r="K425" s="41" t="str">
        <v>41360:오남읍 오남리</v>
      </c>
      <c r="L425" s="42" t="str">
        <v>진주(5차)</v>
      </c>
      <c r="M425" s="43">
        <v>55.8</v>
      </c>
      <c r="N425" s="44">
        <v>16.9</v>
      </c>
      <c r="O425" s="44">
        <v>37</v>
      </c>
      <c r="P425" s="44">
        <v>794.83</v>
      </c>
      <c r="Q425" s="44">
        <v>1.34</v>
      </c>
      <c r="R425" s="41">
        <v>597.77</v>
      </c>
    </row>
    <row r="426" ht="20" customHeight="1">
      <c r="A426" s="35" t="str">
        <v>2026-08-16T07:32:26+09:00</v>
      </c>
      <c r="B426" s="35" t="str">
        <v>2026.08.16</v>
      </c>
      <c r="C426" s="35" t="str">
        <v>20260809</v>
      </c>
      <c r="D426" s="35" t="str">
        <v>20260816</v>
      </c>
      <c r="E426" s="35" t="str">
        <v>경기</v>
      </c>
      <c r="F426" s="35" t="str">
        <v>남양주시</v>
      </c>
      <c r="G426" s="35" t="str">
        <v>오남읍 오남리</v>
      </c>
      <c r="H426" s="35" t="str">
        <v>경기 남양주시 오남읍 오남리</v>
      </c>
      <c r="I426" s="35" t="str">
        <v>41360</v>
      </c>
      <c r="J426" s="35" t="str">
        <v/>
      </c>
      <c r="K426" s="36" t="str">
        <v>41360:오남읍 오남리</v>
      </c>
      <c r="L426" s="37" t="str">
        <v>진주(6차)</v>
      </c>
      <c r="M426" s="38">
        <v>39.96</v>
      </c>
      <c r="N426" s="39">
        <v>12.1</v>
      </c>
      <c r="O426" s="39">
        <v>37</v>
      </c>
      <c r="P426" s="39">
        <v>868.64</v>
      </c>
      <c r="Q426" s="39">
        <v>1.05</v>
      </c>
      <c r="R426" s="36">
        <v>593.57</v>
      </c>
    </row>
    <row r="427" ht="20" customHeight="1">
      <c r="A427" s="40" t="str">
        <v>2026-08-16T07:32:26+09:00</v>
      </c>
      <c r="B427" s="40" t="str">
        <v>2026.08.16</v>
      </c>
      <c r="C427" s="40" t="str">
        <v>20260809</v>
      </c>
      <c r="D427" s="40" t="str">
        <v>20260816</v>
      </c>
      <c r="E427" s="40" t="str">
        <v>경기</v>
      </c>
      <c r="F427" s="40" t="str">
        <v>남양주시</v>
      </c>
      <c r="G427" s="40" t="str">
        <v>오남읍 오남리</v>
      </c>
      <c r="H427" s="40" t="str">
        <v>경기 남양주시 오남읍 오남리</v>
      </c>
      <c r="I427" s="40" t="str">
        <v>41360</v>
      </c>
      <c r="J427" s="40" t="str">
        <v/>
      </c>
      <c r="K427" s="41" t="str">
        <v>41360:오남읍 오남리</v>
      </c>
      <c r="L427" s="42" t="str">
        <v>진주(7차)</v>
      </c>
      <c r="M427" s="43">
        <v>39.96</v>
      </c>
      <c r="N427" s="44">
        <v>12.1</v>
      </c>
      <c r="O427" s="44">
        <v>37</v>
      </c>
      <c r="P427" s="44">
        <v>645.27</v>
      </c>
      <c r="Q427" s="44">
        <v>0.78</v>
      </c>
      <c r="R427" s="41">
        <v>579.09</v>
      </c>
    </row>
    <row r="428" ht="20" customHeight="1">
      <c r="A428" s="35" t="str">
        <v>2026-08-16T07:32:26+09:00</v>
      </c>
      <c r="B428" s="35" t="str">
        <v>2026.08.16</v>
      </c>
      <c r="C428" s="35" t="str">
        <v>20260809</v>
      </c>
      <c r="D428" s="35" t="str">
        <v>20260816</v>
      </c>
      <c r="E428" s="35" t="str">
        <v>경기</v>
      </c>
      <c r="F428" s="35" t="str">
        <v>남양주시</v>
      </c>
      <c r="G428" s="35" t="str">
        <v>오남읍 오남리</v>
      </c>
      <c r="H428" s="35" t="str">
        <v>경기 남양주시 오남읍 오남리</v>
      </c>
      <c r="I428" s="35" t="str">
        <v>41360</v>
      </c>
      <c r="J428" s="35" t="str">
        <v/>
      </c>
      <c r="K428" s="36" t="str">
        <v>41360:오남읍 오남리</v>
      </c>
      <c r="L428" s="37" t="str">
        <v>진주(7차)</v>
      </c>
      <c r="M428" s="38">
        <v>55.8</v>
      </c>
      <c r="N428" s="39">
        <v>16.9</v>
      </c>
      <c r="O428" s="39">
        <v>37</v>
      </c>
      <c r="P428" s="39">
        <v>870.88</v>
      </c>
      <c r="Q428" s="39">
        <v>1.47</v>
      </c>
      <c r="R428" s="36">
        <v>592.43</v>
      </c>
    </row>
    <row r="429" ht="20" customHeight="1">
      <c r="A429" s="40" t="str">
        <v>2026-08-16T07:32:26+09:00</v>
      </c>
      <c r="B429" s="40" t="str">
        <v>2026.08.16</v>
      </c>
      <c r="C429" s="40" t="str">
        <v>20260809</v>
      </c>
      <c r="D429" s="40" t="str">
        <v>20260816</v>
      </c>
      <c r="E429" s="40" t="str">
        <v>경기</v>
      </c>
      <c r="F429" s="40" t="str">
        <v>남양주시</v>
      </c>
      <c r="G429" s="40" t="str">
        <v>오남읍 오남리</v>
      </c>
      <c r="H429" s="40" t="str">
        <v>경기 남양주시 오남읍 오남리</v>
      </c>
      <c r="I429" s="40" t="str">
        <v>41360</v>
      </c>
      <c r="J429" s="40" t="str">
        <v/>
      </c>
      <c r="K429" s="41" t="str">
        <v>41360:오남읍 오남리</v>
      </c>
      <c r="L429" s="42" t="str">
        <v>진주(7차)</v>
      </c>
      <c r="M429" s="43">
        <v>68.94</v>
      </c>
      <c r="N429" s="44">
        <v>20.9</v>
      </c>
      <c r="O429" s="44">
        <v>37</v>
      </c>
      <c r="P429" s="44">
        <v>549.8</v>
      </c>
      <c r="Q429" s="44">
        <v>1.15</v>
      </c>
      <c r="R429" s="41">
        <v>614.44</v>
      </c>
    </row>
    <row r="430" ht="20" customHeight="1">
      <c r="A430" s="35" t="str">
        <v>2026-08-16T07:32:26+09:00</v>
      </c>
      <c r="B430" s="35" t="str">
        <v>2026.08.16</v>
      </c>
      <c r="C430" s="35" t="str">
        <v>20260809</v>
      </c>
      <c r="D430" s="35" t="str">
        <v>20260816</v>
      </c>
      <c r="E430" s="35" t="str">
        <v>경기</v>
      </c>
      <c r="F430" s="35" t="str">
        <v>남양주시</v>
      </c>
      <c r="G430" s="35" t="str">
        <v>오남읍 오남리</v>
      </c>
      <c r="H430" s="35" t="str">
        <v>경기 남양주시 오남읍 오남리</v>
      </c>
      <c r="I430" s="35" t="str">
        <v>41360</v>
      </c>
      <c r="J430" s="35" t="str">
        <v/>
      </c>
      <c r="K430" s="36" t="str">
        <v>41360:오남읍 오남리</v>
      </c>
      <c r="L430" s="37" t="str">
        <v>진주(7차)</v>
      </c>
      <c r="M430" s="38">
        <v>84.6</v>
      </c>
      <c r="N430" s="39">
        <v>25.6</v>
      </c>
      <c r="O430" s="39">
        <v>37</v>
      </c>
      <c r="P430" s="39">
        <v>703.36</v>
      </c>
      <c r="Q430" s="39">
        <v>1.8</v>
      </c>
      <c r="R430" s="36">
        <v>380.1</v>
      </c>
    </row>
    <row r="431" ht="20" customHeight="1">
      <c r="A431" s="40" t="str">
        <v>2026-08-16T07:32:26+09:00</v>
      </c>
      <c r="B431" s="40" t="str">
        <v>2026.08.16</v>
      </c>
      <c r="C431" s="40" t="str">
        <v>20260809</v>
      </c>
      <c r="D431" s="40" t="str">
        <v>20260816</v>
      </c>
      <c r="E431" s="40" t="str">
        <v>경기</v>
      </c>
      <c r="F431" s="40" t="str">
        <v>남양주시</v>
      </c>
      <c r="G431" s="40" t="str">
        <v>오남읍 오남리</v>
      </c>
      <c r="H431" s="40" t="str">
        <v>경기 남양주시 오남읍 오남리</v>
      </c>
      <c r="I431" s="40" t="str">
        <v>41360</v>
      </c>
      <c r="J431" s="40" t="str">
        <v/>
      </c>
      <c r="K431" s="41" t="str">
        <v>41360:오남읍 오남리</v>
      </c>
      <c r="L431" s="42" t="str">
        <v>진주(8차)</v>
      </c>
      <c r="M431" s="43">
        <v>39.54</v>
      </c>
      <c r="N431" s="44">
        <v>12</v>
      </c>
      <c r="O431" s="44">
        <v>37</v>
      </c>
      <c r="P431" s="44">
        <v>724.38</v>
      </c>
      <c r="Q431" s="44">
        <v>0.87</v>
      </c>
      <c r="R431" s="41">
        <v>668.85</v>
      </c>
    </row>
    <row r="432" ht="20" customHeight="1">
      <c r="A432" s="35" t="str">
        <v>2026-08-16T07:32:26+09:00</v>
      </c>
      <c r="B432" s="35" t="str">
        <v>2026.08.16</v>
      </c>
      <c r="C432" s="35" t="str">
        <v>20260809</v>
      </c>
      <c r="D432" s="35" t="str">
        <v>20260816</v>
      </c>
      <c r="E432" s="35" t="str">
        <v>경기</v>
      </c>
      <c r="F432" s="35" t="str">
        <v>남양주시</v>
      </c>
      <c r="G432" s="35" t="str">
        <v>오남읍 오남리</v>
      </c>
      <c r="H432" s="35" t="str">
        <v>경기 남양주시 오남읍 오남리</v>
      </c>
      <c r="I432" s="35" t="str">
        <v>41360</v>
      </c>
      <c r="J432" s="35" t="str">
        <v/>
      </c>
      <c r="K432" s="36" t="str">
        <v>41360:오남읍 오남리</v>
      </c>
      <c r="L432" s="37" t="str">
        <v>진주(8차)</v>
      </c>
      <c r="M432" s="38">
        <v>55.8</v>
      </c>
      <c r="N432" s="39">
        <v>16.9</v>
      </c>
      <c r="O432" s="39">
        <v>37</v>
      </c>
      <c r="P432" s="39">
        <v>744.57</v>
      </c>
      <c r="Q432" s="39">
        <v>1.26</v>
      </c>
      <c r="R432" s="36">
        <v>592.43</v>
      </c>
    </row>
    <row r="433" ht="20" customHeight="1">
      <c r="A433" s="40" t="str">
        <v>2026-08-16T07:32:26+09:00</v>
      </c>
      <c r="B433" s="40" t="str">
        <v>2026.08.16</v>
      </c>
      <c r="C433" s="40" t="str">
        <v>20260809</v>
      </c>
      <c r="D433" s="40" t="str">
        <v>20260816</v>
      </c>
      <c r="E433" s="40" t="str">
        <v>경기</v>
      </c>
      <c r="F433" s="40" t="str">
        <v>남양주시</v>
      </c>
      <c r="G433" s="40" t="str">
        <v>오남읍 오남리</v>
      </c>
      <c r="H433" s="40" t="str">
        <v>경기 남양주시 오남읍 오남리</v>
      </c>
      <c r="I433" s="40" t="str">
        <v>41360</v>
      </c>
      <c r="J433" s="40" t="str">
        <v/>
      </c>
      <c r="K433" s="41" t="str">
        <v>41360:오남읍 오남리</v>
      </c>
      <c r="L433" s="42" t="str">
        <v>진주(8차)</v>
      </c>
      <c r="M433" s="43">
        <v>68.94</v>
      </c>
      <c r="N433" s="44">
        <v>20.9</v>
      </c>
      <c r="O433" s="44">
        <v>37</v>
      </c>
      <c r="P433" s="44">
        <v>638.57</v>
      </c>
      <c r="Q433" s="44">
        <v>1.33</v>
      </c>
      <c r="R433" s="41">
        <v>524.62</v>
      </c>
    </row>
    <row r="434" ht="20" customHeight="1">
      <c r="A434" s="35" t="str">
        <v>2026-08-16T07:32:26+09:00</v>
      </c>
      <c r="B434" s="35" t="str">
        <v>2026.08.16</v>
      </c>
      <c r="C434" s="35" t="str">
        <v>20260809</v>
      </c>
      <c r="D434" s="35" t="str">
        <v>20260816</v>
      </c>
      <c r="E434" s="35" t="str">
        <v>경기</v>
      </c>
      <c r="F434" s="35" t="str">
        <v>남양주시</v>
      </c>
      <c r="G434" s="35" t="str">
        <v>오남읍 오남리</v>
      </c>
      <c r="H434" s="35" t="str">
        <v>경기 남양주시 오남읍 오남리</v>
      </c>
      <c r="I434" s="35" t="str">
        <v>41360</v>
      </c>
      <c r="J434" s="35" t="str">
        <v/>
      </c>
      <c r="K434" s="36" t="str">
        <v>41360:오남읍 오남리</v>
      </c>
      <c r="L434" s="37" t="str">
        <v>진주(8차)</v>
      </c>
      <c r="M434" s="38">
        <v>84.6</v>
      </c>
      <c r="N434" s="39">
        <v>25.6</v>
      </c>
      <c r="O434" s="39">
        <v>37</v>
      </c>
      <c r="P434" s="39">
        <v>626.31</v>
      </c>
      <c r="Q434" s="39">
        <v>1.6</v>
      </c>
      <c r="R434" s="36">
        <v>547.06</v>
      </c>
    </row>
    <row r="435" ht="20" customHeight="1">
      <c r="A435" s="40" t="str">
        <v>2026-08-16T07:32:26+09:00</v>
      </c>
      <c r="B435" s="40" t="str">
        <v>2026.08.16</v>
      </c>
      <c r="C435" s="40" t="str">
        <v>20260809</v>
      </c>
      <c r="D435" s="40" t="str">
        <v>20260816</v>
      </c>
      <c r="E435" s="40" t="str">
        <v>경기</v>
      </c>
      <c r="F435" s="40" t="str">
        <v>남양주시</v>
      </c>
      <c r="G435" s="40" t="str">
        <v>오남읍 오남리</v>
      </c>
      <c r="H435" s="40" t="str">
        <v>경기 남양주시 오남읍 오남리</v>
      </c>
      <c r="I435" s="40" t="str">
        <v>41360</v>
      </c>
      <c r="J435" s="40" t="str">
        <v/>
      </c>
      <c r="K435" s="41" t="str">
        <v>41360:오남읍 오남리</v>
      </c>
      <c r="L435" s="42" t="str">
        <v>진주(9차)</v>
      </c>
      <c r="M435" s="43">
        <v>39.96</v>
      </c>
      <c r="N435" s="44">
        <v>12.1</v>
      </c>
      <c r="O435" s="44">
        <v>36</v>
      </c>
      <c r="P435" s="40" t="str">
        <v/>
      </c>
      <c r="Q435" s="40" t="str">
        <v/>
      </c>
      <c r="R435" s="41">
        <v>915.94</v>
      </c>
    </row>
    <row r="436" ht="20" customHeight="1">
      <c r="A436" s="35" t="str">
        <v>2026-08-16T07:32:26+09:00</v>
      </c>
      <c r="B436" s="35" t="str">
        <v>2026.08.16</v>
      </c>
      <c r="C436" s="35" t="str">
        <v>20260809</v>
      </c>
      <c r="D436" s="35" t="str">
        <v>20260816</v>
      </c>
      <c r="E436" s="35" t="str">
        <v>경기</v>
      </c>
      <c r="F436" s="35" t="str">
        <v>남양주시</v>
      </c>
      <c r="G436" s="35" t="str">
        <v>오남읍 오남리</v>
      </c>
      <c r="H436" s="35" t="str">
        <v>경기 남양주시 오남읍 오남리</v>
      </c>
      <c r="I436" s="35" t="str">
        <v>41360</v>
      </c>
      <c r="J436" s="35" t="str">
        <v/>
      </c>
      <c r="K436" s="36" t="str">
        <v>41360:오남읍 오남리</v>
      </c>
      <c r="L436" s="37" t="str">
        <v>진주(9차)</v>
      </c>
      <c r="M436" s="38">
        <v>55.8</v>
      </c>
      <c r="N436" s="39">
        <v>16.9</v>
      </c>
      <c r="O436" s="39">
        <v>36</v>
      </c>
      <c r="P436" s="39">
        <v>812.32</v>
      </c>
      <c r="Q436" s="39">
        <v>1.37</v>
      </c>
      <c r="R436" s="36">
        <v>710.92</v>
      </c>
    </row>
    <row r="437" ht="20" customHeight="1">
      <c r="A437" s="40" t="str">
        <v>2026-08-16T07:32:26+09:00</v>
      </c>
      <c r="B437" s="40" t="str">
        <v>2026.08.16</v>
      </c>
      <c r="C437" s="40" t="str">
        <v>20260809</v>
      </c>
      <c r="D437" s="40" t="str">
        <v>20260816</v>
      </c>
      <c r="E437" s="40" t="str">
        <v>경기</v>
      </c>
      <c r="F437" s="40" t="str">
        <v>남양주시</v>
      </c>
      <c r="G437" s="40" t="str">
        <v>오남읍 오남리</v>
      </c>
      <c r="H437" s="40" t="str">
        <v>경기 남양주시 오남읍 오남리</v>
      </c>
      <c r="I437" s="40" t="str">
        <v>41360</v>
      </c>
      <c r="J437" s="40" t="str">
        <v/>
      </c>
      <c r="K437" s="41" t="str">
        <v>41360:오남읍 오남리</v>
      </c>
      <c r="L437" s="42" t="str">
        <v>진주(9차)</v>
      </c>
      <c r="M437" s="43">
        <v>68.94</v>
      </c>
      <c r="N437" s="44">
        <v>20.9</v>
      </c>
      <c r="O437" s="44">
        <v>36</v>
      </c>
      <c r="P437" s="44">
        <v>714.89</v>
      </c>
      <c r="Q437" s="44">
        <v>1.49</v>
      </c>
      <c r="R437" s="41">
        <v>732.35</v>
      </c>
    </row>
    <row r="438" ht="20" customHeight="1">
      <c r="A438" s="35" t="str">
        <v>2026-08-16T07:32:26+09:00</v>
      </c>
      <c r="B438" s="35" t="str">
        <v>2026.08.16</v>
      </c>
      <c r="C438" s="35" t="str">
        <v>20260809</v>
      </c>
      <c r="D438" s="35" t="str">
        <v>20260816</v>
      </c>
      <c r="E438" s="35" t="str">
        <v>경기</v>
      </c>
      <c r="F438" s="35" t="str">
        <v>남양주시</v>
      </c>
      <c r="G438" s="35" t="str">
        <v>오남읍 오남리</v>
      </c>
      <c r="H438" s="35" t="str">
        <v>경기 남양주시 오남읍 오남리</v>
      </c>
      <c r="I438" s="35" t="str">
        <v>41360</v>
      </c>
      <c r="J438" s="35" t="str">
        <v/>
      </c>
      <c r="K438" s="36" t="str">
        <v>41360:오남읍 오남리</v>
      </c>
      <c r="L438" s="37" t="str">
        <v>진주(9차)</v>
      </c>
      <c r="M438" s="38">
        <v>84.6</v>
      </c>
      <c r="N438" s="39">
        <v>25.6</v>
      </c>
      <c r="O438" s="39">
        <v>36</v>
      </c>
      <c r="P438" s="35" t="str">
        <v/>
      </c>
      <c r="Q438" s="35" t="str">
        <v/>
      </c>
      <c r="R438" s="36">
        <v>404.3</v>
      </c>
    </row>
    <row r="439" ht="20" customHeight="1">
      <c r="A439" s="40" t="str">
        <v>2026-08-16T07:32:26+09:00</v>
      </c>
      <c r="B439" s="40" t="str">
        <v>2026.08.16</v>
      </c>
      <c r="C439" s="40" t="str">
        <v>20260809</v>
      </c>
      <c r="D439" s="40" t="str">
        <v>20260816</v>
      </c>
      <c r="E439" s="40" t="str">
        <v>경기</v>
      </c>
      <c r="F439" s="40" t="str">
        <v>남양주시</v>
      </c>
      <c r="G439" s="40" t="str">
        <v>오남읍 오남리</v>
      </c>
      <c r="H439" s="40" t="str">
        <v>경기 남양주시 오남읍 오남리</v>
      </c>
      <c r="I439" s="40" t="str">
        <v>41360</v>
      </c>
      <c r="J439" s="40" t="str">
        <v/>
      </c>
      <c r="K439" s="41" t="str">
        <v>41360:오남읍 오남리</v>
      </c>
      <c r="L439" s="42" t="str">
        <v>파라다이스빌</v>
      </c>
      <c r="M439" s="43">
        <v>59.89</v>
      </c>
      <c r="N439" s="44">
        <v>18.1</v>
      </c>
      <c r="O439" s="44">
        <v>23</v>
      </c>
      <c r="P439" s="44">
        <v>1557.63</v>
      </c>
      <c r="Q439" s="44">
        <v>2.82</v>
      </c>
      <c r="R439" s="41">
        <v>938.38</v>
      </c>
    </row>
    <row r="440" ht="20" customHeight="1">
      <c r="A440" s="35" t="str">
        <v>2026-08-16T07:32:26+09:00</v>
      </c>
      <c r="B440" s="35" t="str">
        <v>2026.08.16</v>
      </c>
      <c r="C440" s="35" t="str">
        <v>20260809</v>
      </c>
      <c r="D440" s="35" t="str">
        <v>20260816</v>
      </c>
      <c r="E440" s="35" t="str">
        <v>경기</v>
      </c>
      <c r="F440" s="35" t="str">
        <v>남양주시</v>
      </c>
      <c r="G440" s="35" t="str">
        <v>오남읍 오남리</v>
      </c>
      <c r="H440" s="35" t="str">
        <v>경기 남양주시 오남읍 오남리</v>
      </c>
      <c r="I440" s="35" t="str">
        <v>41360</v>
      </c>
      <c r="J440" s="35" t="str">
        <v/>
      </c>
      <c r="K440" s="36" t="str">
        <v>41360:오남읍 오남리</v>
      </c>
      <c r="L440" s="37" t="str">
        <v>파라다이스빌</v>
      </c>
      <c r="M440" s="38">
        <v>84.99</v>
      </c>
      <c r="N440" s="39">
        <v>25.7</v>
      </c>
      <c r="O440" s="39">
        <v>23</v>
      </c>
      <c r="P440" s="39">
        <v>1244.75</v>
      </c>
      <c r="Q440" s="39">
        <v>3.2</v>
      </c>
      <c r="R440" s="36">
        <v>933.56</v>
      </c>
    </row>
    <row r="441" ht="20" customHeight="1">
      <c r="A441" s="40" t="str">
        <v>2026-08-16T07:32:26+09:00</v>
      </c>
      <c r="B441" s="40" t="str">
        <v>2026.08.16</v>
      </c>
      <c r="C441" s="40" t="str">
        <v>20260809</v>
      </c>
      <c r="D441" s="40" t="str">
        <v>20260816</v>
      </c>
      <c r="E441" s="40" t="str">
        <v>경기</v>
      </c>
      <c r="F441" s="40" t="str">
        <v>남양주시</v>
      </c>
      <c r="G441" s="40" t="str">
        <v>오남읍 오남리</v>
      </c>
      <c r="H441" s="40" t="str">
        <v>경기 남양주시 오남읍 오남리</v>
      </c>
      <c r="I441" s="40" t="str">
        <v>41360</v>
      </c>
      <c r="J441" s="40" t="str">
        <v/>
      </c>
      <c r="K441" s="41" t="str">
        <v>41360:오남읍 오남리</v>
      </c>
      <c r="L441" s="42" t="str">
        <v>한국1</v>
      </c>
      <c r="M441" s="43">
        <v>59.99</v>
      </c>
      <c r="N441" s="44">
        <v>18.1</v>
      </c>
      <c r="O441" s="44">
        <v>28</v>
      </c>
      <c r="P441" s="44">
        <v>1074.56</v>
      </c>
      <c r="Q441" s="44">
        <v>1.95</v>
      </c>
      <c r="R441" s="41">
        <v>936.8</v>
      </c>
    </row>
    <row r="442" ht="20" customHeight="1">
      <c r="A442" s="35" t="str">
        <v>2026-08-16T07:32:26+09:00</v>
      </c>
      <c r="B442" s="35" t="str">
        <v>2026.08.16</v>
      </c>
      <c r="C442" s="35" t="str">
        <v>20260809</v>
      </c>
      <c r="D442" s="35" t="str">
        <v>20260816</v>
      </c>
      <c r="E442" s="35" t="str">
        <v>경기</v>
      </c>
      <c r="F442" s="35" t="str">
        <v>남양주시</v>
      </c>
      <c r="G442" s="35" t="str">
        <v>오남읍 오남리</v>
      </c>
      <c r="H442" s="35" t="str">
        <v>경기 남양주시 오남읍 오남리</v>
      </c>
      <c r="I442" s="35" t="str">
        <v>41360</v>
      </c>
      <c r="J442" s="35" t="str">
        <v/>
      </c>
      <c r="K442" s="36" t="str">
        <v>41360:오남읍 오남리</v>
      </c>
      <c r="L442" s="37" t="str">
        <v>한국1</v>
      </c>
      <c r="M442" s="38">
        <v>84.96</v>
      </c>
      <c r="N442" s="39">
        <v>25.7</v>
      </c>
      <c r="O442" s="39">
        <v>28</v>
      </c>
      <c r="P442" s="39">
        <v>1042.79</v>
      </c>
      <c r="Q442" s="39">
        <v>2.68</v>
      </c>
      <c r="R442" s="36">
        <v>821.8</v>
      </c>
    </row>
    <row r="443" ht="20" customHeight="1">
      <c r="A443" s="40" t="str">
        <v>2026-08-16T07:32:26+09:00</v>
      </c>
      <c r="B443" s="40" t="str">
        <v>2026.08.16</v>
      </c>
      <c r="C443" s="40" t="str">
        <v>20260809</v>
      </c>
      <c r="D443" s="40" t="str">
        <v>20260816</v>
      </c>
      <c r="E443" s="40" t="str">
        <v>경기</v>
      </c>
      <c r="F443" s="40" t="str">
        <v>남양주시</v>
      </c>
      <c r="G443" s="40" t="str">
        <v>오남읍 오남리</v>
      </c>
      <c r="H443" s="40" t="str">
        <v>경기 남양주시 오남읍 오남리</v>
      </c>
      <c r="I443" s="40" t="str">
        <v>41360</v>
      </c>
      <c r="J443" s="40" t="str">
        <v/>
      </c>
      <c r="K443" s="41" t="str">
        <v>41360:오남읍 오남리</v>
      </c>
      <c r="L443" s="42" t="str">
        <v>한신(2차)</v>
      </c>
      <c r="M443" s="43">
        <v>59.8</v>
      </c>
      <c r="N443" s="44">
        <v>18.1</v>
      </c>
      <c r="O443" s="44">
        <v>29</v>
      </c>
      <c r="P443" s="44">
        <v>1207.88</v>
      </c>
      <c r="Q443" s="44">
        <v>2.19</v>
      </c>
      <c r="R443" s="41">
        <v>1022.69</v>
      </c>
    </row>
    <row r="444" ht="20" customHeight="1">
      <c r="A444" s="35" t="str">
        <v>2026-08-16T07:32:26+09:00</v>
      </c>
      <c r="B444" s="35" t="str">
        <v>2026.08.16</v>
      </c>
      <c r="C444" s="35" t="str">
        <v>20260809</v>
      </c>
      <c r="D444" s="35" t="str">
        <v>20260816</v>
      </c>
      <c r="E444" s="35" t="str">
        <v>경기</v>
      </c>
      <c r="F444" s="35" t="str">
        <v>남양주시</v>
      </c>
      <c r="G444" s="35" t="str">
        <v>오남읍 오남리</v>
      </c>
      <c r="H444" s="35" t="str">
        <v>경기 남양주시 오남읍 오남리</v>
      </c>
      <c r="I444" s="35" t="str">
        <v>41360</v>
      </c>
      <c r="J444" s="35" t="str">
        <v/>
      </c>
      <c r="K444" s="36" t="str">
        <v>41360:오남읍 오남리</v>
      </c>
      <c r="L444" s="37" t="str">
        <v>한신(2차)</v>
      </c>
      <c r="M444" s="38">
        <v>59.96</v>
      </c>
      <c r="N444" s="39">
        <v>18.1</v>
      </c>
      <c r="O444" s="39">
        <v>29</v>
      </c>
      <c r="P444" s="39">
        <v>1086.12</v>
      </c>
      <c r="Q444" s="39">
        <v>1.97</v>
      </c>
      <c r="R444" s="36">
        <v>1022.69</v>
      </c>
    </row>
    <row r="445" ht="20" customHeight="1">
      <c r="A445" s="40" t="str">
        <v>2026-08-16T07:32:26+09:00</v>
      </c>
      <c r="B445" s="40" t="str">
        <v>2026.08.16</v>
      </c>
      <c r="C445" s="40" t="str">
        <v>20260809</v>
      </c>
      <c r="D445" s="40" t="str">
        <v>20260816</v>
      </c>
      <c r="E445" s="40" t="str">
        <v>경기</v>
      </c>
      <c r="F445" s="40" t="str">
        <v>남양주시</v>
      </c>
      <c r="G445" s="40" t="str">
        <v>오남읍 오남리</v>
      </c>
      <c r="H445" s="40" t="str">
        <v>경기 남양주시 오남읍 오남리</v>
      </c>
      <c r="I445" s="40" t="str">
        <v>41360</v>
      </c>
      <c r="J445" s="40" t="str">
        <v/>
      </c>
      <c r="K445" s="41" t="str">
        <v>41360:오남읍 오남리</v>
      </c>
      <c r="L445" s="42" t="str">
        <v>한신(2차)</v>
      </c>
      <c r="M445" s="43">
        <v>84.95</v>
      </c>
      <c r="N445" s="44">
        <v>25.7</v>
      </c>
      <c r="O445" s="44">
        <v>29</v>
      </c>
      <c r="P445" s="44">
        <v>972.86</v>
      </c>
      <c r="Q445" s="44">
        <v>2.5</v>
      </c>
      <c r="R445" s="41">
        <v>859.9</v>
      </c>
    </row>
    <row r="446" ht="20" customHeight="1">
      <c r="A446" s="35" t="str">
        <v>2026-08-16T07:32:26+09:00</v>
      </c>
      <c r="B446" s="35" t="str">
        <v>2026.08.16</v>
      </c>
      <c r="C446" s="35" t="str">
        <v>20260809</v>
      </c>
      <c r="D446" s="35" t="str">
        <v>20260816</v>
      </c>
      <c r="E446" s="35" t="str">
        <v>경기</v>
      </c>
      <c r="F446" s="35" t="str">
        <v>남양주시</v>
      </c>
      <c r="G446" s="35" t="str">
        <v>오남읍 오남리</v>
      </c>
      <c r="H446" s="35" t="str">
        <v>경기 남양주시 오남읍 오남리</v>
      </c>
      <c r="I446" s="35" t="str">
        <v>41360</v>
      </c>
      <c r="J446" s="35" t="str">
        <v/>
      </c>
      <c r="K446" s="36" t="str">
        <v>41360:오남읍 오남리</v>
      </c>
      <c r="L446" s="37" t="str">
        <v>한신(2차)</v>
      </c>
      <c r="M446" s="38">
        <v>116.52</v>
      </c>
      <c r="N446" s="39">
        <v>35.2</v>
      </c>
      <c r="O446" s="39">
        <v>29</v>
      </c>
      <c r="P446" s="39">
        <v>899.4</v>
      </c>
      <c r="Q446" s="39">
        <v>3.17</v>
      </c>
      <c r="R446" s="36">
        <v>680.93</v>
      </c>
    </row>
    <row r="447" ht="20" customHeight="1">
      <c r="A447" s="40" t="str">
        <v>2026-08-16T07:32:26+09:00</v>
      </c>
      <c r="B447" s="40" t="str">
        <v>2026.08.16</v>
      </c>
      <c r="C447" s="40" t="str">
        <v>20260809</v>
      </c>
      <c r="D447" s="40" t="str">
        <v>20260816</v>
      </c>
      <c r="E447" s="40" t="str">
        <v>경기</v>
      </c>
      <c r="F447" s="40" t="str">
        <v>남양주시</v>
      </c>
      <c r="G447" s="40" t="str">
        <v>오남읍 오남리</v>
      </c>
      <c r="H447" s="40" t="str">
        <v>경기 남양주시 오남읍 오남리</v>
      </c>
      <c r="I447" s="40" t="str">
        <v>41360</v>
      </c>
      <c r="J447" s="40" t="str">
        <v/>
      </c>
      <c r="K447" s="41" t="str">
        <v>41360:오남읍 오남리</v>
      </c>
      <c r="L447" s="42" t="str">
        <v>한신1</v>
      </c>
      <c r="M447" s="43">
        <v>59.73</v>
      </c>
      <c r="N447" s="44">
        <v>18.1</v>
      </c>
      <c r="O447" s="44">
        <v>30</v>
      </c>
      <c r="P447" s="44">
        <v>1023.89</v>
      </c>
      <c r="Q447" s="44">
        <v>1.85</v>
      </c>
      <c r="R447" s="41">
        <v>940.87</v>
      </c>
    </row>
    <row r="448" ht="20" customHeight="1">
      <c r="A448" s="35" t="str">
        <v>2026-08-16T07:32:26+09:00</v>
      </c>
      <c r="B448" s="35" t="str">
        <v>2026.08.16</v>
      </c>
      <c r="C448" s="35" t="str">
        <v>20260809</v>
      </c>
      <c r="D448" s="35" t="str">
        <v>20260816</v>
      </c>
      <c r="E448" s="35" t="str">
        <v>경기</v>
      </c>
      <c r="F448" s="35" t="str">
        <v>남양주시</v>
      </c>
      <c r="G448" s="35" t="str">
        <v>오남읍 오남리</v>
      </c>
      <c r="H448" s="35" t="str">
        <v>경기 남양주시 오남읍 오남리</v>
      </c>
      <c r="I448" s="35" t="str">
        <v>41360</v>
      </c>
      <c r="J448" s="35" t="str">
        <v/>
      </c>
      <c r="K448" s="36" t="str">
        <v>41360:오남읍 오남리</v>
      </c>
      <c r="L448" s="37" t="str">
        <v>한신1</v>
      </c>
      <c r="M448" s="38">
        <v>84.36</v>
      </c>
      <c r="N448" s="39">
        <v>25.5</v>
      </c>
      <c r="O448" s="39">
        <v>30</v>
      </c>
      <c r="P448" s="39">
        <v>857.74</v>
      </c>
      <c r="Q448" s="39">
        <v>2.19</v>
      </c>
      <c r="R448" s="36">
        <v>783.73</v>
      </c>
    </row>
    <row r="449" ht="20" customHeight="1">
      <c r="A449" s="40" t="str">
        <v>2026-08-16T07:32:26+09:00</v>
      </c>
      <c r="B449" s="40" t="str">
        <v>2026.08.16</v>
      </c>
      <c r="C449" s="40" t="str">
        <v>20260809</v>
      </c>
      <c r="D449" s="40" t="str">
        <v>20260816</v>
      </c>
      <c r="E449" s="40" t="str">
        <v>경기</v>
      </c>
      <c r="F449" s="40" t="str">
        <v>남양주시</v>
      </c>
      <c r="G449" s="40" t="str">
        <v>오남읍 오남리</v>
      </c>
      <c r="H449" s="40" t="str">
        <v>경기 남양주시 오남읍 오남리</v>
      </c>
      <c r="I449" s="40" t="str">
        <v>41360</v>
      </c>
      <c r="J449" s="40" t="str">
        <v/>
      </c>
      <c r="K449" s="41" t="str">
        <v>41360:오남읍 오남리</v>
      </c>
      <c r="L449" s="42" t="str">
        <v>휴먼빌</v>
      </c>
      <c r="M449" s="43">
        <v>59.82</v>
      </c>
      <c r="N449" s="44">
        <v>18.1</v>
      </c>
      <c r="O449" s="44">
        <v>24</v>
      </c>
      <c r="P449" s="44">
        <v>1143.93</v>
      </c>
      <c r="Q449" s="44">
        <v>2.07</v>
      </c>
      <c r="R449" s="41">
        <v>1094.19</v>
      </c>
    </row>
    <row r="450" ht="20" customHeight="1">
      <c r="A450" s="35" t="str">
        <v>2026-08-16T07:32:26+09:00</v>
      </c>
      <c r="B450" s="35" t="str">
        <v>2026.08.16</v>
      </c>
      <c r="C450" s="35" t="str">
        <v>20260809</v>
      </c>
      <c r="D450" s="35" t="str">
        <v>20260816</v>
      </c>
      <c r="E450" s="35" t="str">
        <v>경기</v>
      </c>
      <c r="F450" s="35" t="str">
        <v>남양주시</v>
      </c>
      <c r="G450" s="35" t="str">
        <v>오남읍 오남리</v>
      </c>
      <c r="H450" s="35" t="str">
        <v>경기 남양주시 오남읍 오남리</v>
      </c>
      <c r="I450" s="35" t="str">
        <v>41360</v>
      </c>
      <c r="J450" s="35" t="str">
        <v/>
      </c>
      <c r="K450" s="36" t="str">
        <v>41360:오남읍 오남리</v>
      </c>
      <c r="L450" s="37" t="str">
        <v>휴먼빌</v>
      </c>
      <c r="M450" s="38">
        <v>84.98</v>
      </c>
      <c r="N450" s="39">
        <v>25.7</v>
      </c>
      <c r="O450" s="39">
        <v>24</v>
      </c>
      <c r="P450" s="39">
        <v>1024.39</v>
      </c>
      <c r="Q450" s="39">
        <v>2.63</v>
      </c>
      <c r="R450" s="36">
        <v>933.62</v>
      </c>
    </row>
    <row r="451" ht="20" customHeight="1">
      <c r="A451" s="40" t="str">
        <v>2026-08-16T07:32:26+09:00</v>
      </c>
      <c r="B451" s="40" t="str">
        <v>2026.08.16</v>
      </c>
      <c r="C451" s="40" t="str">
        <v>20260809</v>
      </c>
      <c r="D451" s="40" t="str">
        <v>20260816</v>
      </c>
      <c r="E451" s="40" t="str">
        <v>경기</v>
      </c>
      <c r="F451" s="40" t="str">
        <v>남양주시</v>
      </c>
      <c r="G451" s="40" t="str">
        <v>와부읍 덕소리</v>
      </c>
      <c r="H451" s="40" t="str">
        <v>경기 남양주시 와부읍 덕소리</v>
      </c>
      <c r="I451" s="40" t="str">
        <v>41360</v>
      </c>
      <c r="J451" s="40" t="str">
        <v/>
      </c>
      <c r="K451" s="41" t="str">
        <v>41360:와부읍 덕소리</v>
      </c>
      <c r="L451" s="42" t="str">
        <v>강변삼익</v>
      </c>
      <c r="M451" s="43">
        <v>59.88</v>
      </c>
      <c r="N451" s="44">
        <v>18.1</v>
      </c>
      <c r="O451" s="44">
        <v>31</v>
      </c>
      <c r="P451" s="44">
        <v>2360.09</v>
      </c>
      <c r="Q451" s="44">
        <v>4.28</v>
      </c>
      <c r="R451" s="41">
        <v>1362.23</v>
      </c>
    </row>
    <row r="452" ht="20" customHeight="1">
      <c r="A452" s="35" t="str">
        <v>2026-08-16T07:32:26+09:00</v>
      </c>
      <c r="B452" s="35" t="str">
        <v>2026.08.16</v>
      </c>
      <c r="C452" s="35" t="str">
        <v>20260809</v>
      </c>
      <c r="D452" s="35" t="str">
        <v>20260816</v>
      </c>
      <c r="E452" s="35" t="str">
        <v>경기</v>
      </c>
      <c r="F452" s="35" t="str">
        <v>남양주시</v>
      </c>
      <c r="G452" s="35" t="str">
        <v>와부읍 덕소리</v>
      </c>
      <c r="H452" s="35" t="str">
        <v>경기 남양주시 와부읍 덕소리</v>
      </c>
      <c r="I452" s="35" t="str">
        <v>41360</v>
      </c>
      <c r="J452" s="35" t="str">
        <v/>
      </c>
      <c r="K452" s="36" t="str">
        <v>41360:와부읍 덕소리</v>
      </c>
      <c r="L452" s="37" t="str">
        <v>강변삼익</v>
      </c>
      <c r="M452" s="38">
        <v>84.81</v>
      </c>
      <c r="N452" s="39">
        <v>25.7</v>
      </c>
      <c r="O452" s="39">
        <v>31</v>
      </c>
      <c r="P452" s="39">
        <v>2221.79</v>
      </c>
      <c r="Q452" s="39">
        <v>5.7</v>
      </c>
      <c r="R452" s="36">
        <v>1754.04</v>
      </c>
    </row>
    <row r="453" ht="20" customHeight="1">
      <c r="A453" s="40" t="str">
        <v>2026-08-16T07:32:26+09:00</v>
      </c>
      <c r="B453" s="40" t="str">
        <v>2026.08.16</v>
      </c>
      <c r="C453" s="40" t="str">
        <v>20260809</v>
      </c>
      <c r="D453" s="40" t="str">
        <v>20260816</v>
      </c>
      <c r="E453" s="40" t="str">
        <v>경기</v>
      </c>
      <c r="F453" s="40" t="str">
        <v>남양주시</v>
      </c>
      <c r="G453" s="40" t="str">
        <v>와부읍 덕소리</v>
      </c>
      <c r="H453" s="40" t="str">
        <v>경기 남양주시 와부읍 덕소리</v>
      </c>
      <c r="I453" s="40" t="str">
        <v>41360</v>
      </c>
      <c r="J453" s="40" t="str">
        <v/>
      </c>
      <c r="K453" s="41" t="str">
        <v>41360:와부읍 덕소리</v>
      </c>
      <c r="L453" s="42" t="str">
        <v>강변삼익</v>
      </c>
      <c r="M453" s="43">
        <v>100.35</v>
      </c>
      <c r="N453" s="44">
        <v>30.4</v>
      </c>
      <c r="O453" s="44">
        <v>31</v>
      </c>
      <c r="P453" s="44">
        <v>2651.88</v>
      </c>
      <c r="Q453" s="44">
        <v>8.05</v>
      </c>
      <c r="R453" s="41">
        <v>1218.87</v>
      </c>
    </row>
    <row r="454" ht="20" customHeight="1">
      <c r="A454" s="35" t="str">
        <v>2026-08-16T07:32:26+09:00</v>
      </c>
      <c r="B454" s="35" t="str">
        <v>2026.08.16</v>
      </c>
      <c r="C454" s="35" t="str">
        <v>20260809</v>
      </c>
      <c r="D454" s="35" t="str">
        <v>20260816</v>
      </c>
      <c r="E454" s="35" t="str">
        <v>경기</v>
      </c>
      <c r="F454" s="35" t="str">
        <v>남양주시</v>
      </c>
      <c r="G454" s="35" t="str">
        <v>와부읍 덕소리</v>
      </c>
      <c r="H454" s="35" t="str">
        <v>경기 남양주시 와부읍 덕소리</v>
      </c>
      <c r="I454" s="35" t="str">
        <v>41360</v>
      </c>
      <c r="J454" s="35" t="str">
        <v/>
      </c>
      <c r="K454" s="36" t="str">
        <v>41360:와부읍 덕소리</v>
      </c>
      <c r="L454" s="37" t="str">
        <v>강산마을코오롱대성</v>
      </c>
      <c r="M454" s="38">
        <v>59.94</v>
      </c>
      <c r="N454" s="39">
        <v>18.1</v>
      </c>
      <c r="O454" s="39">
        <v>28</v>
      </c>
      <c r="P454" s="39">
        <v>2261.21</v>
      </c>
      <c r="Q454" s="39">
        <v>4.1</v>
      </c>
      <c r="R454" s="36">
        <v>1599.96</v>
      </c>
    </row>
    <row r="455" ht="20" customHeight="1">
      <c r="A455" s="40" t="str">
        <v>2026-08-16T07:32:26+09:00</v>
      </c>
      <c r="B455" s="40" t="str">
        <v>2026.08.16</v>
      </c>
      <c r="C455" s="40" t="str">
        <v>20260809</v>
      </c>
      <c r="D455" s="40" t="str">
        <v>20260816</v>
      </c>
      <c r="E455" s="40" t="str">
        <v>경기</v>
      </c>
      <c r="F455" s="40" t="str">
        <v>남양주시</v>
      </c>
      <c r="G455" s="40" t="str">
        <v>와부읍 덕소리</v>
      </c>
      <c r="H455" s="40" t="str">
        <v>경기 남양주시 와부읍 덕소리</v>
      </c>
      <c r="I455" s="40" t="str">
        <v>41360</v>
      </c>
      <c r="J455" s="40" t="str">
        <v/>
      </c>
      <c r="K455" s="41" t="str">
        <v>41360:와부읍 덕소리</v>
      </c>
      <c r="L455" s="42" t="str">
        <v>강산마을코오롱대성</v>
      </c>
      <c r="M455" s="43">
        <v>84.99</v>
      </c>
      <c r="N455" s="44">
        <v>25.7</v>
      </c>
      <c r="O455" s="44">
        <v>28</v>
      </c>
      <c r="P455" s="44">
        <v>1929.25</v>
      </c>
      <c r="Q455" s="44">
        <v>4.96</v>
      </c>
      <c r="R455" s="41">
        <v>1347.75</v>
      </c>
    </row>
    <row r="456" ht="20" customHeight="1">
      <c r="A456" s="35" t="str">
        <v>2026-08-16T07:32:26+09:00</v>
      </c>
      <c r="B456" s="35" t="str">
        <v>2026.08.16</v>
      </c>
      <c r="C456" s="35" t="str">
        <v>20260809</v>
      </c>
      <c r="D456" s="35" t="str">
        <v>20260816</v>
      </c>
      <c r="E456" s="35" t="str">
        <v>경기</v>
      </c>
      <c r="F456" s="35" t="str">
        <v>남양주시</v>
      </c>
      <c r="G456" s="35" t="str">
        <v>와부읍 덕소리</v>
      </c>
      <c r="H456" s="35" t="str">
        <v>경기 남양주시 와부읍 덕소리</v>
      </c>
      <c r="I456" s="35" t="str">
        <v>41360</v>
      </c>
      <c r="J456" s="35" t="str">
        <v/>
      </c>
      <c r="K456" s="36" t="str">
        <v>41360:와부읍 덕소리</v>
      </c>
      <c r="L456" s="37" t="str">
        <v>강산마을코오롱대성107동</v>
      </c>
      <c r="M456" s="38">
        <v>59.94</v>
      </c>
      <c r="N456" s="39">
        <v>18.1</v>
      </c>
      <c r="O456" s="39">
        <v>28</v>
      </c>
      <c r="P456" s="39">
        <v>2206.06</v>
      </c>
      <c r="Q456" s="39">
        <v>4</v>
      </c>
      <c r="R456" s="36">
        <v>1930.3</v>
      </c>
    </row>
    <row r="457" ht="20" customHeight="1">
      <c r="A457" s="40" t="str">
        <v>2026-08-16T07:32:26+09:00</v>
      </c>
      <c r="B457" s="40" t="str">
        <v>2026.08.16</v>
      </c>
      <c r="C457" s="40" t="str">
        <v>20260809</v>
      </c>
      <c r="D457" s="40" t="str">
        <v>20260816</v>
      </c>
      <c r="E457" s="40" t="str">
        <v>경기</v>
      </c>
      <c r="F457" s="40" t="str">
        <v>남양주시</v>
      </c>
      <c r="G457" s="40" t="str">
        <v>와부읍 덕소리</v>
      </c>
      <c r="H457" s="40" t="str">
        <v>경기 남양주시 와부읍 덕소리</v>
      </c>
      <c r="I457" s="40" t="str">
        <v>41360</v>
      </c>
      <c r="J457" s="40" t="str">
        <v/>
      </c>
      <c r="K457" s="41" t="str">
        <v>41360:와부읍 덕소리</v>
      </c>
      <c r="L457" s="42" t="str">
        <v>강산마을코오롱대성107동</v>
      </c>
      <c r="M457" s="43">
        <v>84.99</v>
      </c>
      <c r="N457" s="44">
        <v>25.7</v>
      </c>
      <c r="O457" s="44">
        <v>28</v>
      </c>
      <c r="P457" s="44">
        <v>1859.24</v>
      </c>
      <c r="Q457" s="44">
        <v>4.78</v>
      </c>
      <c r="R457" s="41">
        <v>1283.57</v>
      </c>
    </row>
    <row r="458" ht="20" customHeight="1">
      <c r="A458" s="35" t="str">
        <v>2026-08-16T07:32:26+09:00</v>
      </c>
      <c r="B458" s="35" t="str">
        <v>2026.08.16</v>
      </c>
      <c r="C458" s="35" t="str">
        <v>20260809</v>
      </c>
      <c r="D458" s="35" t="str">
        <v>20260816</v>
      </c>
      <c r="E458" s="35" t="str">
        <v>경기</v>
      </c>
      <c r="F458" s="35" t="str">
        <v>남양주시</v>
      </c>
      <c r="G458" s="35" t="str">
        <v>와부읍 덕소리</v>
      </c>
      <c r="H458" s="35" t="str">
        <v>경기 남양주시 와부읍 덕소리</v>
      </c>
      <c r="I458" s="35" t="str">
        <v>41360</v>
      </c>
      <c r="J458" s="35" t="str">
        <v/>
      </c>
      <c r="K458" s="36" t="str">
        <v>41360:와부읍 덕소리</v>
      </c>
      <c r="L458" s="37" t="str">
        <v>강산마을코오롱대성107동</v>
      </c>
      <c r="M458" s="38">
        <v>101.43</v>
      </c>
      <c r="N458" s="39">
        <v>30.7</v>
      </c>
      <c r="O458" s="39">
        <v>28</v>
      </c>
      <c r="P458" s="39">
        <v>1800.7</v>
      </c>
      <c r="Q458" s="39">
        <v>5.53</v>
      </c>
      <c r="R458" s="36">
        <v>1163.53</v>
      </c>
    </row>
    <row r="459" ht="20" customHeight="1">
      <c r="A459" s="40" t="str">
        <v>2026-08-16T07:32:26+09:00</v>
      </c>
      <c r="B459" s="40" t="str">
        <v>2026.08.16</v>
      </c>
      <c r="C459" s="40" t="str">
        <v>20260809</v>
      </c>
      <c r="D459" s="40" t="str">
        <v>20260816</v>
      </c>
      <c r="E459" s="40" t="str">
        <v>경기</v>
      </c>
      <c r="F459" s="40" t="str">
        <v>남양주시</v>
      </c>
      <c r="G459" s="40" t="str">
        <v>와부읍 덕소리</v>
      </c>
      <c r="H459" s="40" t="str">
        <v>경기 남양주시 와부읍 덕소리</v>
      </c>
      <c r="I459" s="40" t="str">
        <v>41360</v>
      </c>
      <c r="J459" s="40" t="str">
        <v/>
      </c>
      <c r="K459" s="41" t="str">
        <v>41360:와부읍 덕소리</v>
      </c>
      <c r="L459" s="42" t="str">
        <v>강산마을코오롱대성107동</v>
      </c>
      <c r="M459" s="43">
        <v>101.97</v>
      </c>
      <c r="N459" s="44">
        <v>30.8</v>
      </c>
      <c r="O459" s="44">
        <v>28</v>
      </c>
      <c r="P459" s="44">
        <v>1669.59</v>
      </c>
      <c r="Q459" s="44">
        <v>5.15</v>
      </c>
      <c r="R459" s="41">
        <v>1163.53</v>
      </c>
    </row>
    <row r="460" ht="20" customHeight="1">
      <c r="A460" s="35" t="str">
        <v>2026-08-16T07:32:26+09:00</v>
      </c>
      <c r="B460" s="35" t="str">
        <v>2026.08.16</v>
      </c>
      <c r="C460" s="35" t="str">
        <v>20260809</v>
      </c>
      <c r="D460" s="35" t="str">
        <v>20260816</v>
      </c>
      <c r="E460" s="35" t="str">
        <v>경기</v>
      </c>
      <c r="F460" s="35" t="str">
        <v>남양주시</v>
      </c>
      <c r="G460" s="35" t="str">
        <v>와부읍 덕소리</v>
      </c>
      <c r="H460" s="35" t="str">
        <v>경기 남양주시 와부읍 덕소리</v>
      </c>
      <c r="I460" s="35" t="str">
        <v>41360</v>
      </c>
      <c r="J460" s="35" t="str">
        <v/>
      </c>
      <c r="K460" s="36" t="str">
        <v>41360:와부읍 덕소리</v>
      </c>
      <c r="L460" s="37" t="str">
        <v>강산마을코오롱대성107동</v>
      </c>
      <c r="M460" s="38">
        <v>134.91</v>
      </c>
      <c r="N460" s="39">
        <v>40.8</v>
      </c>
      <c r="O460" s="39">
        <v>28</v>
      </c>
      <c r="P460" s="39">
        <v>1401.61</v>
      </c>
      <c r="Q460" s="39">
        <v>5.72</v>
      </c>
      <c r="R460" s="36">
        <v>1225.18</v>
      </c>
    </row>
    <row r="461" ht="20" customHeight="1">
      <c r="A461" s="40" t="str">
        <v>2026-08-16T07:32:26+09:00</v>
      </c>
      <c r="B461" s="40" t="str">
        <v>2026.08.16</v>
      </c>
      <c r="C461" s="40" t="str">
        <v>20260809</v>
      </c>
      <c r="D461" s="40" t="str">
        <v>20260816</v>
      </c>
      <c r="E461" s="40" t="str">
        <v>경기</v>
      </c>
      <c r="F461" s="40" t="str">
        <v>남양주시</v>
      </c>
      <c r="G461" s="40" t="str">
        <v>와부읍 덕소리</v>
      </c>
      <c r="H461" s="40" t="str">
        <v>경기 남양주시 와부읍 덕소리</v>
      </c>
      <c r="I461" s="40" t="str">
        <v>41360</v>
      </c>
      <c r="J461" s="40" t="str">
        <v/>
      </c>
      <c r="K461" s="41" t="str">
        <v>41360:와부읍 덕소리</v>
      </c>
      <c r="L461" s="42" t="str">
        <v>경남아너스빌</v>
      </c>
      <c r="M461" s="43">
        <v>59.81</v>
      </c>
      <c r="N461" s="44">
        <v>18.1</v>
      </c>
      <c r="O461" s="44">
        <v>20</v>
      </c>
      <c r="P461" s="44">
        <v>2565.37</v>
      </c>
      <c r="Q461" s="44">
        <v>4.64</v>
      </c>
      <c r="R461" s="41">
        <v>1743.87</v>
      </c>
    </row>
    <row r="462" ht="20" customHeight="1">
      <c r="A462" s="35" t="str">
        <v>2026-08-16T07:32:26+09:00</v>
      </c>
      <c r="B462" s="35" t="str">
        <v>2026.08.16</v>
      </c>
      <c r="C462" s="35" t="str">
        <v>20260809</v>
      </c>
      <c r="D462" s="35" t="str">
        <v>20260816</v>
      </c>
      <c r="E462" s="35" t="str">
        <v>경기</v>
      </c>
      <c r="F462" s="35" t="str">
        <v>남양주시</v>
      </c>
      <c r="G462" s="35" t="str">
        <v>와부읍 덕소리</v>
      </c>
      <c r="H462" s="35" t="str">
        <v>경기 남양주시 와부읍 덕소리</v>
      </c>
      <c r="I462" s="35" t="str">
        <v>41360</v>
      </c>
      <c r="J462" s="35" t="str">
        <v/>
      </c>
      <c r="K462" s="36" t="str">
        <v>41360:와부읍 덕소리</v>
      </c>
      <c r="L462" s="37" t="str">
        <v>경남아너스빌</v>
      </c>
      <c r="M462" s="38">
        <v>84.78</v>
      </c>
      <c r="N462" s="39">
        <v>25.6</v>
      </c>
      <c r="O462" s="39">
        <v>20</v>
      </c>
      <c r="P462" s="39">
        <v>2290.81</v>
      </c>
      <c r="Q462" s="39">
        <v>5.88</v>
      </c>
      <c r="R462" s="36">
        <v>1474.17</v>
      </c>
    </row>
    <row r="463" ht="20" customHeight="1">
      <c r="A463" s="40" t="str">
        <v>2026-08-16T07:32:26+09:00</v>
      </c>
      <c r="B463" s="40" t="str">
        <v>2026.08.16</v>
      </c>
      <c r="C463" s="40" t="str">
        <v>20260809</v>
      </c>
      <c r="D463" s="40" t="str">
        <v>20260816</v>
      </c>
      <c r="E463" s="40" t="str">
        <v>경기</v>
      </c>
      <c r="F463" s="40" t="str">
        <v>남양주시</v>
      </c>
      <c r="G463" s="40" t="str">
        <v>와부읍 덕소리</v>
      </c>
      <c r="H463" s="40" t="str">
        <v>경기 남양주시 와부읍 덕소리</v>
      </c>
      <c r="I463" s="40" t="str">
        <v>41360</v>
      </c>
      <c r="J463" s="40" t="str">
        <v/>
      </c>
      <c r="K463" s="41" t="str">
        <v>41360:와부읍 덕소리</v>
      </c>
      <c r="L463" s="42" t="str">
        <v>덕소강변라온프라이빗</v>
      </c>
      <c r="M463" s="43">
        <v>39.93</v>
      </c>
      <c r="N463" s="44">
        <v>12.1</v>
      </c>
      <c r="O463" s="44">
        <v>4</v>
      </c>
      <c r="P463" s="40" t="str">
        <v/>
      </c>
      <c r="Q463" s="40" t="str">
        <v/>
      </c>
      <c r="R463" s="41">
        <v>1875.07</v>
      </c>
    </row>
    <row r="464" ht="20" customHeight="1">
      <c r="A464" s="35" t="str">
        <v>2026-08-16T07:32:26+09:00</v>
      </c>
      <c r="B464" s="35" t="str">
        <v>2026.08.16</v>
      </c>
      <c r="C464" s="35" t="str">
        <v>20260809</v>
      </c>
      <c r="D464" s="35" t="str">
        <v>20260816</v>
      </c>
      <c r="E464" s="35" t="str">
        <v>경기</v>
      </c>
      <c r="F464" s="35" t="str">
        <v>남양주시</v>
      </c>
      <c r="G464" s="35" t="str">
        <v>와부읍 덕소리</v>
      </c>
      <c r="H464" s="35" t="str">
        <v>경기 남양주시 와부읍 덕소리</v>
      </c>
      <c r="I464" s="35" t="str">
        <v>41360</v>
      </c>
      <c r="J464" s="35" t="str">
        <v/>
      </c>
      <c r="K464" s="36" t="str">
        <v>41360:와부읍 덕소리</v>
      </c>
      <c r="L464" s="37" t="str">
        <v>덕소강변라온프라이빗</v>
      </c>
      <c r="M464" s="38">
        <v>59.84</v>
      </c>
      <c r="N464" s="39">
        <v>18.1</v>
      </c>
      <c r="O464" s="39">
        <v>4</v>
      </c>
      <c r="P464" s="39">
        <v>3665.72</v>
      </c>
      <c r="Q464" s="39">
        <v>6.64</v>
      </c>
      <c r="R464" s="36">
        <v>2188.8</v>
      </c>
    </row>
    <row r="465" ht="20" customHeight="1">
      <c r="A465" s="40" t="str">
        <v>2026-08-16T07:32:26+09:00</v>
      </c>
      <c r="B465" s="40" t="str">
        <v>2026.08.16</v>
      </c>
      <c r="C465" s="40" t="str">
        <v>20260809</v>
      </c>
      <c r="D465" s="40" t="str">
        <v>20260816</v>
      </c>
      <c r="E465" s="40" t="str">
        <v>경기</v>
      </c>
      <c r="F465" s="40" t="str">
        <v>남양주시</v>
      </c>
      <c r="G465" s="40" t="str">
        <v>와부읍 덕소리</v>
      </c>
      <c r="H465" s="40" t="str">
        <v>경기 남양주시 와부읍 덕소리</v>
      </c>
      <c r="I465" s="40" t="str">
        <v>41360</v>
      </c>
      <c r="J465" s="40" t="str">
        <v/>
      </c>
      <c r="K465" s="41" t="str">
        <v>41360:와부읍 덕소리</v>
      </c>
      <c r="L465" s="42" t="str">
        <v>덕소강변라온프라이빗</v>
      </c>
      <c r="M465" s="43">
        <v>59.92</v>
      </c>
      <c r="N465" s="44">
        <v>18.1</v>
      </c>
      <c r="O465" s="44">
        <v>4</v>
      </c>
      <c r="P465" s="44">
        <v>3806.67</v>
      </c>
      <c r="Q465" s="44">
        <v>6.9</v>
      </c>
      <c r="R465" s="41">
        <v>2322.87</v>
      </c>
    </row>
    <row r="466" ht="20" customHeight="1">
      <c r="A466" s="35" t="str">
        <v>2026-08-16T07:32:26+09:00</v>
      </c>
      <c r="B466" s="35" t="str">
        <v>2026.08.16</v>
      </c>
      <c r="C466" s="35" t="str">
        <v>20260809</v>
      </c>
      <c r="D466" s="35" t="str">
        <v>20260816</v>
      </c>
      <c r="E466" s="35" t="str">
        <v>경기</v>
      </c>
      <c r="F466" s="35" t="str">
        <v>남양주시</v>
      </c>
      <c r="G466" s="35" t="str">
        <v>와부읍 덕소리</v>
      </c>
      <c r="H466" s="35" t="str">
        <v>경기 남양주시 와부읍 덕소리</v>
      </c>
      <c r="I466" s="35" t="str">
        <v>41360</v>
      </c>
      <c r="J466" s="35" t="str">
        <v/>
      </c>
      <c r="K466" s="36" t="str">
        <v>41360:와부읍 덕소리</v>
      </c>
      <c r="L466" s="37" t="str">
        <v>덕소강변라온프라이빗</v>
      </c>
      <c r="M466" s="38">
        <v>59.98</v>
      </c>
      <c r="N466" s="39">
        <v>18.1</v>
      </c>
      <c r="O466" s="39">
        <v>4</v>
      </c>
      <c r="P466" s="39">
        <v>3736.01</v>
      </c>
      <c r="Q466" s="39">
        <v>6.78</v>
      </c>
      <c r="R466" s="36">
        <v>2001.78</v>
      </c>
    </row>
    <row r="467" ht="20" customHeight="1">
      <c r="A467" s="40" t="str">
        <v>2026-08-16T07:32:26+09:00</v>
      </c>
      <c r="B467" s="40" t="str">
        <v>2026.08.16</v>
      </c>
      <c r="C467" s="40" t="str">
        <v>20260809</v>
      </c>
      <c r="D467" s="40" t="str">
        <v>20260816</v>
      </c>
      <c r="E467" s="40" t="str">
        <v>경기</v>
      </c>
      <c r="F467" s="40" t="str">
        <v>남양주시</v>
      </c>
      <c r="G467" s="40" t="str">
        <v>와부읍 덕소리</v>
      </c>
      <c r="H467" s="40" t="str">
        <v>경기 남양주시 와부읍 덕소리</v>
      </c>
      <c r="I467" s="40" t="str">
        <v>41360</v>
      </c>
      <c r="J467" s="40" t="str">
        <v/>
      </c>
      <c r="K467" s="41" t="str">
        <v>41360:와부읍 덕소리</v>
      </c>
      <c r="L467" s="42" t="str">
        <v>덕소강변라온프라이빗</v>
      </c>
      <c r="M467" s="43">
        <v>84.93</v>
      </c>
      <c r="N467" s="44">
        <v>25.7</v>
      </c>
      <c r="O467" s="44">
        <v>4</v>
      </c>
      <c r="P467" s="44">
        <v>3191.73</v>
      </c>
      <c r="Q467" s="44">
        <v>8.2</v>
      </c>
      <c r="R467" s="41">
        <v>1946.18</v>
      </c>
    </row>
    <row r="468" ht="20" customHeight="1">
      <c r="A468" s="35" t="str">
        <v>2026-08-16T07:32:26+09:00</v>
      </c>
      <c r="B468" s="35" t="str">
        <v>2026.08.16</v>
      </c>
      <c r="C468" s="35" t="str">
        <v>20260809</v>
      </c>
      <c r="D468" s="35" t="str">
        <v>20260816</v>
      </c>
      <c r="E468" s="35" t="str">
        <v>경기</v>
      </c>
      <c r="F468" s="35" t="str">
        <v>남양주시</v>
      </c>
      <c r="G468" s="35" t="str">
        <v>와부읍 덕소리</v>
      </c>
      <c r="H468" s="35" t="str">
        <v>경기 남양주시 와부읍 덕소리</v>
      </c>
      <c r="I468" s="35" t="str">
        <v>41360</v>
      </c>
      <c r="J468" s="35" t="str">
        <v/>
      </c>
      <c r="K468" s="36" t="str">
        <v>41360:와부읍 덕소리</v>
      </c>
      <c r="L468" s="37" t="str">
        <v>덕소강변현대</v>
      </c>
      <c r="M468" s="38">
        <v>84.97</v>
      </c>
      <c r="N468" s="39">
        <v>25.7</v>
      </c>
      <c r="O468" s="39">
        <v>26</v>
      </c>
      <c r="P468" s="39">
        <v>2528.85</v>
      </c>
      <c r="Q468" s="39">
        <v>6.5</v>
      </c>
      <c r="R468" s="36">
        <v>2068.09</v>
      </c>
    </row>
    <row r="469" ht="20" customHeight="1">
      <c r="A469" s="40" t="str">
        <v>2026-08-16T07:32:26+09:00</v>
      </c>
      <c r="B469" s="40" t="str">
        <v>2026.08.16</v>
      </c>
      <c r="C469" s="40" t="str">
        <v>20260809</v>
      </c>
      <c r="D469" s="40" t="str">
        <v>20260816</v>
      </c>
      <c r="E469" s="40" t="str">
        <v>경기</v>
      </c>
      <c r="F469" s="40" t="str">
        <v>남양주시</v>
      </c>
      <c r="G469" s="40" t="str">
        <v>와부읍 덕소리</v>
      </c>
      <c r="H469" s="40" t="str">
        <v>경기 남양주시 와부읍 덕소리</v>
      </c>
      <c r="I469" s="40" t="str">
        <v>41360</v>
      </c>
      <c r="J469" s="40" t="str">
        <v/>
      </c>
      <c r="K469" s="41" t="str">
        <v>41360:와부읍 덕소리</v>
      </c>
      <c r="L469" s="42" t="str">
        <v>덕소강변현대</v>
      </c>
      <c r="M469" s="43">
        <v>130.25</v>
      </c>
      <c r="N469" s="44">
        <v>39.4</v>
      </c>
      <c r="O469" s="44">
        <v>26</v>
      </c>
      <c r="P469" s="44">
        <v>2108.71</v>
      </c>
      <c r="Q469" s="44">
        <v>8.31</v>
      </c>
      <c r="R469" s="41">
        <v>1421.3</v>
      </c>
    </row>
    <row r="470" ht="20" customHeight="1">
      <c r="A470" s="35" t="str">
        <v>2026-08-16T07:32:26+09:00</v>
      </c>
      <c r="B470" s="35" t="str">
        <v>2026.08.16</v>
      </c>
      <c r="C470" s="35" t="str">
        <v>20260809</v>
      </c>
      <c r="D470" s="35" t="str">
        <v>20260816</v>
      </c>
      <c r="E470" s="35" t="str">
        <v>경기</v>
      </c>
      <c r="F470" s="35" t="str">
        <v>남양주시</v>
      </c>
      <c r="G470" s="35" t="str">
        <v>와부읍 덕소리</v>
      </c>
      <c r="H470" s="35" t="str">
        <v>경기 남양주시 와부읍 덕소리</v>
      </c>
      <c r="I470" s="35" t="str">
        <v>41360</v>
      </c>
      <c r="J470" s="35" t="str">
        <v/>
      </c>
      <c r="K470" s="36" t="str">
        <v>41360:와부읍 덕소리</v>
      </c>
      <c r="L470" s="37" t="str">
        <v>덕소강변현대</v>
      </c>
      <c r="M470" s="38">
        <v>168.75</v>
      </c>
      <c r="N470" s="39">
        <v>51</v>
      </c>
      <c r="O470" s="39">
        <v>26</v>
      </c>
      <c r="P470" s="39">
        <v>1645.55</v>
      </c>
      <c r="Q470" s="39">
        <v>8.4</v>
      </c>
      <c r="R470" s="36">
        <v>1336.38</v>
      </c>
    </row>
    <row r="471" ht="20" customHeight="1">
      <c r="A471" s="40" t="str">
        <v>2026-08-16T07:32:26+09:00</v>
      </c>
      <c r="B471" s="40" t="str">
        <v>2026.08.16</v>
      </c>
      <c r="C471" s="40" t="str">
        <v>20260809</v>
      </c>
      <c r="D471" s="40" t="str">
        <v>20260816</v>
      </c>
      <c r="E471" s="40" t="str">
        <v>경기</v>
      </c>
      <c r="F471" s="40" t="str">
        <v>남양주시</v>
      </c>
      <c r="G471" s="40" t="str">
        <v>와부읍 덕소리</v>
      </c>
      <c r="H471" s="40" t="str">
        <v>경기 남양주시 와부읍 덕소리</v>
      </c>
      <c r="I471" s="40" t="str">
        <v>41360</v>
      </c>
      <c r="J471" s="40" t="str">
        <v/>
      </c>
      <c r="K471" s="41" t="str">
        <v>41360:와부읍 덕소리</v>
      </c>
      <c r="L471" s="42" t="str">
        <v>덕소강변현대</v>
      </c>
      <c r="M471" s="43">
        <v>188.76</v>
      </c>
      <c r="N471" s="44">
        <v>57.1</v>
      </c>
      <c r="O471" s="44">
        <v>26</v>
      </c>
      <c r="P471" s="44">
        <v>2224.17</v>
      </c>
      <c r="Q471" s="44">
        <v>12.7</v>
      </c>
      <c r="R471" s="41">
        <v>1050.79</v>
      </c>
    </row>
    <row r="472" ht="20" customHeight="1">
      <c r="A472" s="35" t="str">
        <v>2026-08-16T07:32:26+09:00</v>
      </c>
      <c r="B472" s="35" t="str">
        <v>2026.08.16</v>
      </c>
      <c r="C472" s="35" t="str">
        <v>20260809</v>
      </c>
      <c r="D472" s="35" t="str">
        <v>20260816</v>
      </c>
      <c r="E472" s="35" t="str">
        <v>경기</v>
      </c>
      <c r="F472" s="35" t="str">
        <v>남양주시</v>
      </c>
      <c r="G472" s="35" t="str">
        <v>와부읍 덕소리</v>
      </c>
      <c r="H472" s="35" t="str">
        <v>경기 남양주시 와부읍 덕소리</v>
      </c>
      <c r="I472" s="35" t="str">
        <v>41360</v>
      </c>
      <c r="J472" s="35" t="str">
        <v/>
      </c>
      <c r="K472" s="36" t="str">
        <v>41360:와부읍 덕소리</v>
      </c>
      <c r="L472" s="37" t="str">
        <v>덕소아이파크</v>
      </c>
      <c r="M472" s="38">
        <v>84.62</v>
      </c>
      <c r="N472" s="39">
        <v>25.6</v>
      </c>
      <c r="O472" s="39">
        <v>20</v>
      </c>
      <c r="P472" s="39">
        <v>2529.61</v>
      </c>
      <c r="Q472" s="39">
        <v>6.48</v>
      </c>
      <c r="R472" s="36">
        <v>1699.43</v>
      </c>
    </row>
    <row r="473" ht="20" customHeight="1">
      <c r="A473" s="40" t="str">
        <v>2026-08-16T07:32:26+09:00</v>
      </c>
      <c r="B473" s="40" t="str">
        <v>2026.08.16</v>
      </c>
      <c r="C473" s="40" t="str">
        <v>20260809</v>
      </c>
      <c r="D473" s="40" t="str">
        <v>20260816</v>
      </c>
      <c r="E473" s="40" t="str">
        <v>경기</v>
      </c>
      <c r="F473" s="40" t="str">
        <v>남양주시</v>
      </c>
      <c r="G473" s="40" t="str">
        <v>와부읍 덕소리</v>
      </c>
      <c r="H473" s="40" t="str">
        <v>경기 남양주시 와부읍 덕소리</v>
      </c>
      <c r="I473" s="40" t="str">
        <v>41360</v>
      </c>
      <c r="J473" s="40" t="str">
        <v/>
      </c>
      <c r="K473" s="41" t="str">
        <v>41360:와부읍 덕소리</v>
      </c>
      <c r="L473" s="42" t="str">
        <v>덕소아이파크</v>
      </c>
      <c r="M473" s="43">
        <v>84.81</v>
      </c>
      <c r="N473" s="44">
        <v>25.7</v>
      </c>
      <c r="O473" s="44">
        <v>20</v>
      </c>
      <c r="P473" s="44">
        <v>2598.53</v>
      </c>
      <c r="Q473" s="44">
        <v>6.67</v>
      </c>
      <c r="R473" s="41">
        <v>2182.76</v>
      </c>
    </row>
    <row r="474" ht="20" customHeight="1">
      <c r="A474" s="35" t="str">
        <v>2026-08-16T07:32:26+09:00</v>
      </c>
      <c r="B474" s="35" t="str">
        <v>2026.08.16</v>
      </c>
      <c r="C474" s="35" t="str">
        <v>20260809</v>
      </c>
      <c r="D474" s="35" t="str">
        <v>20260816</v>
      </c>
      <c r="E474" s="35" t="str">
        <v>경기</v>
      </c>
      <c r="F474" s="35" t="str">
        <v>남양주시</v>
      </c>
      <c r="G474" s="35" t="str">
        <v>와부읍 덕소리</v>
      </c>
      <c r="H474" s="35" t="str">
        <v>경기 남양주시 와부읍 덕소리</v>
      </c>
      <c r="I474" s="35" t="str">
        <v>41360</v>
      </c>
      <c r="J474" s="35" t="str">
        <v/>
      </c>
      <c r="K474" s="36" t="str">
        <v>41360:와부읍 덕소리</v>
      </c>
      <c r="L474" s="37" t="str">
        <v>덕소아이파크</v>
      </c>
      <c r="M474" s="38">
        <v>101.49</v>
      </c>
      <c r="N474" s="39">
        <v>30.7</v>
      </c>
      <c r="O474" s="39">
        <v>20</v>
      </c>
      <c r="P474" s="39">
        <v>2434.9</v>
      </c>
      <c r="Q474" s="39">
        <v>7.48</v>
      </c>
      <c r="R474" s="36">
        <v>1954.44</v>
      </c>
    </row>
    <row r="475" ht="20" customHeight="1">
      <c r="A475" s="40" t="str">
        <v>2026-08-16T07:32:26+09:00</v>
      </c>
      <c r="B475" s="40" t="str">
        <v>2026.08.16</v>
      </c>
      <c r="C475" s="40" t="str">
        <v>20260809</v>
      </c>
      <c r="D475" s="40" t="str">
        <v>20260816</v>
      </c>
      <c r="E475" s="40" t="str">
        <v>경기</v>
      </c>
      <c r="F475" s="40" t="str">
        <v>남양주시</v>
      </c>
      <c r="G475" s="40" t="str">
        <v>와부읍 덕소리</v>
      </c>
      <c r="H475" s="40" t="str">
        <v>경기 남양주시 와부읍 덕소리</v>
      </c>
      <c r="I475" s="40" t="str">
        <v>41360</v>
      </c>
      <c r="J475" s="40" t="str">
        <v/>
      </c>
      <c r="K475" s="41" t="str">
        <v>41360:와부읍 덕소리</v>
      </c>
      <c r="L475" s="42" t="str">
        <v>덕소아이파크</v>
      </c>
      <c r="M475" s="43">
        <v>120.63</v>
      </c>
      <c r="N475" s="44">
        <v>36.5</v>
      </c>
      <c r="O475" s="44">
        <v>20</v>
      </c>
      <c r="P475" s="44">
        <v>2123.77</v>
      </c>
      <c r="Q475" s="44">
        <v>7.75</v>
      </c>
      <c r="R475" s="41">
        <v>1507.19</v>
      </c>
    </row>
    <row r="476" ht="20" customHeight="1">
      <c r="A476" s="35" t="str">
        <v>2026-08-16T07:32:26+09:00</v>
      </c>
      <c r="B476" s="35" t="str">
        <v>2026.08.16</v>
      </c>
      <c r="C476" s="35" t="str">
        <v>20260809</v>
      </c>
      <c r="D476" s="35" t="str">
        <v>20260816</v>
      </c>
      <c r="E476" s="35" t="str">
        <v>경기</v>
      </c>
      <c r="F476" s="35" t="str">
        <v>남양주시</v>
      </c>
      <c r="G476" s="35" t="str">
        <v>와부읍 덕소리</v>
      </c>
      <c r="H476" s="35" t="str">
        <v>경기 남양주시 와부읍 덕소리</v>
      </c>
      <c r="I476" s="35" t="str">
        <v>41360</v>
      </c>
      <c r="J476" s="35" t="str">
        <v/>
      </c>
      <c r="K476" s="36" t="str">
        <v>41360:와부읍 덕소리</v>
      </c>
      <c r="L476" s="37" t="str">
        <v>덕소아이파크</v>
      </c>
      <c r="M476" s="38">
        <v>134.85</v>
      </c>
      <c r="N476" s="39">
        <v>40.8</v>
      </c>
      <c r="O476" s="39">
        <v>20</v>
      </c>
      <c r="P476" s="39">
        <v>2929.48</v>
      </c>
      <c r="Q476" s="39">
        <v>11.95</v>
      </c>
      <c r="R476" s="36">
        <v>1593.44</v>
      </c>
    </row>
    <row r="477" ht="20" customHeight="1">
      <c r="A477" s="40" t="str">
        <v>2026-08-16T07:32:26+09:00</v>
      </c>
      <c r="B477" s="40" t="str">
        <v>2026.08.16</v>
      </c>
      <c r="C477" s="40" t="str">
        <v>20260809</v>
      </c>
      <c r="D477" s="40" t="str">
        <v>20260816</v>
      </c>
      <c r="E477" s="40" t="str">
        <v>경기</v>
      </c>
      <c r="F477" s="40" t="str">
        <v>남양주시</v>
      </c>
      <c r="G477" s="40" t="str">
        <v>와부읍 덕소리</v>
      </c>
      <c r="H477" s="40" t="str">
        <v>경기 남양주시 와부읍 덕소리</v>
      </c>
      <c r="I477" s="40" t="str">
        <v>41360</v>
      </c>
      <c r="J477" s="40" t="str">
        <v/>
      </c>
      <c r="K477" s="41" t="str">
        <v>41360:와부읍 덕소리</v>
      </c>
      <c r="L477" s="42" t="str">
        <v>덕소아이파크</v>
      </c>
      <c r="M477" s="43">
        <v>136.8</v>
      </c>
      <c r="N477" s="44">
        <v>41.4</v>
      </c>
      <c r="O477" s="44">
        <v>20</v>
      </c>
      <c r="P477" s="44">
        <v>2150.72</v>
      </c>
      <c r="Q477" s="44">
        <v>8.9</v>
      </c>
      <c r="R477" s="41">
        <v>1593.44</v>
      </c>
    </row>
    <row r="478" ht="20" customHeight="1">
      <c r="A478" s="35" t="str">
        <v>2026-08-16T07:32:26+09:00</v>
      </c>
      <c r="B478" s="35" t="str">
        <v>2026.08.16</v>
      </c>
      <c r="C478" s="35" t="str">
        <v>20260809</v>
      </c>
      <c r="D478" s="35" t="str">
        <v>20260816</v>
      </c>
      <c r="E478" s="35" t="str">
        <v>경기</v>
      </c>
      <c r="F478" s="35" t="str">
        <v>남양주시</v>
      </c>
      <c r="G478" s="35" t="str">
        <v>와부읍 덕소리</v>
      </c>
      <c r="H478" s="35" t="str">
        <v>경기 남양주시 와부읍 덕소리</v>
      </c>
      <c r="I478" s="35" t="str">
        <v>41360</v>
      </c>
      <c r="J478" s="35" t="str">
        <v/>
      </c>
      <c r="K478" s="36" t="str">
        <v>41360:와부읍 덕소리</v>
      </c>
      <c r="L478" s="37" t="str">
        <v>덕소주공3</v>
      </c>
      <c r="M478" s="38">
        <v>49.29</v>
      </c>
      <c r="N478" s="39">
        <v>14.9</v>
      </c>
      <c r="O478" s="39">
        <v>29</v>
      </c>
      <c r="P478" s="39">
        <v>2383.3</v>
      </c>
      <c r="Q478" s="39">
        <v>3.55</v>
      </c>
      <c r="R478" s="36">
        <v>1609.63</v>
      </c>
    </row>
    <row r="479" ht="20" customHeight="1">
      <c r="A479" s="40" t="str">
        <v>2026-08-16T07:32:26+09:00</v>
      </c>
      <c r="B479" s="40" t="str">
        <v>2026.08.16</v>
      </c>
      <c r="C479" s="40" t="str">
        <v>20260809</v>
      </c>
      <c r="D479" s="40" t="str">
        <v>20260816</v>
      </c>
      <c r="E479" s="40" t="str">
        <v>경기</v>
      </c>
      <c r="F479" s="40" t="str">
        <v>남양주시</v>
      </c>
      <c r="G479" s="40" t="str">
        <v>와부읍 덕소리</v>
      </c>
      <c r="H479" s="40" t="str">
        <v>경기 남양주시 와부읍 덕소리</v>
      </c>
      <c r="I479" s="40" t="str">
        <v>41360</v>
      </c>
      <c r="J479" s="40" t="str">
        <v/>
      </c>
      <c r="K479" s="41" t="str">
        <v>41360:와부읍 덕소리</v>
      </c>
      <c r="L479" s="42" t="str">
        <v>덕소주공3</v>
      </c>
      <c r="M479" s="43">
        <v>59.94</v>
      </c>
      <c r="N479" s="44">
        <v>18.1</v>
      </c>
      <c r="O479" s="44">
        <v>29</v>
      </c>
      <c r="P479" s="44">
        <v>2377.86</v>
      </c>
      <c r="Q479" s="44">
        <v>4.31</v>
      </c>
      <c r="R479" s="41">
        <v>1726.64</v>
      </c>
    </row>
    <row r="480" ht="20" customHeight="1">
      <c r="A480" s="35" t="str">
        <v>2026-08-16T07:32:26+09:00</v>
      </c>
      <c r="B480" s="35" t="str">
        <v>2026.08.16</v>
      </c>
      <c r="C480" s="35" t="str">
        <v>20260809</v>
      </c>
      <c r="D480" s="35" t="str">
        <v>20260816</v>
      </c>
      <c r="E480" s="35" t="str">
        <v>경기</v>
      </c>
      <c r="F480" s="35" t="str">
        <v>남양주시</v>
      </c>
      <c r="G480" s="35" t="str">
        <v>와부읍 덕소리</v>
      </c>
      <c r="H480" s="35" t="str">
        <v>경기 남양주시 와부읍 덕소리</v>
      </c>
      <c r="I480" s="35" t="str">
        <v>41360</v>
      </c>
      <c r="J480" s="35" t="str">
        <v/>
      </c>
      <c r="K480" s="36" t="str">
        <v>41360:와부읍 덕소리</v>
      </c>
      <c r="L480" s="37" t="str">
        <v>덕소주공3</v>
      </c>
      <c r="M480" s="38">
        <v>59.96</v>
      </c>
      <c r="N480" s="39">
        <v>18.1</v>
      </c>
      <c r="O480" s="39">
        <v>29</v>
      </c>
      <c r="P480" s="39">
        <v>2315.59</v>
      </c>
      <c r="Q480" s="39">
        <v>4.2</v>
      </c>
      <c r="R480" s="36">
        <v>1726.64</v>
      </c>
    </row>
    <row r="481" ht="20" customHeight="1">
      <c r="A481" s="40" t="str">
        <v>2026-08-16T07:32:26+09:00</v>
      </c>
      <c r="B481" s="40" t="str">
        <v>2026.08.16</v>
      </c>
      <c r="C481" s="40" t="str">
        <v>20260809</v>
      </c>
      <c r="D481" s="40" t="str">
        <v>20260816</v>
      </c>
      <c r="E481" s="40" t="str">
        <v>경기</v>
      </c>
      <c r="F481" s="40" t="str">
        <v>남양주시</v>
      </c>
      <c r="G481" s="40" t="str">
        <v>와부읍 덕소리</v>
      </c>
      <c r="H481" s="40" t="str">
        <v>경기 남양주시 와부읍 덕소리</v>
      </c>
      <c r="I481" s="40" t="str">
        <v>41360</v>
      </c>
      <c r="J481" s="40" t="str">
        <v/>
      </c>
      <c r="K481" s="41" t="str">
        <v>41360:와부읍 덕소리</v>
      </c>
      <c r="L481" s="42" t="str">
        <v>덕소주공3</v>
      </c>
      <c r="M481" s="43">
        <v>59.99</v>
      </c>
      <c r="N481" s="44">
        <v>18.1</v>
      </c>
      <c r="O481" s="44">
        <v>29</v>
      </c>
      <c r="P481" s="44">
        <v>2421.89</v>
      </c>
      <c r="Q481" s="44">
        <v>4.39</v>
      </c>
      <c r="R481" s="41">
        <v>1726.64</v>
      </c>
    </row>
    <row r="482" ht="20" customHeight="1">
      <c r="A482" s="35" t="str">
        <v>2026-08-16T07:32:26+09:00</v>
      </c>
      <c r="B482" s="35" t="str">
        <v>2026.08.16</v>
      </c>
      <c r="C482" s="35" t="str">
        <v>20260809</v>
      </c>
      <c r="D482" s="35" t="str">
        <v>20260816</v>
      </c>
      <c r="E482" s="35" t="str">
        <v>경기</v>
      </c>
      <c r="F482" s="35" t="str">
        <v>남양주시</v>
      </c>
      <c r="G482" s="35" t="str">
        <v>와부읍 덕소리</v>
      </c>
      <c r="H482" s="35" t="str">
        <v>경기 남양주시 와부읍 덕소리</v>
      </c>
      <c r="I482" s="35" t="str">
        <v>41360</v>
      </c>
      <c r="J482" s="35" t="str">
        <v/>
      </c>
      <c r="K482" s="36" t="str">
        <v>41360:와부읍 덕소리</v>
      </c>
      <c r="L482" s="37" t="str">
        <v>덕소주공3</v>
      </c>
      <c r="M482" s="38">
        <v>84.79</v>
      </c>
      <c r="N482" s="39">
        <v>25.6</v>
      </c>
      <c r="O482" s="39">
        <v>29</v>
      </c>
      <c r="P482" s="39">
        <v>2118.34</v>
      </c>
      <c r="Q482" s="39">
        <v>5.43</v>
      </c>
      <c r="R482" s="36">
        <v>1393.34</v>
      </c>
    </row>
    <row r="483" ht="20" customHeight="1">
      <c r="A483" s="40" t="str">
        <v>2026-08-16T07:32:26+09:00</v>
      </c>
      <c r="B483" s="40" t="str">
        <v>2026.08.16</v>
      </c>
      <c r="C483" s="40" t="str">
        <v>20260809</v>
      </c>
      <c r="D483" s="40" t="str">
        <v>20260816</v>
      </c>
      <c r="E483" s="40" t="str">
        <v>경기</v>
      </c>
      <c r="F483" s="40" t="str">
        <v>남양주시</v>
      </c>
      <c r="G483" s="40" t="str">
        <v>와부읍 덕소리</v>
      </c>
      <c r="H483" s="40" t="str">
        <v>경기 남양주시 와부읍 덕소리</v>
      </c>
      <c r="I483" s="40" t="str">
        <v>41360</v>
      </c>
      <c r="J483" s="40" t="str">
        <v/>
      </c>
      <c r="K483" s="41" t="str">
        <v>41360:와부읍 덕소리</v>
      </c>
      <c r="L483" s="42" t="str">
        <v>동부센트레빌</v>
      </c>
      <c r="M483" s="43">
        <v>84.98</v>
      </c>
      <c r="N483" s="44">
        <v>25.7</v>
      </c>
      <c r="O483" s="44">
        <v>21</v>
      </c>
      <c r="P483" s="44">
        <v>2340.53</v>
      </c>
      <c r="Q483" s="44">
        <v>6.02</v>
      </c>
      <c r="R483" s="41">
        <v>1572.56</v>
      </c>
    </row>
    <row r="484" ht="20" customHeight="1">
      <c r="A484" s="35" t="str">
        <v>2026-08-16T07:32:26+09:00</v>
      </c>
      <c r="B484" s="35" t="str">
        <v>2026.08.16</v>
      </c>
      <c r="C484" s="35" t="str">
        <v>20260809</v>
      </c>
      <c r="D484" s="35" t="str">
        <v>20260816</v>
      </c>
      <c r="E484" s="35" t="str">
        <v>경기</v>
      </c>
      <c r="F484" s="35" t="str">
        <v>남양주시</v>
      </c>
      <c r="G484" s="35" t="str">
        <v>와부읍 덕소리</v>
      </c>
      <c r="H484" s="35" t="str">
        <v>경기 남양주시 와부읍 덕소리</v>
      </c>
      <c r="I484" s="35" t="str">
        <v>41360</v>
      </c>
      <c r="J484" s="35" t="str">
        <v/>
      </c>
      <c r="K484" s="36" t="str">
        <v>41360:와부읍 덕소리</v>
      </c>
      <c r="L484" s="37" t="str">
        <v>동부센트레빌</v>
      </c>
      <c r="M484" s="38">
        <v>84.99</v>
      </c>
      <c r="N484" s="39">
        <v>25.7</v>
      </c>
      <c r="O484" s="39">
        <v>21</v>
      </c>
      <c r="P484" s="39">
        <v>2431.01</v>
      </c>
      <c r="Q484" s="39">
        <v>6.25</v>
      </c>
      <c r="R484" s="36">
        <v>1572.56</v>
      </c>
    </row>
    <row r="485" ht="20" customHeight="1">
      <c r="A485" s="40" t="str">
        <v>2026-08-16T07:32:26+09:00</v>
      </c>
      <c r="B485" s="40" t="str">
        <v>2026.08.16</v>
      </c>
      <c r="C485" s="40" t="str">
        <v>20260809</v>
      </c>
      <c r="D485" s="40" t="str">
        <v>20260816</v>
      </c>
      <c r="E485" s="40" t="str">
        <v>경기</v>
      </c>
      <c r="F485" s="40" t="str">
        <v>남양주시</v>
      </c>
      <c r="G485" s="40" t="str">
        <v>와부읍 덕소리</v>
      </c>
      <c r="H485" s="40" t="str">
        <v>경기 남양주시 와부읍 덕소리</v>
      </c>
      <c r="I485" s="40" t="str">
        <v>41360</v>
      </c>
      <c r="J485" s="40" t="str">
        <v/>
      </c>
      <c r="K485" s="41" t="str">
        <v>41360:와부읍 덕소리</v>
      </c>
      <c r="L485" s="42" t="str">
        <v>동부센트레빌</v>
      </c>
      <c r="M485" s="43">
        <v>100.87</v>
      </c>
      <c r="N485" s="44">
        <v>30.5</v>
      </c>
      <c r="O485" s="44">
        <v>21</v>
      </c>
      <c r="P485" s="44">
        <v>2261.32</v>
      </c>
      <c r="Q485" s="44">
        <v>6.9</v>
      </c>
      <c r="R485" s="41">
        <v>1570.62</v>
      </c>
    </row>
    <row r="486" ht="20" customHeight="1">
      <c r="A486" s="35" t="str">
        <v>2026-08-16T07:32:26+09:00</v>
      </c>
      <c r="B486" s="35" t="str">
        <v>2026.08.16</v>
      </c>
      <c r="C486" s="35" t="str">
        <v>20260809</v>
      </c>
      <c r="D486" s="35" t="str">
        <v>20260816</v>
      </c>
      <c r="E486" s="35" t="str">
        <v>경기</v>
      </c>
      <c r="F486" s="35" t="str">
        <v>남양주시</v>
      </c>
      <c r="G486" s="35" t="str">
        <v>와부읍 덕소리</v>
      </c>
      <c r="H486" s="35" t="str">
        <v>경기 남양주시 와부읍 덕소리</v>
      </c>
      <c r="I486" s="35" t="str">
        <v>41360</v>
      </c>
      <c r="J486" s="35" t="str">
        <v/>
      </c>
      <c r="K486" s="36" t="str">
        <v>41360:와부읍 덕소리</v>
      </c>
      <c r="L486" s="37" t="str">
        <v>동부센트레빌</v>
      </c>
      <c r="M486" s="38">
        <v>134.04</v>
      </c>
      <c r="N486" s="39">
        <v>40.5</v>
      </c>
      <c r="O486" s="39">
        <v>21</v>
      </c>
      <c r="P486" s="39">
        <v>1800.38</v>
      </c>
      <c r="Q486" s="39">
        <v>7.3</v>
      </c>
      <c r="R486" s="36">
        <v>1356.45</v>
      </c>
    </row>
    <row r="487" ht="20" customHeight="1">
      <c r="A487" s="40" t="str">
        <v>2026-08-16T07:32:26+09:00</v>
      </c>
      <c r="B487" s="40" t="str">
        <v>2026.08.16</v>
      </c>
      <c r="C487" s="40" t="str">
        <v>20260809</v>
      </c>
      <c r="D487" s="40" t="str">
        <v>20260816</v>
      </c>
      <c r="E487" s="40" t="str">
        <v>경기</v>
      </c>
      <c r="F487" s="40" t="str">
        <v>남양주시</v>
      </c>
      <c r="G487" s="40" t="str">
        <v>와부읍 덕소리</v>
      </c>
      <c r="H487" s="40" t="str">
        <v>경기 남양주시 와부읍 덕소리</v>
      </c>
      <c r="I487" s="40" t="str">
        <v>41360</v>
      </c>
      <c r="J487" s="40" t="str">
        <v/>
      </c>
      <c r="K487" s="41" t="str">
        <v>41360:와부읍 덕소리</v>
      </c>
      <c r="L487" s="42" t="str">
        <v>동부센트레빌</v>
      </c>
      <c r="M487" s="43">
        <v>134.33</v>
      </c>
      <c r="N487" s="44">
        <v>40.6</v>
      </c>
      <c r="O487" s="44">
        <v>21</v>
      </c>
      <c r="P487" s="44">
        <v>1800.38</v>
      </c>
      <c r="Q487" s="44">
        <v>7.32</v>
      </c>
      <c r="R487" s="41">
        <v>1356.45</v>
      </c>
    </row>
    <row r="488" ht="20" customHeight="1">
      <c r="A488" s="35" t="str">
        <v>2026-08-16T07:32:26+09:00</v>
      </c>
      <c r="B488" s="35" t="str">
        <v>2026.08.16</v>
      </c>
      <c r="C488" s="35" t="str">
        <v>20260809</v>
      </c>
      <c r="D488" s="35" t="str">
        <v>20260816</v>
      </c>
      <c r="E488" s="35" t="str">
        <v>경기</v>
      </c>
      <c r="F488" s="35" t="str">
        <v>남양주시</v>
      </c>
      <c r="G488" s="35" t="str">
        <v>와부읍 덕소리</v>
      </c>
      <c r="H488" s="35" t="str">
        <v>경기 남양주시 와부읍 덕소리</v>
      </c>
      <c r="I488" s="35" t="str">
        <v>41360</v>
      </c>
      <c r="J488" s="35" t="str">
        <v/>
      </c>
      <c r="K488" s="36" t="str">
        <v>41360:와부읍 덕소리</v>
      </c>
      <c r="L488" s="37" t="str">
        <v>벽산메가트리움</v>
      </c>
      <c r="M488" s="38">
        <v>84.69</v>
      </c>
      <c r="N488" s="39">
        <v>25.6</v>
      </c>
      <c r="O488" s="39">
        <v>20</v>
      </c>
      <c r="P488" s="39">
        <v>2107.85</v>
      </c>
      <c r="Q488" s="39">
        <v>5.4</v>
      </c>
      <c r="R488" s="36">
        <v>1316.95</v>
      </c>
    </row>
    <row r="489" ht="20" customHeight="1">
      <c r="A489" s="40" t="str">
        <v>2026-08-16T07:32:26+09:00</v>
      </c>
      <c r="B489" s="40" t="str">
        <v>2026.08.16</v>
      </c>
      <c r="C489" s="40" t="str">
        <v>20260809</v>
      </c>
      <c r="D489" s="40" t="str">
        <v>20260816</v>
      </c>
      <c r="E489" s="40" t="str">
        <v>경기</v>
      </c>
      <c r="F489" s="40" t="str">
        <v>남양주시</v>
      </c>
      <c r="G489" s="40" t="str">
        <v>와부읍 덕소리</v>
      </c>
      <c r="H489" s="40" t="str">
        <v>경기 남양주시 와부읍 덕소리</v>
      </c>
      <c r="I489" s="40" t="str">
        <v>41360</v>
      </c>
      <c r="J489" s="40" t="str">
        <v/>
      </c>
      <c r="K489" s="41" t="str">
        <v>41360:와부읍 덕소리</v>
      </c>
      <c r="L489" s="42" t="str">
        <v>벽산메가트리움</v>
      </c>
      <c r="M489" s="43">
        <v>84.91</v>
      </c>
      <c r="N489" s="44">
        <v>25.7</v>
      </c>
      <c r="O489" s="44">
        <v>20</v>
      </c>
      <c r="P489" s="44">
        <v>2246.51</v>
      </c>
      <c r="Q489" s="44">
        <v>5.77</v>
      </c>
      <c r="R489" s="41">
        <v>1576.11</v>
      </c>
    </row>
    <row r="490" ht="20" customHeight="1">
      <c r="A490" s="35" t="str">
        <v>2026-08-16T07:32:26+09:00</v>
      </c>
      <c r="B490" s="35" t="str">
        <v>2026.08.16</v>
      </c>
      <c r="C490" s="35" t="str">
        <v>20260809</v>
      </c>
      <c r="D490" s="35" t="str">
        <v>20260816</v>
      </c>
      <c r="E490" s="35" t="str">
        <v>경기</v>
      </c>
      <c r="F490" s="35" t="str">
        <v>남양주시</v>
      </c>
      <c r="G490" s="35" t="str">
        <v>와부읍 덕소리</v>
      </c>
      <c r="H490" s="35" t="str">
        <v>경기 남양주시 와부읍 덕소리</v>
      </c>
      <c r="I490" s="35" t="str">
        <v>41360</v>
      </c>
      <c r="J490" s="35" t="str">
        <v/>
      </c>
      <c r="K490" s="36" t="str">
        <v>41360:와부읍 덕소리</v>
      </c>
      <c r="L490" s="37" t="str">
        <v>벽산메가트리움</v>
      </c>
      <c r="M490" s="38">
        <v>84.97</v>
      </c>
      <c r="N490" s="39">
        <v>25.7</v>
      </c>
      <c r="O490" s="39">
        <v>20</v>
      </c>
      <c r="P490" s="39">
        <v>2209.84</v>
      </c>
      <c r="Q490" s="39">
        <v>5.68</v>
      </c>
      <c r="R490" s="36">
        <v>1378.57</v>
      </c>
    </row>
    <row r="491" ht="20" customHeight="1">
      <c r="A491" s="40" t="str">
        <v>2026-08-16T07:32:26+09:00</v>
      </c>
      <c r="B491" s="40" t="str">
        <v>2026.08.16</v>
      </c>
      <c r="C491" s="40" t="str">
        <v>20260809</v>
      </c>
      <c r="D491" s="40" t="str">
        <v>20260816</v>
      </c>
      <c r="E491" s="40" t="str">
        <v>경기</v>
      </c>
      <c r="F491" s="40" t="str">
        <v>남양주시</v>
      </c>
      <c r="G491" s="40" t="str">
        <v>와부읍 덕소리</v>
      </c>
      <c r="H491" s="40" t="str">
        <v>경기 남양주시 와부읍 덕소리</v>
      </c>
      <c r="I491" s="40" t="str">
        <v>41360</v>
      </c>
      <c r="J491" s="40" t="str">
        <v/>
      </c>
      <c r="K491" s="41" t="str">
        <v>41360:와부읍 덕소리</v>
      </c>
      <c r="L491" s="42" t="str">
        <v>벽산메가트리움</v>
      </c>
      <c r="M491" s="43">
        <v>104.85</v>
      </c>
      <c r="N491" s="44">
        <v>31.7</v>
      </c>
      <c r="O491" s="44">
        <v>20</v>
      </c>
      <c r="P491" s="44">
        <v>2099.51</v>
      </c>
      <c r="Q491" s="44">
        <v>6.66</v>
      </c>
      <c r="R491" s="41">
        <v>1361.45</v>
      </c>
    </row>
    <row r="492" ht="20" customHeight="1">
      <c r="A492" s="35" t="str">
        <v>2026-08-16T07:32:26+09:00</v>
      </c>
      <c r="B492" s="35" t="str">
        <v>2026.08.16</v>
      </c>
      <c r="C492" s="35" t="str">
        <v>20260809</v>
      </c>
      <c r="D492" s="35" t="str">
        <v>20260816</v>
      </c>
      <c r="E492" s="35" t="str">
        <v>경기</v>
      </c>
      <c r="F492" s="35" t="str">
        <v>남양주시</v>
      </c>
      <c r="G492" s="35" t="str">
        <v>와부읍 덕소리</v>
      </c>
      <c r="H492" s="35" t="str">
        <v>경기 남양주시 와부읍 덕소리</v>
      </c>
      <c r="I492" s="35" t="str">
        <v>41360</v>
      </c>
      <c r="J492" s="35" t="str">
        <v/>
      </c>
      <c r="K492" s="36" t="str">
        <v>41360:와부읍 덕소리</v>
      </c>
      <c r="L492" s="37" t="str">
        <v>성일우리미</v>
      </c>
      <c r="M492" s="38">
        <v>84.92</v>
      </c>
      <c r="N492" s="39">
        <v>25.7</v>
      </c>
      <c r="O492" s="39">
        <v>19</v>
      </c>
      <c r="P492" s="39">
        <v>2403.95</v>
      </c>
      <c r="Q492" s="39">
        <v>6.18</v>
      </c>
      <c r="R492" s="36">
        <v>1506.52</v>
      </c>
    </row>
    <row r="493" ht="20" customHeight="1">
      <c r="A493" s="40" t="str">
        <v>2026-08-16T07:32:26+09:00</v>
      </c>
      <c r="B493" s="40" t="str">
        <v>2026.08.16</v>
      </c>
      <c r="C493" s="40" t="str">
        <v>20260809</v>
      </c>
      <c r="D493" s="40" t="str">
        <v>20260816</v>
      </c>
      <c r="E493" s="40" t="str">
        <v>경기</v>
      </c>
      <c r="F493" s="40" t="str">
        <v>남양주시</v>
      </c>
      <c r="G493" s="40" t="str">
        <v>와부읍 덕소리</v>
      </c>
      <c r="H493" s="40" t="str">
        <v>경기 남양주시 와부읍 덕소리</v>
      </c>
      <c r="I493" s="40" t="str">
        <v>41360</v>
      </c>
      <c r="J493" s="40" t="str">
        <v/>
      </c>
      <c r="K493" s="41" t="str">
        <v>41360:와부읍 덕소리</v>
      </c>
      <c r="L493" s="42" t="str">
        <v>세양아르비채리버</v>
      </c>
      <c r="M493" s="43">
        <v>54.83</v>
      </c>
      <c r="N493" s="44">
        <v>16.6</v>
      </c>
      <c r="O493" s="44">
        <v>20</v>
      </c>
      <c r="P493" s="44">
        <v>1856.11</v>
      </c>
      <c r="Q493" s="44">
        <v>3.08</v>
      </c>
      <c r="R493" s="40" t="str">
        <v/>
      </c>
    </row>
    <row r="494" ht="20" customHeight="1">
      <c r="A494" s="35" t="str">
        <v>2026-08-16T07:32:26+09:00</v>
      </c>
      <c r="B494" s="35" t="str">
        <v>2026.08.16</v>
      </c>
      <c r="C494" s="35" t="str">
        <v>20260809</v>
      </c>
      <c r="D494" s="35" t="str">
        <v>20260816</v>
      </c>
      <c r="E494" s="35" t="str">
        <v>경기</v>
      </c>
      <c r="F494" s="35" t="str">
        <v>남양주시</v>
      </c>
      <c r="G494" s="35" t="str">
        <v>와부읍 덕소리</v>
      </c>
      <c r="H494" s="35" t="str">
        <v>경기 남양주시 와부읍 덕소리</v>
      </c>
      <c r="I494" s="35" t="str">
        <v>41360</v>
      </c>
      <c r="J494" s="35" t="str">
        <v/>
      </c>
      <c r="K494" s="36" t="str">
        <v>41360:와부읍 덕소리</v>
      </c>
      <c r="L494" s="37" t="str">
        <v>세양아르비채리버</v>
      </c>
      <c r="M494" s="38">
        <v>81.16</v>
      </c>
      <c r="N494" s="39">
        <v>24.6</v>
      </c>
      <c r="O494" s="39">
        <v>20</v>
      </c>
      <c r="P494" s="35" t="str">
        <v/>
      </c>
      <c r="Q494" s="35" t="str">
        <v/>
      </c>
      <c r="R494" s="36">
        <v>1608.9</v>
      </c>
    </row>
    <row r="495" ht="20" customHeight="1">
      <c r="A495" s="40" t="str">
        <v>2026-08-16T07:32:26+09:00</v>
      </c>
      <c r="B495" s="40" t="str">
        <v>2026.08.16</v>
      </c>
      <c r="C495" s="40" t="str">
        <v>20260809</v>
      </c>
      <c r="D495" s="40" t="str">
        <v>20260816</v>
      </c>
      <c r="E495" s="40" t="str">
        <v>경기</v>
      </c>
      <c r="F495" s="40" t="str">
        <v>남양주시</v>
      </c>
      <c r="G495" s="40" t="str">
        <v>와부읍 덕소리</v>
      </c>
      <c r="H495" s="40" t="str">
        <v>경기 남양주시 와부읍 덕소리</v>
      </c>
      <c r="I495" s="40" t="str">
        <v>41360</v>
      </c>
      <c r="J495" s="40" t="str">
        <v/>
      </c>
      <c r="K495" s="41" t="str">
        <v>41360:와부읍 덕소리</v>
      </c>
      <c r="L495" s="42" t="str">
        <v>세양아르비채리버</v>
      </c>
      <c r="M495" s="43">
        <v>84.42</v>
      </c>
      <c r="N495" s="44">
        <v>25.5</v>
      </c>
      <c r="O495" s="44">
        <v>20</v>
      </c>
      <c r="P495" s="40" t="str">
        <v/>
      </c>
      <c r="Q495" s="40" t="str">
        <v/>
      </c>
      <c r="R495" s="41">
        <v>1608.9</v>
      </c>
    </row>
    <row r="496" ht="20" customHeight="1">
      <c r="A496" s="35" t="str">
        <v>2026-08-16T07:32:26+09:00</v>
      </c>
      <c r="B496" s="35" t="str">
        <v>2026.08.16</v>
      </c>
      <c r="C496" s="35" t="str">
        <v>20260809</v>
      </c>
      <c r="D496" s="35" t="str">
        <v>20260816</v>
      </c>
      <c r="E496" s="35" t="str">
        <v>경기</v>
      </c>
      <c r="F496" s="35" t="str">
        <v>남양주시</v>
      </c>
      <c r="G496" s="35" t="str">
        <v>와부읍 덕소리</v>
      </c>
      <c r="H496" s="35" t="str">
        <v>경기 남양주시 와부읍 덕소리</v>
      </c>
      <c r="I496" s="35" t="str">
        <v>41360</v>
      </c>
      <c r="J496" s="35" t="str">
        <v/>
      </c>
      <c r="K496" s="36" t="str">
        <v>41360:와부읍 덕소리</v>
      </c>
      <c r="L496" s="37" t="str">
        <v>세양아르비채리버</v>
      </c>
      <c r="M496" s="38">
        <v>84.8</v>
      </c>
      <c r="N496" s="39">
        <v>25.7</v>
      </c>
      <c r="O496" s="39">
        <v>20</v>
      </c>
      <c r="P496" s="35" t="str">
        <v/>
      </c>
      <c r="Q496" s="35" t="str">
        <v/>
      </c>
      <c r="R496" s="36">
        <v>1608.9</v>
      </c>
    </row>
    <row r="497" ht="20" customHeight="1">
      <c r="A497" s="40" t="str">
        <v>2026-08-16T07:32:26+09:00</v>
      </c>
      <c r="B497" s="40" t="str">
        <v>2026.08.16</v>
      </c>
      <c r="C497" s="40" t="str">
        <v>20260809</v>
      </c>
      <c r="D497" s="40" t="str">
        <v>20260816</v>
      </c>
      <c r="E497" s="40" t="str">
        <v>경기</v>
      </c>
      <c r="F497" s="40" t="str">
        <v>남양주시</v>
      </c>
      <c r="G497" s="40" t="str">
        <v>와부읍 덕소리</v>
      </c>
      <c r="H497" s="40" t="str">
        <v>경기 남양주시 와부읍 덕소리</v>
      </c>
      <c r="I497" s="40" t="str">
        <v>41360</v>
      </c>
      <c r="J497" s="40" t="str">
        <v/>
      </c>
      <c r="K497" s="41" t="str">
        <v>41360:와부읍 덕소리</v>
      </c>
      <c r="L497" s="42" t="str">
        <v>세양청마루</v>
      </c>
      <c r="M497" s="43">
        <v>84.96</v>
      </c>
      <c r="N497" s="44">
        <v>25.7</v>
      </c>
      <c r="O497" s="44">
        <v>20</v>
      </c>
      <c r="P497" s="44">
        <v>2236.69</v>
      </c>
      <c r="Q497" s="44">
        <v>5.75</v>
      </c>
      <c r="R497" s="41">
        <v>1677.88</v>
      </c>
    </row>
    <row r="498" ht="20" customHeight="1">
      <c r="A498" s="35" t="str">
        <v>2026-08-16T07:32:26+09:00</v>
      </c>
      <c r="B498" s="35" t="str">
        <v>2026.08.16</v>
      </c>
      <c r="C498" s="35" t="str">
        <v>20260809</v>
      </c>
      <c r="D498" s="35" t="str">
        <v>20260816</v>
      </c>
      <c r="E498" s="35" t="str">
        <v>경기</v>
      </c>
      <c r="F498" s="35" t="str">
        <v>남양주시</v>
      </c>
      <c r="G498" s="35" t="str">
        <v>와부읍 덕소리</v>
      </c>
      <c r="H498" s="35" t="str">
        <v>경기 남양주시 와부읍 덕소리</v>
      </c>
      <c r="I498" s="35" t="str">
        <v>41360</v>
      </c>
      <c r="J498" s="35" t="str">
        <v/>
      </c>
      <c r="K498" s="36" t="str">
        <v>41360:와부읍 덕소리</v>
      </c>
      <c r="L498" s="37" t="str">
        <v>세양청마루</v>
      </c>
      <c r="M498" s="38">
        <v>84.98</v>
      </c>
      <c r="N498" s="39">
        <v>25.7</v>
      </c>
      <c r="O498" s="39">
        <v>20</v>
      </c>
      <c r="P498" s="39">
        <v>2236.69</v>
      </c>
      <c r="Q498" s="39">
        <v>5.75</v>
      </c>
      <c r="R498" s="36">
        <v>1840.96</v>
      </c>
    </row>
    <row r="499" ht="20" customHeight="1">
      <c r="A499" s="40" t="str">
        <v>2026-08-16T07:32:26+09:00</v>
      </c>
      <c r="B499" s="40" t="str">
        <v>2026.08.16</v>
      </c>
      <c r="C499" s="40" t="str">
        <v>20260809</v>
      </c>
      <c r="D499" s="40" t="str">
        <v>20260816</v>
      </c>
      <c r="E499" s="40" t="str">
        <v>경기</v>
      </c>
      <c r="F499" s="40" t="str">
        <v>남양주시</v>
      </c>
      <c r="G499" s="40" t="str">
        <v>와부읍 덕소리</v>
      </c>
      <c r="H499" s="40" t="str">
        <v>경기 남양주시 와부읍 덕소리</v>
      </c>
      <c r="I499" s="40" t="str">
        <v>41360</v>
      </c>
      <c r="J499" s="40" t="str">
        <v/>
      </c>
      <c r="K499" s="41" t="str">
        <v>41360:와부읍 덕소리</v>
      </c>
      <c r="L499" s="42" t="str">
        <v>세양청마루</v>
      </c>
      <c r="M499" s="43">
        <v>101.97</v>
      </c>
      <c r="N499" s="44">
        <v>30.8</v>
      </c>
      <c r="O499" s="44">
        <v>20</v>
      </c>
      <c r="P499" s="44">
        <v>2334.15</v>
      </c>
      <c r="Q499" s="44">
        <v>7.2</v>
      </c>
      <c r="R499" s="41">
        <v>1646.65</v>
      </c>
    </row>
    <row r="500" ht="20" customHeight="1">
      <c r="A500" s="35" t="str">
        <v>2026-08-16T07:32:26+09:00</v>
      </c>
      <c r="B500" s="35" t="str">
        <v>2026.08.16</v>
      </c>
      <c r="C500" s="35" t="str">
        <v>20260809</v>
      </c>
      <c r="D500" s="35" t="str">
        <v>20260816</v>
      </c>
      <c r="E500" s="35" t="str">
        <v>경기</v>
      </c>
      <c r="F500" s="35" t="str">
        <v>남양주시</v>
      </c>
      <c r="G500" s="35" t="str">
        <v>와부읍 덕소리</v>
      </c>
      <c r="H500" s="35" t="str">
        <v>경기 남양주시 와부읍 덕소리</v>
      </c>
      <c r="I500" s="35" t="str">
        <v>41360</v>
      </c>
      <c r="J500" s="35" t="str">
        <v/>
      </c>
      <c r="K500" s="36" t="str">
        <v>41360:와부읍 덕소리</v>
      </c>
      <c r="L500" s="37" t="str">
        <v>신암</v>
      </c>
      <c r="M500" s="38">
        <v>58.76</v>
      </c>
      <c r="N500" s="39">
        <v>17.8</v>
      </c>
      <c r="O500" s="39">
        <v>22</v>
      </c>
      <c r="P500" s="39">
        <v>1926.91</v>
      </c>
      <c r="Q500" s="39">
        <v>3.43</v>
      </c>
      <c r="R500" s="36">
        <v>1578.94</v>
      </c>
    </row>
    <row r="501" ht="20" customHeight="1">
      <c r="A501" s="40" t="str">
        <v>2026-08-16T07:32:26+09:00</v>
      </c>
      <c r="B501" s="40" t="str">
        <v>2026.08.16</v>
      </c>
      <c r="C501" s="40" t="str">
        <v>20260809</v>
      </c>
      <c r="D501" s="40" t="str">
        <v>20260816</v>
      </c>
      <c r="E501" s="40" t="str">
        <v>경기</v>
      </c>
      <c r="F501" s="40" t="str">
        <v>남양주시</v>
      </c>
      <c r="G501" s="40" t="str">
        <v>와부읍 덕소리</v>
      </c>
      <c r="H501" s="40" t="str">
        <v>경기 남양주시 와부읍 덕소리</v>
      </c>
      <c r="I501" s="40" t="str">
        <v>41360</v>
      </c>
      <c r="J501" s="40" t="str">
        <v/>
      </c>
      <c r="K501" s="41" t="str">
        <v>41360:와부읍 덕소리</v>
      </c>
      <c r="L501" s="42" t="str">
        <v>신한</v>
      </c>
      <c r="M501" s="43">
        <v>59.84</v>
      </c>
      <c r="N501" s="44">
        <v>18.1</v>
      </c>
      <c r="O501" s="44">
        <v>29</v>
      </c>
      <c r="P501" s="44">
        <v>2316.03</v>
      </c>
      <c r="Q501" s="44">
        <v>4.19</v>
      </c>
      <c r="R501" s="41">
        <v>1961.15</v>
      </c>
    </row>
    <row r="502" ht="20" customHeight="1">
      <c r="A502" s="35" t="str">
        <v>2026-08-16T07:32:26+09:00</v>
      </c>
      <c r="B502" s="35" t="str">
        <v>2026.08.16</v>
      </c>
      <c r="C502" s="35" t="str">
        <v>20260809</v>
      </c>
      <c r="D502" s="35" t="str">
        <v>20260816</v>
      </c>
      <c r="E502" s="35" t="str">
        <v>경기</v>
      </c>
      <c r="F502" s="35" t="str">
        <v>남양주시</v>
      </c>
      <c r="G502" s="35" t="str">
        <v>와부읍 덕소리</v>
      </c>
      <c r="H502" s="35" t="str">
        <v>경기 남양주시 와부읍 덕소리</v>
      </c>
      <c r="I502" s="35" t="str">
        <v>41360</v>
      </c>
      <c r="J502" s="35" t="str">
        <v/>
      </c>
      <c r="K502" s="36" t="str">
        <v>41360:와부읍 덕소리</v>
      </c>
      <c r="L502" s="37" t="str">
        <v>신한</v>
      </c>
      <c r="M502" s="38">
        <v>84.68</v>
      </c>
      <c r="N502" s="39">
        <v>25.6</v>
      </c>
      <c r="O502" s="39">
        <v>29</v>
      </c>
      <c r="P502" s="39">
        <v>1940.22</v>
      </c>
      <c r="Q502" s="39">
        <v>4.97</v>
      </c>
      <c r="R502" s="36">
        <v>1180.92</v>
      </c>
    </row>
    <row r="503" ht="20" customHeight="1">
      <c r="A503" s="40" t="str">
        <v>2026-08-16T07:32:26+09:00</v>
      </c>
      <c r="B503" s="40" t="str">
        <v>2026.08.16</v>
      </c>
      <c r="C503" s="40" t="str">
        <v>20260809</v>
      </c>
      <c r="D503" s="40" t="str">
        <v>20260816</v>
      </c>
      <c r="E503" s="40" t="str">
        <v>경기</v>
      </c>
      <c r="F503" s="40" t="str">
        <v>남양주시</v>
      </c>
      <c r="G503" s="40" t="str">
        <v>와부읍 덕소리</v>
      </c>
      <c r="H503" s="40" t="str">
        <v>경기 남양주시 와부읍 덕소리</v>
      </c>
      <c r="I503" s="40" t="str">
        <v>41360</v>
      </c>
      <c r="J503" s="40" t="str">
        <v/>
      </c>
      <c r="K503" s="41" t="str">
        <v>41360:와부읍 덕소리</v>
      </c>
      <c r="L503" s="42" t="str">
        <v>영광</v>
      </c>
      <c r="M503" s="43">
        <v>68.38</v>
      </c>
      <c r="N503" s="44">
        <v>20.7</v>
      </c>
      <c r="O503" s="44">
        <v>34</v>
      </c>
      <c r="P503" s="40" t="str">
        <v/>
      </c>
      <c r="Q503" s="40" t="str">
        <v/>
      </c>
      <c r="R503" s="41">
        <v>628.48</v>
      </c>
    </row>
    <row r="504" ht="20" customHeight="1">
      <c r="A504" s="35" t="str">
        <v>2026-08-16T07:32:26+09:00</v>
      </c>
      <c r="B504" s="35" t="str">
        <v>2026.08.16</v>
      </c>
      <c r="C504" s="35" t="str">
        <v>20260809</v>
      </c>
      <c r="D504" s="35" t="str">
        <v>20260816</v>
      </c>
      <c r="E504" s="35" t="str">
        <v>경기</v>
      </c>
      <c r="F504" s="35" t="str">
        <v>남양주시</v>
      </c>
      <c r="G504" s="35" t="str">
        <v>와부읍 덕소리</v>
      </c>
      <c r="H504" s="35" t="str">
        <v>경기 남양주시 와부읍 덕소리</v>
      </c>
      <c r="I504" s="35" t="str">
        <v>41360</v>
      </c>
      <c r="J504" s="35" t="str">
        <v/>
      </c>
      <c r="K504" s="36" t="str">
        <v>41360:와부읍 덕소리</v>
      </c>
      <c r="L504" s="37" t="str">
        <v>영광</v>
      </c>
      <c r="M504" s="38">
        <v>71.51</v>
      </c>
      <c r="N504" s="39">
        <v>21.6</v>
      </c>
      <c r="O504" s="39">
        <v>34</v>
      </c>
      <c r="P504" s="35" t="str">
        <v/>
      </c>
      <c r="Q504" s="35" t="str">
        <v/>
      </c>
      <c r="R504" s="36">
        <v>600.97</v>
      </c>
    </row>
    <row r="505" ht="20" customHeight="1">
      <c r="A505" s="40" t="str">
        <v>2026-08-16T07:32:26+09:00</v>
      </c>
      <c r="B505" s="40" t="str">
        <v>2026.08.16</v>
      </c>
      <c r="C505" s="40" t="str">
        <v>20260809</v>
      </c>
      <c r="D505" s="40" t="str">
        <v>20260816</v>
      </c>
      <c r="E505" s="40" t="str">
        <v>경기</v>
      </c>
      <c r="F505" s="40" t="str">
        <v>남양주시</v>
      </c>
      <c r="G505" s="40" t="str">
        <v>와부읍 덕소리</v>
      </c>
      <c r="H505" s="40" t="str">
        <v>경기 남양주시 와부읍 덕소리</v>
      </c>
      <c r="I505" s="40" t="str">
        <v>41360</v>
      </c>
      <c r="J505" s="40" t="str">
        <v/>
      </c>
      <c r="K505" s="41" t="str">
        <v>41360:와부읍 덕소리</v>
      </c>
      <c r="L505" s="42" t="str">
        <v>우림루미아트</v>
      </c>
      <c r="M505" s="43">
        <v>84.87</v>
      </c>
      <c r="N505" s="44">
        <v>25.7</v>
      </c>
      <c r="O505" s="44">
        <v>22</v>
      </c>
      <c r="P505" s="44">
        <v>2737.52</v>
      </c>
      <c r="Q505" s="44">
        <v>7.03</v>
      </c>
      <c r="R505" s="41">
        <v>1947.46</v>
      </c>
    </row>
    <row r="506" ht="20" customHeight="1">
      <c r="A506" s="35" t="str">
        <v>2026-08-16T07:32:26+09:00</v>
      </c>
      <c r="B506" s="35" t="str">
        <v>2026.08.16</v>
      </c>
      <c r="C506" s="35" t="str">
        <v>20260809</v>
      </c>
      <c r="D506" s="35" t="str">
        <v>20260816</v>
      </c>
      <c r="E506" s="35" t="str">
        <v>경기</v>
      </c>
      <c r="F506" s="35" t="str">
        <v>남양주시</v>
      </c>
      <c r="G506" s="35" t="str">
        <v>와부읍 덕소리</v>
      </c>
      <c r="H506" s="35" t="str">
        <v>경기 남양주시 와부읍 덕소리</v>
      </c>
      <c r="I506" s="35" t="str">
        <v>41360</v>
      </c>
      <c r="J506" s="35" t="str">
        <v/>
      </c>
      <c r="K506" s="36" t="str">
        <v>41360:와부읍 덕소리</v>
      </c>
      <c r="L506" s="37" t="str">
        <v>우송2</v>
      </c>
      <c r="M506" s="38">
        <v>59.94</v>
      </c>
      <c r="N506" s="39">
        <v>18.1</v>
      </c>
      <c r="O506" s="39">
        <v>35</v>
      </c>
      <c r="P506" s="39">
        <v>1944.09</v>
      </c>
      <c r="Q506" s="39">
        <v>3.53</v>
      </c>
      <c r="R506" s="36">
        <v>990.67</v>
      </c>
    </row>
    <row r="507" ht="20" customHeight="1">
      <c r="A507" s="40" t="str">
        <v>2026-08-16T07:32:26+09:00</v>
      </c>
      <c r="B507" s="40" t="str">
        <v>2026.08.16</v>
      </c>
      <c r="C507" s="40" t="str">
        <v>20260809</v>
      </c>
      <c r="D507" s="40" t="str">
        <v>20260816</v>
      </c>
      <c r="E507" s="40" t="str">
        <v>경기</v>
      </c>
      <c r="F507" s="40" t="str">
        <v>남양주시</v>
      </c>
      <c r="G507" s="40" t="str">
        <v>와부읍 덕소리</v>
      </c>
      <c r="H507" s="40" t="str">
        <v>경기 남양주시 와부읍 덕소리</v>
      </c>
      <c r="I507" s="40" t="str">
        <v>41360</v>
      </c>
      <c r="J507" s="40" t="str">
        <v/>
      </c>
      <c r="K507" s="41" t="str">
        <v>41360:와부읍 덕소리</v>
      </c>
      <c r="L507" s="42" t="str">
        <v>일성맨션</v>
      </c>
      <c r="M507" s="43">
        <v>55.83</v>
      </c>
      <c r="N507" s="44">
        <v>16.9</v>
      </c>
      <c r="O507" s="44">
        <v>42</v>
      </c>
      <c r="P507" s="40" t="str">
        <v/>
      </c>
      <c r="Q507" s="40" t="str">
        <v/>
      </c>
      <c r="R507" s="41">
        <v>691.59</v>
      </c>
    </row>
    <row r="508" ht="20" customHeight="1">
      <c r="A508" s="35" t="str">
        <v>2026-08-16T07:32:26+09:00</v>
      </c>
      <c r="B508" s="35" t="str">
        <v>2026.08.16</v>
      </c>
      <c r="C508" s="35" t="str">
        <v>20260809</v>
      </c>
      <c r="D508" s="35" t="str">
        <v>20260816</v>
      </c>
      <c r="E508" s="35" t="str">
        <v>경기</v>
      </c>
      <c r="F508" s="35" t="str">
        <v>남양주시</v>
      </c>
      <c r="G508" s="35" t="str">
        <v>와부읍 덕소리</v>
      </c>
      <c r="H508" s="35" t="str">
        <v>경기 남양주시 와부읍 덕소리</v>
      </c>
      <c r="I508" s="35" t="str">
        <v>41360</v>
      </c>
      <c r="J508" s="35" t="str">
        <v/>
      </c>
      <c r="K508" s="36" t="str">
        <v>41360:와부읍 덕소리</v>
      </c>
      <c r="L508" s="37" t="str">
        <v>일성맨션</v>
      </c>
      <c r="M508" s="38">
        <v>62.58</v>
      </c>
      <c r="N508" s="39">
        <v>18.9</v>
      </c>
      <c r="O508" s="39">
        <v>42</v>
      </c>
      <c r="P508" s="39">
        <v>1864.27</v>
      </c>
      <c r="Q508" s="39">
        <v>3.53</v>
      </c>
      <c r="R508" s="36">
        <v>717.36</v>
      </c>
    </row>
    <row r="509" ht="20" customHeight="1">
      <c r="A509" s="40" t="str">
        <v>2026-08-16T07:32:26+09:00</v>
      </c>
      <c r="B509" s="40" t="str">
        <v>2026.08.16</v>
      </c>
      <c r="C509" s="40" t="str">
        <v>20260809</v>
      </c>
      <c r="D509" s="40" t="str">
        <v>20260816</v>
      </c>
      <c r="E509" s="40" t="str">
        <v>경기</v>
      </c>
      <c r="F509" s="40" t="str">
        <v>남양주시</v>
      </c>
      <c r="G509" s="40" t="str">
        <v>와부읍 덕소리</v>
      </c>
      <c r="H509" s="40" t="str">
        <v>경기 남양주시 와부읍 덕소리</v>
      </c>
      <c r="I509" s="40" t="str">
        <v>41360</v>
      </c>
      <c r="J509" s="40" t="str">
        <v/>
      </c>
      <c r="K509" s="41" t="str">
        <v>41360:와부읍 덕소리</v>
      </c>
      <c r="L509" s="42" t="str">
        <v>주공1</v>
      </c>
      <c r="M509" s="43">
        <v>37.67</v>
      </c>
      <c r="N509" s="44">
        <v>11.4</v>
      </c>
      <c r="O509" s="44">
        <v>31</v>
      </c>
      <c r="P509" s="44">
        <v>2468.06</v>
      </c>
      <c r="Q509" s="44">
        <v>2.81</v>
      </c>
      <c r="R509" s="41">
        <v>1959.07</v>
      </c>
    </row>
    <row r="510" ht="20" customHeight="1">
      <c r="A510" s="35" t="str">
        <v>2026-08-16T07:32:26+09:00</v>
      </c>
      <c r="B510" s="35" t="str">
        <v>2026.08.16</v>
      </c>
      <c r="C510" s="35" t="str">
        <v>20260809</v>
      </c>
      <c r="D510" s="35" t="str">
        <v>20260816</v>
      </c>
      <c r="E510" s="35" t="str">
        <v>경기</v>
      </c>
      <c r="F510" s="35" t="str">
        <v>남양주시</v>
      </c>
      <c r="G510" s="35" t="str">
        <v>와부읍 덕소리</v>
      </c>
      <c r="H510" s="35" t="str">
        <v>경기 남양주시 와부읍 덕소리</v>
      </c>
      <c r="I510" s="35" t="str">
        <v>41360</v>
      </c>
      <c r="J510" s="35" t="str">
        <v/>
      </c>
      <c r="K510" s="36" t="str">
        <v>41360:와부읍 덕소리</v>
      </c>
      <c r="L510" s="37" t="str">
        <v>주공1</v>
      </c>
      <c r="M510" s="38">
        <v>58.14</v>
      </c>
      <c r="N510" s="39">
        <v>17.6</v>
      </c>
      <c r="O510" s="39">
        <v>31</v>
      </c>
      <c r="P510" s="39">
        <v>2003.06</v>
      </c>
      <c r="Q510" s="39">
        <v>3.52</v>
      </c>
      <c r="R510" s="36">
        <v>1620.48</v>
      </c>
    </row>
    <row r="511" ht="20" customHeight="1">
      <c r="A511" s="40" t="str">
        <v>2026-08-16T07:32:26+09:00</v>
      </c>
      <c r="B511" s="40" t="str">
        <v>2026.08.16</v>
      </c>
      <c r="C511" s="40" t="str">
        <v>20260809</v>
      </c>
      <c r="D511" s="40" t="str">
        <v>20260816</v>
      </c>
      <c r="E511" s="40" t="str">
        <v>경기</v>
      </c>
      <c r="F511" s="40" t="str">
        <v>남양주시</v>
      </c>
      <c r="G511" s="40" t="str">
        <v>와부읍 덕소리</v>
      </c>
      <c r="H511" s="40" t="str">
        <v>경기 남양주시 와부읍 덕소리</v>
      </c>
      <c r="I511" s="40" t="str">
        <v>41360</v>
      </c>
      <c r="J511" s="40" t="str">
        <v/>
      </c>
      <c r="K511" s="41" t="str">
        <v>41360:와부읍 덕소리</v>
      </c>
      <c r="L511" s="42" t="str">
        <v>주공2</v>
      </c>
      <c r="M511" s="43">
        <v>74.79</v>
      </c>
      <c r="N511" s="44">
        <v>22.6</v>
      </c>
      <c r="O511" s="44">
        <v>29</v>
      </c>
      <c r="P511" s="44">
        <v>2042.08</v>
      </c>
      <c r="Q511" s="44">
        <v>4.62</v>
      </c>
      <c r="R511" s="41">
        <v>1392.33</v>
      </c>
    </row>
    <row r="512" ht="20" customHeight="1">
      <c r="A512" s="35" t="str">
        <v>2026-08-16T07:32:26+09:00</v>
      </c>
      <c r="B512" s="35" t="str">
        <v>2026.08.16</v>
      </c>
      <c r="C512" s="35" t="str">
        <v>20260809</v>
      </c>
      <c r="D512" s="35" t="str">
        <v>20260816</v>
      </c>
      <c r="E512" s="35" t="str">
        <v>경기</v>
      </c>
      <c r="F512" s="35" t="str">
        <v>남양주시</v>
      </c>
      <c r="G512" s="35" t="str">
        <v>와부읍 덕소리</v>
      </c>
      <c r="H512" s="35" t="str">
        <v>경기 남양주시 와부읍 덕소리</v>
      </c>
      <c r="I512" s="35" t="str">
        <v>41360</v>
      </c>
      <c r="J512" s="35" t="str">
        <v/>
      </c>
      <c r="K512" s="36" t="str">
        <v>41360:와부읍 덕소리</v>
      </c>
      <c r="L512" s="37" t="str">
        <v>주공2</v>
      </c>
      <c r="M512" s="38">
        <v>84.93</v>
      </c>
      <c r="N512" s="39">
        <v>25.7</v>
      </c>
      <c r="O512" s="39">
        <v>29</v>
      </c>
      <c r="P512" s="39">
        <v>1980.28</v>
      </c>
      <c r="Q512" s="39">
        <v>5.09</v>
      </c>
      <c r="R512" s="36">
        <v>1634.02</v>
      </c>
    </row>
    <row r="513" ht="20" customHeight="1">
      <c r="A513" s="40" t="str">
        <v>2026-08-16T07:32:26+09:00</v>
      </c>
      <c r="B513" s="40" t="str">
        <v>2026.08.16</v>
      </c>
      <c r="C513" s="40" t="str">
        <v>20260809</v>
      </c>
      <c r="D513" s="40" t="str">
        <v>20260816</v>
      </c>
      <c r="E513" s="40" t="str">
        <v>경기</v>
      </c>
      <c r="F513" s="40" t="str">
        <v>남양주시</v>
      </c>
      <c r="G513" s="40" t="str">
        <v>와부읍 덕소리</v>
      </c>
      <c r="H513" s="40" t="str">
        <v>경기 남양주시 와부읍 덕소리</v>
      </c>
      <c r="I513" s="40" t="str">
        <v>41360</v>
      </c>
      <c r="J513" s="40" t="str">
        <v/>
      </c>
      <c r="K513" s="41" t="str">
        <v>41360:와부읍 덕소리</v>
      </c>
      <c r="L513" s="42" t="str">
        <v>주공2</v>
      </c>
      <c r="M513" s="43">
        <v>84.97</v>
      </c>
      <c r="N513" s="44">
        <v>25.7</v>
      </c>
      <c r="O513" s="44">
        <v>29</v>
      </c>
      <c r="P513" s="44">
        <v>1980.28</v>
      </c>
      <c r="Q513" s="44">
        <v>5.09</v>
      </c>
      <c r="R513" s="41">
        <v>1634.02</v>
      </c>
    </row>
    <row r="514" ht="20" customHeight="1">
      <c r="A514" s="35" t="str">
        <v>2026-08-16T07:32:26+09:00</v>
      </c>
      <c r="B514" s="35" t="str">
        <v>2026.08.16</v>
      </c>
      <c r="C514" s="35" t="str">
        <v>20260809</v>
      </c>
      <c r="D514" s="35" t="str">
        <v>20260816</v>
      </c>
      <c r="E514" s="35" t="str">
        <v>경기</v>
      </c>
      <c r="F514" s="35" t="str">
        <v>남양주시</v>
      </c>
      <c r="G514" s="35" t="str">
        <v>와부읍 덕소리</v>
      </c>
      <c r="H514" s="35" t="str">
        <v>경기 남양주시 와부읍 덕소리</v>
      </c>
      <c r="I514" s="35" t="str">
        <v>41360</v>
      </c>
      <c r="J514" s="35" t="str">
        <v/>
      </c>
      <c r="K514" s="36" t="str">
        <v>41360:와부읍 덕소리</v>
      </c>
      <c r="L514" s="37" t="str">
        <v>진도</v>
      </c>
      <c r="M514" s="38">
        <v>59.96</v>
      </c>
      <c r="N514" s="39">
        <v>18.1</v>
      </c>
      <c r="O514" s="39">
        <v>29</v>
      </c>
      <c r="P514" s="39">
        <v>2205.33</v>
      </c>
      <c r="Q514" s="39">
        <v>4</v>
      </c>
      <c r="R514" s="36">
        <v>1791.83</v>
      </c>
    </row>
    <row r="515" ht="20" customHeight="1">
      <c r="A515" s="40" t="str">
        <v>2026-08-16T07:32:26+09:00</v>
      </c>
      <c r="B515" s="40" t="str">
        <v>2026.08.16</v>
      </c>
      <c r="C515" s="40" t="str">
        <v>20260809</v>
      </c>
      <c r="D515" s="40" t="str">
        <v>20260816</v>
      </c>
      <c r="E515" s="40" t="str">
        <v>경기</v>
      </c>
      <c r="F515" s="40" t="str">
        <v>남양주시</v>
      </c>
      <c r="G515" s="40" t="str">
        <v>와부읍 덕소리</v>
      </c>
      <c r="H515" s="40" t="str">
        <v>경기 남양주시 와부읍 덕소리</v>
      </c>
      <c r="I515" s="40" t="str">
        <v>41360</v>
      </c>
      <c r="J515" s="40" t="str">
        <v/>
      </c>
      <c r="K515" s="41" t="str">
        <v>41360:와부읍 덕소리</v>
      </c>
      <c r="L515" s="42" t="str">
        <v>진도</v>
      </c>
      <c r="M515" s="43">
        <v>84.91</v>
      </c>
      <c r="N515" s="44">
        <v>25.7</v>
      </c>
      <c r="O515" s="44">
        <v>29</v>
      </c>
      <c r="P515" s="44">
        <v>2082.91</v>
      </c>
      <c r="Q515" s="44">
        <v>5.35</v>
      </c>
      <c r="R515" s="41">
        <v>1751.98</v>
      </c>
    </row>
    <row r="516" ht="20" customHeight="1">
      <c r="A516" s="35" t="str">
        <v>2026-08-16T07:32:26+09:00</v>
      </c>
      <c r="B516" s="35" t="str">
        <v>2026.08.16</v>
      </c>
      <c r="C516" s="35" t="str">
        <v>20260809</v>
      </c>
      <c r="D516" s="35" t="str">
        <v>20260816</v>
      </c>
      <c r="E516" s="35" t="str">
        <v>경기</v>
      </c>
      <c r="F516" s="35" t="str">
        <v>남양주시</v>
      </c>
      <c r="G516" s="35" t="str">
        <v>와부읍 덕소리</v>
      </c>
      <c r="H516" s="35" t="str">
        <v>경기 남양주시 와부읍 덕소리</v>
      </c>
      <c r="I516" s="35" t="str">
        <v>41360</v>
      </c>
      <c r="J516" s="35" t="str">
        <v/>
      </c>
      <c r="K516" s="36" t="str">
        <v>41360:와부읍 덕소리</v>
      </c>
      <c r="L516" s="37" t="str">
        <v>진도</v>
      </c>
      <c r="M516" s="38">
        <v>117.58</v>
      </c>
      <c r="N516" s="39">
        <v>35.6</v>
      </c>
      <c r="O516" s="39">
        <v>29</v>
      </c>
      <c r="P516" s="39">
        <v>1829.66</v>
      </c>
      <c r="Q516" s="39">
        <v>6.51</v>
      </c>
      <c r="R516" s="36">
        <v>1542.95</v>
      </c>
    </row>
    <row r="517" ht="20" customHeight="1">
      <c r="A517" s="40" t="str">
        <v>2026-08-16T07:32:26+09:00</v>
      </c>
      <c r="B517" s="40" t="str">
        <v>2026.08.16</v>
      </c>
      <c r="C517" s="40" t="str">
        <v>20260809</v>
      </c>
      <c r="D517" s="40" t="str">
        <v>20260816</v>
      </c>
      <c r="E517" s="40" t="str">
        <v>경기</v>
      </c>
      <c r="F517" s="40" t="str">
        <v>남양주시</v>
      </c>
      <c r="G517" s="40" t="str">
        <v>와부읍 덕소리</v>
      </c>
      <c r="H517" s="40" t="str">
        <v>경기 남양주시 와부읍 덕소리</v>
      </c>
      <c r="I517" s="40" t="str">
        <v>41360</v>
      </c>
      <c r="J517" s="40" t="str">
        <v/>
      </c>
      <c r="K517" s="41" t="str">
        <v>41360:와부읍 덕소리</v>
      </c>
      <c r="L517" s="42" t="str">
        <v>진도</v>
      </c>
      <c r="M517" s="43">
        <v>129.22</v>
      </c>
      <c r="N517" s="44">
        <v>39.1</v>
      </c>
      <c r="O517" s="44">
        <v>29</v>
      </c>
      <c r="P517" s="44">
        <v>1881.47</v>
      </c>
      <c r="Q517" s="44">
        <v>7.35</v>
      </c>
      <c r="R517" s="40" t="str">
        <v/>
      </c>
    </row>
    <row r="518" ht="20" customHeight="1">
      <c r="A518" s="35" t="str">
        <v>2026-08-16T07:32:26+09:00</v>
      </c>
      <c r="B518" s="35" t="str">
        <v>2026.08.16</v>
      </c>
      <c r="C518" s="35" t="str">
        <v>20260809</v>
      </c>
      <c r="D518" s="35" t="str">
        <v>20260816</v>
      </c>
      <c r="E518" s="35" t="str">
        <v>경기</v>
      </c>
      <c r="F518" s="35" t="str">
        <v>남양주시</v>
      </c>
      <c r="G518" s="35" t="str">
        <v>와부읍 덕소리</v>
      </c>
      <c r="H518" s="35" t="str">
        <v>경기 남양주시 와부읍 덕소리</v>
      </c>
      <c r="I518" s="35" t="str">
        <v>41360</v>
      </c>
      <c r="J518" s="35" t="str">
        <v/>
      </c>
      <c r="K518" s="36" t="str">
        <v>41360:와부읍 덕소리</v>
      </c>
      <c r="L518" s="37" t="str">
        <v>진도</v>
      </c>
      <c r="M518" s="38">
        <v>169.15</v>
      </c>
      <c r="N518" s="39">
        <v>51.2</v>
      </c>
      <c r="O518" s="39">
        <v>29</v>
      </c>
      <c r="P518" s="39">
        <v>1353.31</v>
      </c>
      <c r="Q518" s="39">
        <v>6.92</v>
      </c>
      <c r="R518" s="36">
        <v>1187.27</v>
      </c>
    </row>
    <row r="519" ht="20" customHeight="1">
      <c r="A519" s="40" t="str">
        <v>2026-08-16T07:32:26+09:00</v>
      </c>
      <c r="B519" s="40" t="str">
        <v>2026.08.16</v>
      </c>
      <c r="C519" s="40" t="str">
        <v>20260809</v>
      </c>
      <c r="D519" s="40" t="str">
        <v>20260816</v>
      </c>
      <c r="E519" s="40" t="str">
        <v>경기</v>
      </c>
      <c r="F519" s="40" t="str">
        <v>남양주시</v>
      </c>
      <c r="G519" s="40" t="str">
        <v>와부읍 덕소리</v>
      </c>
      <c r="H519" s="40" t="str">
        <v>경기 남양주시 와부읍 덕소리</v>
      </c>
      <c r="I519" s="40" t="str">
        <v>41360</v>
      </c>
      <c r="J519" s="40" t="str">
        <v/>
      </c>
      <c r="K519" s="41" t="str">
        <v>41360:와부읍 덕소리</v>
      </c>
      <c r="L519" s="42" t="str">
        <v>한솔</v>
      </c>
      <c r="M519" s="43">
        <v>55.91</v>
      </c>
      <c r="N519" s="44">
        <v>16.9</v>
      </c>
      <c r="O519" s="44">
        <v>24</v>
      </c>
      <c r="P519" s="44">
        <v>2761.28</v>
      </c>
      <c r="Q519" s="44">
        <v>4.67</v>
      </c>
      <c r="R519" s="41">
        <v>2455.62</v>
      </c>
    </row>
    <row r="520" ht="20" customHeight="1">
      <c r="A520" s="35" t="str">
        <v>2026-08-16T07:32:26+09:00</v>
      </c>
      <c r="B520" s="35" t="str">
        <v>2026.08.16</v>
      </c>
      <c r="C520" s="35" t="str">
        <v>20260809</v>
      </c>
      <c r="D520" s="35" t="str">
        <v>20260816</v>
      </c>
      <c r="E520" s="35" t="str">
        <v>경기</v>
      </c>
      <c r="F520" s="35" t="str">
        <v>남양주시</v>
      </c>
      <c r="G520" s="35" t="str">
        <v>와부읍 덕소리</v>
      </c>
      <c r="H520" s="35" t="str">
        <v>경기 남양주시 와부읍 덕소리</v>
      </c>
      <c r="I520" s="35" t="str">
        <v>41360</v>
      </c>
      <c r="J520" s="35" t="str">
        <v/>
      </c>
      <c r="K520" s="36" t="str">
        <v>41360:와부읍 덕소리</v>
      </c>
      <c r="L520" s="37" t="str">
        <v>한솔</v>
      </c>
      <c r="M520" s="38">
        <v>80.22</v>
      </c>
      <c r="N520" s="39">
        <v>24.3</v>
      </c>
      <c r="O520" s="39">
        <v>24</v>
      </c>
      <c r="P520" s="39">
        <v>2843.6</v>
      </c>
      <c r="Q520" s="39">
        <v>6.9</v>
      </c>
      <c r="R520" s="36">
        <v>1957.55</v>
      </c>
    </row>
    <row r="521" ht="20" customHeight="1">
      <c r="A521" s="40" t="str">
        <v>2026-08-16T07:32:26+09:00</v>
      </c>
      <c r="B521" s="40" t="str">
        <v>2026.08.16</v>
      </c>
      <c r="C521" s="40" t="str">
        <v>20260809</v>
      </c>
      <c r="D521" s="40" t="str">
        <v>20260816</v>
      </c>
      <c r="E521" s="40" t="str">
        <v>경기</v>
      </c>
      <c r="F521" s="40" t="str">
        <v>남양주시</v>
      </c>
      <c r="G521" s="40" t="str">
        <v>와부읍 덕소리</v>
      </c>
      <c r="H521" s="40" t="str">
        <v>경기 남양주시 와부읍 덕소리</v>
      </c>
      <c r="I521" s="40" t="str">
        <v>41360</v>
      </c>
      <c r="J521" s="40" t="str">
        <v/>
      </c>
      <c r="K521" s="41" t="str">
        <v>41360:와부읍 덕소리</v>
      </c>
      <c r="L521" s="42" t="str">
        <v>한솔</v>
      </c>
      <c r="M521" s="43">
        <v>80.25</v>
      </c>
      <c r="N521" s="44">
        <v>24.3</v>
      </c>
      <c r="O521" s="44">
        <v>24</v>
      </c>
      <c r="P521" s="44">
        <v>2843.6</v>
      </c>
      <c r="Q521" s="44">
        <v>6.9</v>
      </c>
      <c r="R521" s="41">
        <v>1977.24</v>
      </c>
    </row>
    <row r="522" ht="20" customHeight="1">
      <c r="A522" s="35" t="str">
        <v>2026-08-16T07:32:26+09:00</v>
      </c>
      <c r="B522" s="35" t="str">
        <v>2026.08.16</v>
      </c>
      <c r="C522" s="35" t="str">
        <v>20260809</v>
      </c>
      <c r="D522" s="35" t="str">
        <v>20260816</v>
      </c>
      <c r="E522" s="35" t="str">
        <v>경기</v>
      </c>
      <c r="F522" s="35" t="str">
        <v>남양주시</v>
      </c>
      <c r="G522" s="35" t="str">
        <v>와부읍 덕소리</v>
      </c>
      <c r="H522" s="35" t="str">
        <v>경기 남양주시 와부읍 덕소리</v>
      </c>
      <c r="I522" s="35" t="str">
        <v>41360</v>
      </c>
      <c r="J522" s="35" t="str">
        <v/>
      </c>
      <c r="K522" s="36" t="str">
        <v>41360:와부읍 덕소리</v>
      </c>
      <c r="L522" s="37" t="str">
        <v>한솔</v>
      </c>
      <c r="M522" s="38">
        <v>80.35</v>
      </c>
      <c r="N522" s="39">
        <v>24.3</v>
      </c>
      <c r="O522" s="39">
        <v>24</v>
      </c>
      <c r="P522" s="39">
        <v>2843.6</v>
      </c>
      <c r="Q522" s="39">
        <v>6.91</v>
      </c>
      <c r="R522" s="36">
        <v>1967.24</v>
      </c>
    </row>
    <row r="523" ht="20" customHeight="1">
      <c r="A523" s="40" t="str">
        <v>2026-08-16T07:32:26+09:00</v>
      </c>
      <c r="B523" s="40" t="str">
        <v>2026.08.16</v>
      </c>
      <c r="C523" s="40" t="str">
        <v>20260809</v>
      </c>
      <c r="D523" s="40" t="str">
        <v>20260816</v>
      </c>
      <c r="E523" s="40" t="str">
        <v>경기</v>
      </c>
      <c r="F523" s="40" t="str">
        <v>남양주시</v>
      </c>
      <c r="G523" s="40" t="str">
        <v>와부읍 덕소리</v>
      </c>
      <c r="H523" s="40" t="str">
        <v>경기 남양주시 와부읍 덕소리</v>
      </c>
      <c r="I523" s="40" t="str">
        <v>41360</v>
      </c>
      <c r="J523" s="40" t="str">
        <v/>
      </c>
      <c r="K523" s="41" t="str">
        <v>41360:와부읍 덕소리</v>
      </c>
      <c r="L523" s="42" t="str">
        <v>현대</v>
      </c>
      <c r="M523" s="43">
        <v>59.45</v>
      </c>
      <c r="N523" s="44">
        <v>18</v>
      </c>
      <c r="O523" s="44">
        <v>30</v>
      </c>
      <c r="P523" s="44">
        <v>2250.38</v>
      </c>
      <c r="Q523" s="44">
        <v>4.05</v>
      </c>
      <c r="R523" s="41">
        <v>1835.16</v>
      </c>
    </row>
    <row r="524" ht="20" customHeight="1">
      <c r="A524" s="35" t="str">
        <v>2026-08-16T07:32:26+09:00</v>
      </c>
      <c r="B524" s="35" t="str">
        <v>2026.08.16</v>
      </c>
      <c r="C524" s="35" t="str">
        <v>20260809</v>
      </c>
      <c r="D524" s="35" t="str">
        <v>20260816</v>
      </c>
      <c r="E524" s="35" t="str">
        <v>경기</v>
      </c>
      <c r="F524" s="35" t="str">
        <v>남양주시</v>
      </c>
      <c r="G524" s="35" t="str">
        <v>와부읍 덕소리</v>
      </c>
      <c r="H524" s="35" t="str">
        <v>경기 남양주시 와부읍 덕소리</v>
      </c>
      <c r="I524" s="35" t="str">
        <v>41360</v>
      </c>
      <c r="J524" s="35" t="str">
        <v/>
      </c>
      <c r="K524" s="36" t="str">
        <v>41360:와부읍 덕소리</v>
      </c>
      <c r="L524" s="37" t="str">
        <v>현대</v>
      </c>
      <c r="M524" s="38">
        <v>84.41</v>
      </c>
      <c r="N524" s="39">
        <v>25.5</v>
      </c>
      <c r="O524" s="39">
        <v>30</v>
      </c>
      <c r="P524" s="39">
        <v>1925.86</v>
      </c>
      <c r="Q524" s="39">
        <v>4.92</v>
      </c>
      <c r="R524" s="36">
        <v>1174.9</v>
      </c>
    </row>
    <row r="525" ht="20" customHeight="1">
      <c r="A525" s="40" t="str">
        <v>2026-08-16T07:32:26+09:00</v>
      </c>
      <c r="B525" s="40" t="str">
        <v>2026.08.16</v>
      </c>
      <c r="C525" s="40" t="str">
        <v>20260809</v>
      </c>
      <c r="D525" s="40" t="str">
        <v>20260816</v>
      </c>
      <c r="E525" s="40" t="str">
        <v>경기</v>
      </c>
      <c r="F525" s="40" t="str">
        <v>남양주시</v>
      </c>
      <c r="G525" s="40" t="str">
        <v>와부읍 덕소리</v>
      </c>
      <c r="H525" s="40" t="str">
        <v>경기 남양주시 와부읍 덕소리</v>
      </c>
      <c r="I525" s="40" t="str">
        <v>41360</v>
      </c>
      <c r="J525" s="40" t="str">
        <v/>
      </c>
      <c r="K525" s="41" t="str">
        <v>41360:와부읍 덕소리</v>
      </c>
      <c r="L525" s="42" t="str">
        <v>현대</v>
      </c>
      <c r="M525" s="43">
        <v>101.98</v>
      </c>
      <c r="N525" s="44">
        <v>30.8</v>
      </c>
      <c r="O525" s="44">
        <v>30</v>
      </c>
      <c r="P525" s="44">
        <v>1766.76</v>
      </c>
      <c r="Q525" s="44">
        <v>5.45</v>
      </c>
      <c r="R525" s="41">
        <v>1458.79</v>
      </c>
    </row>
    <row r="526" ht="20" customHeight="1">
      <c r="A526" s="35" t="str">
        <v>2026-08-16T07:32:26+09:00</v>
      </c>
      <c r="B526" s="35" t="str">
        <v>2026.08.16</v>
      </c>
      <c r="C526" s="35" t="str">
        <v>20260809</v>
      </c>
      <c r="D526" s="35" t="str">
        <v>20260816</v>
      </c>
      <c r="E526" s="35" t="str">
        <v>경기</v>
      </c>
      <c r="F526" s="35" t="str">
        <v>남양주시</v>
      </c>
      <c r="G526" s="35" t="str">
        <v>와부읍 덕소리</v>
      </c>
      <c r="H526" s="35" t="str">
        <v>경기 남양주시 와부읍 덕소리</v>
      </c>
      <c r="I526" s="35" t="str">
        <v>41360</v>
      </c>
      <c r="J526" s="35" t="str">
        <v/>
      </c>
      <c r="K526" s="36" t="str">
        <v>41360:와부읍 덕소리</v>
      </c>
      <c r="L526" s="37" t="str">
        <v>현대</v>
      </c>
      <c r="M526" s="38">
        <v>134.01</v>
      </c>
      <c r="N526" s="39">
        <v>40.5</v>
      </c>
      <c r="O526" s="39">
        <v>30</v>
      </c>
      <c r="P526" s="39">
        <v>1480.15</v>
      </c>
      <c r="Q526" s="39">
        <v>6</v>
      </c>
      <c r="R526" s="36">
        <v>1294.3</v>
      </c>
    </row>
    <row r="527" ht="20" customHeight="1">
      <c r="A527" s="40" t="str">
        <v>2026-08-16T07:32:26+09:00</v>
      </c>
      <c r="B527" s="40" t="str">
        <v>2026.08.16</v>
      </c>
      <c r="C527" s="40" t="str">
        <v>20260809</v>
      </c>
      <c r="D527" s="40" t="str">
        <v>20260816</v>
      </c>
      <c r="E527" s="40" t="str">
        <v>경기</v>
      </c>
      <c r="F527" s="40" t="str">
        <v>남양주시</v>
      </c>
      <c r="G527" s="40" t="str">
        <v>와부읍 도곡리</v>
      </c>
      <c r="H527" s="40" t="str">
        <v>경기 남양주시 와부읍 도곡리</v>
      </c>
      <c r="I527" s="40" t="str">
        <v>41360</v>
      </c>
      <c r="J527" s="40" t="str">
        <v/>
      </c>
      <c r="K527" s="41" t="str">
        <v>41360:와부읍 도곡리</v>
      </c>
      <c r="L527" s="42" t="str">
        <v>강변해태</v>
      </c>
      <c r="M527" s="43">
        <v>59.48</v>
      </c>
      <c r="N527" s="44">
        <v>18</v>
      </c>
      <c r="O527" s="44">
        <v>28</v>
      </c>
      <c r="P527" s="44">
        <v>2167.55</v>
      </c>
      <c r="Q527" s="44">
        <v>3.9</v>
      </c>
      <c r="R527" s="41">
        <v>1348.99</v>
      </c>
    </row>
    <row r="528" ht="20" customHeight="1">
      <c r="A528" s="35" t="str">
        <v>2026-08-16T07:32:26+09:00</v>
      </c>
      <c r="B528" s="35" t="str">
        <v>2026.08.16</v>
      </c>
      <c r="C528" s="35" t="str">
        <v>20260809</v>
      </c>
      <c r="D528" s="35" t="str">
        <v>20260816</v>
      </c>
      <c r="E528" s="35" t="str">
        <v>경기</v>
      </c>
      <c r="F528" s="35" t="str">
        <v>남양주시</v>
      </c>
      <c r="G528" s="35" t="str">
        <v>와부읍 도곡리</v>
      </c>
      <c r="H528" s="35" t="str">
        <v>경기 남양주시 와부읍 도곡리</v>
      </c>
      <c r="I528" s="35" t="str">
        <v>41360</v>
      </c>
      <c r="J528" s="35" t="str">
        <v/>
      </c>
      <c r="K528" s="36" t="str">
        <v>41360:와부읍 도곡리</v>
      </c>
      <c r="L528" s="37" t="str">
        <v>강변해태</v>
      </c>
      <c r="M528" s="38">
        <v>84.96</v>
      </c>
      <c r="N528" s="39">
        <v>25.7</v>
      </c>
      <c r="O528" s="39">
        <v>28</v>
      </c>
      <c r="P528" s="39">
        <v>2011.64</v>
      </c>
      <c r="Q528" s="39">
        <v>5.17</v>
      </c>
      <c r="R528" s="36">
        <v>1673.13</v>
      </c>
    </row>
    <row r="529" ht="20" customHeight="1">
      <c r="A529" s="40" t="str">
        <v>2026-08-16T07:32:26+09:00</v>
      </c>
      <c r="B529" s="40" t="str">
        <v>2026.08.16</v>
      </c>
      <c r="C529" s="40" t="str">
        <v>20260809</v>
      </c>
      <c r="D529" s="40" t="str">
        <v>20260816</v>
      </c>
      <c r="E529" s="40" t="str">
        <v>경기</v>
      </c>
      <c r="F529" s="40" t="str">
        <v>남양주시</v>
      </c>
      <c r="G529" s="40" t="str">
        <v>와부읍 도곡리</v>
      </c>
      <c r="H529" s="40" t="str">
        <v>경기 남양주시 와부읍 도곡리</v>
      </c>
      <c r="I529" s="40" t="str">
        <v>41360</v>
      </c>
      <c r="J529" s="40" t="str">
        <v/>
      </c>
      <c r="K529" s="41" t="str">
        <v>41360:와부읍 도곡리</v>
      </c>
      <c r="L529" s="42" t="str">
        <v>강변해태</v>
      </c>
      <c r="M529" s="43">
        <v>128.07</v>
      </c>
      <c r="N529" s="44">
        <v>38.7</v>
      </c>
      <c r="O529" s="44">
        <v>28</v>
      </c>
      <c r="P529" s="44">
        <v>1379.91</v>
      </c>
      <c r="Q529" s="44">
        <v>5.35</v>
      </c>
      <c r="R529" s="41">
        <v>1084.12</v>
      </c>
    </row>
    <row r="530" ht="20" customHeight="1">
      <c r="A530" s="35" t="str">
        <v>2026-08-16T07:32:26+09:00</v>
      </c>
      <c r="B530" s="35" t="str">
        <v>2026.08.16</v>
      </c>
      <c r="C530" s="35" t="str">
        <v>20260809</v>
      </c>
      <c r="D530" s="35" t="str">
        <v>20260816</v>
      </c>
      <c r="E530" s="35" t="str">
        <v>경기</v>
      </c>
      <c r="F530" s="35" t="str">
        <v>남양주시</v>
      </c>
      <c r="G530" s="35" t="str">
        <v>와부읍 도곡리</v>
      </c>
      <c r="H530" s="35" t="str">
        <v>경기 남양주시 와부읍 도곡리</v>
      </c>
      <c r="I530" s="35" t="str">
        <v>41360</v>
      </c>
      <c r="J530" s="35" t="str">
        <v/>
      </c>
      <c r="K530" s="36" t="str">
        <v>41360:와부읍 도곡리</v>
      </c>
      <c r="L530" s="37" t="str">
        <v>건영덕소리버파크</v>
      </c>
      <c r="M530" s="38">
        <v>84.97</v>
      </c>
      <c r="N530" s="39">
        <v>25.7</v>
      </c>
      <c r="O530" s="39">
        <v>25</v>
      </c>
      <c r="P530" s="39">
        <v>1637.91</v>
      </c>
      <c r="Q530" s="39">
        <v>4.21</v>
      </c>
      <c r="R530" s="36">
        <v>1583.45</v>
      </c>
    </row>
    <row r="531" ht="20" customHeight="1">
      <c r="A531" s="40" t="str">
        <v>2026-08-16T07:32:26+09:00</v>
      </c>
      <c r="B531" s="40" t="str">
        <v>2026.08.16</v>
      </c>
      <c r="C531" s="40" t="str">
        <v>20260809</v>
      </c>
      <c r="D531" s="40" t="str">
        <v>20260816</v>
      </c>
      <c r="E531" s="40" t="str">
        <v>경기</v>
      </c>
      <c r="F531" s="40" t="str">
        <v>남양주시</v>
      </c>
      <c r="G531" s="40" t="str">
        <v>와부읍 도곡리</v>
      </c>
      <c r="H531" s="40" t="str">
        <v>경기 남양주시 와부읍 도곡리</v>
      </c>
      <c r="I531" s="40" t="str">
        <v>41360</v>
      </c>
      <c r="J531" s="40" t="str">
        <v/>
      </c>
      <c r="K531" s="41" t="str">
        <v>41360:와부읍 도곡리</v>
      </c>
      <c r="L531" s="42" t="str">
        <v>건영덕소리버파크</v>
      </c>
      <c r="M531" s="43">
        <v>129.61</v>
      </c>
      <c r="N531" s="44">
        <v>39.2</v>
      </c>
      <c r="O531" s="44">
        <v>25</v>
      </c>
      <c r="P531" s="44">
        <v>1462.62</v>
      </c>
      <c r="Q531" s="44">
        <v>5.73</v>
      </c>
      <c r="R531" s="41">
        <v>1188.35</v>
      </c>
    </row>
    <row r="532" ht="20" customHeight="1">
      <c r="A532" s="35" t="str">
        <v>2026-08-16T07:32:26+09:00</v>
      </c>
      <c r="B532" s="35" t="str">
        <v>2026.08.16</v>
      </c>
      <c r="C532" s="35" t="str">
        <v>20260809</v>
      </c>
      <c r="D532" s="35" t="str">
        <v>20260816</v>
      </c>
      <c r="E532" s="35" t="str">
        <v>경기</v>
      </c>
      <c r="F532" s="35" t="str">
        <v>남양주시</v>
      </c>
      <c r="G532" s="35" t="str">
        <v>와부읍 도곡리</v>
      </c>
      <c r="H532" s="35" t="str">
        <v>경기 남양주시 와부읍 도곡리</v>
      </c>
      <c r="I532" s="35" t="str">
        <v>41360</v>
      </c>
      <c r="J532" s="35" t="str">
        <v/>
      </c>
      <c r="K532" s="36" t="str">
        <v>41360:와부읍 도곡리</v>
      </c>
      <c r="L532" s="37" t="str">
        <v>덕소강변서희스타힐스</v>
      </c>
      <c r="M532" s="38">
        <v>39.88</v>
      </c>
      <c r="N532" s="39">
        <v>12.1</v>
      </c>
      <c r="O532" s="39">
        <v>3</v>
      </c>
      <c r="P532" s="35" t="str">
        <v/>
      </c>
      <c r="Q532" s="35" t="str">
        <v/>
      </c>
      <c r="R532" s="36">
        <v>1572.05</v>
      </c>
    </row>
    <row r="533" ht="20" customHeight="1">
      <c r="A533" s="40" t="str">
        <v>2026-08-16T07:32:26+09:00</v>
      </c>
      <c r="B533" s="40" t="str">
        <v>2026.08.16</v>
      </c>
      <c r="C533" s="40" t="str">
        <v>20260809</v>
      </c>
      <c r="D533" s="40" t="str">
        <v>20260816</v>
      </c>
      <c r="E533" s="40" t="str">
        <v>경기</v>
      </c>
      <c r="F533" s="40" t="str">
        <v>남양주시</v>
      </c>
      <c r="G533" s="40" t="str">
        <v>와부읍 도곡리</v>
      </c>
      <c r="H533" s="40" t="str">
        <v>경기 남양주시 와부읍 도곡리</v>
      </c>
      <c r="I533" s="40" t="str">
        <v>41360</v>
      </c>
      <c r="J533" s="40" t="str">
        <v/>
      </c>
      <c r="K533" s="41" t="str">
        <v>41360:와부읍 도곡리</v>
      </c>
      <c r="L533" s="42" t="str">
        <v>덕소강변서희스타힐스</v>
      </c>
      <c r="M533" s="43">
        <v>47.7</v>
      </c>
      <c r="N533" s="44">
        <v>14.4</v>
      </c>
      <c r="O533" s="44">
        <v>3</v>
      </c>
      <c r="P533" s="44">
        <v>2384</v>
      </c>
      <c r="Q533" s="44">
        <v>3.44</v>
      </c>
      <c r="R533" s="41">
        <v>1819.22</v>
      </c>
    </row>
    <row r="534" ht="20" customHeight="1">
      <c r="A534" s="35" t="str">
        <v>2026-08-16T07:32:26+09:00</v>
      </c>
      <c r="B534" s="35" t="str">
        <v>2026.08.16</v>
      </c>
      <c r="C534" s="35" t="str">
        <v>20260809</v>
      </c>
      <c r="D534" s="35" t="str">
        <v>20260816</v>
      </c>
      <c r="E534" s="35" t="str">
        <v>경기</v>
      </c>
      <c r="F534" s="35" t="str">
        <v>남양주시</v>
      </c>
      <c r="G534" s="35" t="str">
        <v>와부읍 도곡리</v>
      </c>
      <c r="H534" s="35" t="str">
        <v>경기 남양주시 와부읍 도곡리</v>
      </c>
      <c r="I534" s="35" t="str">
        <v>41360</v>
      </c>
      <c r="J534" s="35" t="str">
        <v/>
      </c>
      <c r="K534" s="36" t="str">
        <v>41360:와부읍 도곡리</v>
      </c>
      <c r="L534" s="37" t="str">
        <v>덕소강변서희스타힐스</v>
      </c>
      <c r="M534" s="38">
        <v>59.79</v>
      </c>
      <c r="N534" s="39">
        <v>18.1</v>
      </c>
      <c r="O534" s="39">
        <v>3</v>
      </c>
      <c r="P534" s="39">
        <v>3538.56</v>
      </c>
      <c r="Q534" s="39">
        <v>6.4</v>
      </c>
      <c r="R534" s="36">
        <v>1915.8</v>
      </c>
    </row>
    <row r="535" ht="20" customHeight="1">
      <c r="A535" s="40" t="str">
        <v>2026-08-16T07:32:26+09:00</v>
      </c>
      <c r="B535" s="40" t="str">
        <v>2026.08.16</v>
      </c>
      <c r="C535" s="40" t="str">
        <v>20260809</v>
      </c>
      <c r="D535" s="40" t="str">
        <v>20260816</v>
      </c>
      <c r="E535" s="40" t="str">
        <v>경기</v>
      </c>
      <c r="F535" s="40" t="str">
        <v>남양주시</v>
      </c>
      <c r="G535" s="40" t="str">
        <v>와부읍 도곡리</v>
      </c>
      <c r="H535" s="40" t="str">
        <v>경기 남양주시 와부읍 도곡리</v>
      </c>
      <c r="I535" s="40" t="str">
        <v>41360</v>
      </c>
      <c r="J535" s="40" t="str">
        <v/>
      </c>
      <c r="K535" s="41" t="str">
        <v>41360:와부읍 도곡리</v>
      </c>
      <c r="L535" s="42" t="str">
        <v>덕소강변서희스타힐스</v>
      </c>
      <c r="M535" s="43">
        <v>74.51</v>
      </c>
      <c r="N535" s="44">
        <v>22.5</v>
      </c>
      <c r="O535" s="44">
        <v>3</v>
      </c>
      <c r="P535" s="44">
        <v>2768.08</v>
      </c>
      <c r="Q535" s="44">
        <v>6.24</v>
      </c>
      <c r="R535" s="41">
        <v>1770.24</v>
      </c>
    </row>
    <row r="536" ht="20" customHeight="1">
      <c r="A536" s="35" t="str">
        <v>2026-08-16T07:32:26+09:00</v>
      </c>
      <c r="B536" s="35" t="str">
        <v>2026.08.16</v>
      </c>
      <c r="C536" s="35" t="str">
        <v>20260809</v>
      </c>
      <c r="D536" s="35" t="str">
        <v>20260816</v>
      </c>
      <c r="E536" s="35" t="str">
        <v>경기</v>
      </c>
      <c r="F536" s="35" t="str">
        <v>남양주시</v>
      </c>
      <c r="G536" s="35" t="str">
        <v>와부읍 도곡리</v>
      </c>
      <c r="H536" s="35" t="str">
        <v>경기 남양주시 와부읍 도곡리</v>
      </c>
      <c r="I536" s="35" t="str">
        <v>41360</v>
      </c>
      <c r="J536" s="35" t="str">
        <v/>
      </c>
      <c r="K536" s="36" t="str">
        <v>41360:와부읍 도곡리</v>
      </c>
      <c r="L536" s="37" t="str">
        <v>덕소강변서희스타힐스</v>
      </c>
      <c r="M536" s="38">
        <v>77.48</v>
      </c>
      <c r="N536" s="39">
        <v>23.4</v>
      </c>
      <c r="O536" s="39">
        <v>3</v>
      </c>
      <c r="P536" s="39">
        <v>3134.89</v>
      </c>
      <c r="Q536" s="39">
        <v>7.35</v>
      </c>
      <c r="R536" s="36">
        <v>1770.24</v>
      </c>
    </row>
    <row r="537" ht="20" customHeight="1">
      <c r="A537" s="40" t="str">
        <v>2026-08-16T07:32:26+09:00</v>
      </c>
      <c r="B537" s="40" t="str">
        <v>2026.08.16</v>
      </c>
      <c r="C537" s="40" t="str">
        <v>20260809</v>
      </c>
      <c r="D537" s="40" t="str">
        <v>20260816</v>
      </c>
      <c r="E537" s="40" t="str">
        <v>경기</v>
      </c>
      <c r="F537" s="40" t="str">
        <v>남양주시</v>
      </c>
      <c r="G537" s="40" t="str">
        <v>와부읍 도곡리</v>
      </c>
      <c r="H537" s="40" t="str">
        <v>경기 남양주시 와부읍 도곡리</v>
      </c>
      <c r="I537" s="40" t="str">
        <v>41360</v>
      </c>
      <c r="J537" s="40" t="str">
        <v/>
      </c>
      <c r="K537" s="41" t="str">
        <v>41360:와부읍 도곡리</v>
      </c>
      <c r="L537" s="42" t="str">
        <v>덕소강변서희스타힐스</v>
      </c>
      <c r="M537" s="43">
        <v>84.58</v>
      </c>
      <c r="N537" s="44">
        <v>25.6</v>
      </c>
      <c r="O537" s="44">
        <v>3</v>
      </c>
      <c r="P537" s="44">
        <v>3103.33</v>
      </c>
      <c r="Q537" s="44">
        <v>7.94</v>
      </c>
      <c r="R537" s="41">
        <v>2051.95</v>
      </c>
    </row>
    <row r="538" ht="20" customHeight="1">
      <c r="A538" s="35" t="str">
        <v>2026-08-16T07:32:26+09:00</v>
      </c>
      <c r="B538" s="35" t="str">
        <v>2026.08.16</v>
      </c>
      <c r="C538" s="35" t="str">
        <v>20260809</v>
      </c>
      <c r="D538" s="35" t="str">
        <v>20260816</v>
      </c>
      <c r="E538" s="35" t="str">
        <v>경기</v>
      </c>
      <c r="F538" s="35" t="str">
        <v>남양주시</v>
      </c>
      <c r="G538" s="35" t="str">
        <v>와부읍 도곡리</v>
      </c>
      <c r="H538" s="35" t="str">
        <v>경기 남양주시 와부읍 도곡리</v>
      </c>
      <c r="I538" s="35" t="str">
        <v>41360</v>
      </c>
      <c r="J538" s="35" t="str">
        <v/>
      </c>
      <c r="K538" s="36" t="str">
        <v>41360:와부읍 도곡리</v>
      </c>
      <c r="L538" s="37" t="str">
        <v>덕소두산위브</v>
      </c>
      <c r="M538" s="38">
        <v>84.98</v>
      </c>
      <c r="N538" s="39">
        <v>25.7</v>
      </c>
      <c r="O538" s="39">
        <v>25</v>
      </c>
      <c r="P538" s="39">
        <v>2468.19</v>
      </c>
      <c r="Q538" s="39">
        <v>6.35</v>
      </c>
      <c r="R538" s="36">
        <v>1594.89</v>
      </c>
    </row>
    <row r="539" ht="20" customHeight="1">
      <c r="A539" s="40" t="str">
        <v>2026-08-16T07:32:26+09:00</v>
      </c>
      <c r="B539" s="40" t="str">
        <v>2026.08.16</v>
      </c>
      <c r="C539" s="40" t="str">
        <v>20260809</v>
      </c>
      <c r="D539" s="40" t="str">
        <v>20260816</v>
      </c>
      <c r="E539" s="40" t="str">
        <v>경기</v>
      </c>
      <c r="F539" s="40" t="str">
        <v>남양주시</v>
      </c>
      <c r="G539" s="40" t="str">
        <v>와부읍 도곡리</v>
      </c>
      <c r="H539" s="40" t="str">
        <v>경기 남양주시 와부읍 도곡리</v>
      </c>
      <c r="I539" s="40" t="str">
        <v>41360</v>
      </c>
      <c r="J539" s="40" t="str">
        <v/>
      </c>
      <c r="K539" s="41" t="str">
        <v>41360:와부읍 도곡리</v>
      </c>
      <c r="L539" s="42" t="str">
        <v>덕소두산위브</v>
      </c>
      <c r="M539" s="43">
        <v>134.7</v>
      </c>
      <c r="N539" s="44">
        <v>40.7</v>
      </c>
      <c r="O539" s="44">
        <v>25</v>
      </c>
      <c r="P539" s="44">
        <v>1951.1</v>
      </c>
      <c r="Q539" s="44">
        <v>7.95</v>
      </c>
      <c r="R539" s="41">
        <v>1227.11</v>
      </c>
    </row>
    <row r="540" ht="20" customHeight="1">
      <c r="A540" s="35" t="str">
        <v>2026-08-16T07:32:26+09:00</v>
      </c>
      <c r="B540" s="35" t="str">
        <v>2026.08.16</v>
      </c>
      <c r="C540" s="35" t="str">
        <v>20260809</v>
      </c>
      <c r="D540" s="35" t="str">
        <v>20260816</v>
      </c>
      <c r="E540" s="35" t="str">
        <v>경기</v>
      </c>
      <c r="F540" s="35" t="str">
        <v>남양주시</v>
      </c>
      <c r="G540" s="35" t="str">
        <v>와부읍 도곡리</v>
      </c>
      <c r="H540" s="35" t="str">
        <v>경기 남양주시 와부읍 도곡리</v>
      </c>
      <c r="I540" s="35" t="str">
        <v>41360</v>
      </c>
      <c r="J540" s="35" t="str">
        <v/>
      </c>
      <c r="K540" s="36" t="str">
        <v>41360:와부읍 도곡리</v>
      </c>
      <c r="L540" s="37" t="str">
        <v>덕소두산위브</v>
      </c>
      <c r="M540" s="38">
        <v>169.79</v>
      </c>
      <c r="N540" s="39">
        <v>51.4</v>
      </c>
      <c r="O540" s="39">
        <v>25</v>
      </c>
      <c r="P540" s="39">
        <v>1654.96</v>
      </c>
      <c r="Q540" s="39">
        <v>8.5</v>
      </c>
      <c r="R540" s="36">
        <v>1124.4</v>
      </c>
    </row>
    <row r="541" ht="20" customHeight="1">
      <c r="A541" s="40" t="str">
        <v>2026-08-16T07:32:26+09:00</v>
      </c>
      <c r="B541" s="40" t="str">
        <v>2026.08.16</v>
      </c>
      <c r="C541" s="40" t="str">
        <v>20260809</v>
      </c>
      <c r="D541" s="40" t="str">
        <v>20260816</v>
      </c>
      <c r="E541" s="40" t="str">
        <v>경기</v>
      </c>
      <c r="F541" s="40" t="str">
        <v>남양주시</v>
      </c>
      <c r="G541" s="40" t="str">
        <v>와부읍 도곡리</v>
      </c>
      <c r="H541" s="40" t="str">
        <v>경기 남양주시 와부읍 도곡리</v>
      </c>
      <c r="I541" s="40" t="str">
        <v>41360</v>
      </c>
      <c r="J541" s="40" t="str">
        <v/>
      </c>
      <c r="K541" s="41" t="str">
        <v>41360:와부읍 도곡리</v>
      </c>
      <c r="L541" s="42" t="str">
        <v>덕소두산위브</v>
      </c>
      <c r="M541" s="43">
        <v>186.55</v>
      </c>
      <c r="N541" s="44">
        <v>56.4</v>
      </c>
      <c r="O541" s="44">
        <v>25</v>
      </c>
      <c r="P541" s="44">
        <v>2163.33</v>
      </c>
      <c r="Q541" s="44">
        <v>12.21</v>
      </c>
      <c r="R541" s="41">
        <v>1098.69</v>
      </c>
    </row>
    <row r="542" ht="20" customHeight="1">
      <c r="A542" s="35" t="str">
        <v>2026-08-16T07:32:26+09:00</v>
      </c>
      <c r="B542" s="35" t="str">
        <v>2026.08.16</v>
      </c>
      <c r="C542" s="35" t="str">
        <v>20260809</v>
      </c>
      <c r="D542" s="35" t="str">
        <v>20260816</v>
      </c>
      <c r="E542" s="35" t="str">
        <v>경기</v>
      </c>
      <c r="F542" s="35" t="str">
        <v>남양주시</v>
      </c>
      <c r="G542" s="35" t="str">
        <v>와부읍 도곡리</v>
      </c>
      <c r="H542" s="35" t="str">
        <v>경기 남양주시 와부읍 도곡리</v>
      </c>
      <c r="I542" s="35" t="str">
        <v>41360</v>
      </c>
      <c r="J542" s="35" t="str">
        <v/>
      </c>
      <c r="K542" s="36" t="str">
        <v>41360:와부읍 도곡리</v>
      </c>
      <c r="L542" s="37" t="str">
        <v>덕소두산위브</v>
      </c>
      <c r="M542" s="38">
        <v>188.43</v>
      </c>
      <c r="N542" s="39">
        <v>57</v>
      </c>
      <c r="O542" s="39">
        <v>25</v>
      </c>
      <c r="P542" s="39">
        <v>1950.29</v>
      </c>
      <c r="Q542" s="39">
        <v>11.12</v>
      </c>
      <c r="R542" s="36">
        <v>1098.69</v>
      </c>
    </row>
    <row r="543" ht="20" customHeight="1">
      <c r="A543" s="40" t="str">
        <v>2026-08-16T07:32:26+09:00</v>
      </c>
      <c r="B543" s="40" t="str">
        <v>2026.08.16</v>
      </c>
      <c r="C543" s="40" t="str">
        <v>20260809</v>
      </c>
      <c r="D543" s="40" t="str">
        <v>20260816</v>
      </c>
      <c r="E543" s="40" t="str">
        <v>경기</v>
      </c>
      <c r="F543" s="40" t="str">
        <v>남양주시</v>
      </c>
      <c r="G543" s="40" t="str">
        <v>와부읍 도곡리</v>
      </c>
      <c r="H543" s="40" t="str">
        <v>경기 남양주시 와부읍 도곡리</v>
      </c>
      <c r="I543" s="40" t="str">
        <v>41360</v>
      </c>
      <c r="J543" s="40" t="str">
        <v/>
      </c>
      <c r="K543" s="41" t="str">
        <v>41360:와부읍 도곡리</v>
      </c>
      <c r="L543" s="42" t="str">
        <v>덕소쌍용</v>
      </c>
      <c r="M543" s="43">
        <v>84.14</v>
      </c>
      <c r="N543" s="44">
        <v>25.5</v>
      </c>
      <c r="O543" s="44">
        <v>27</v>
      </c>
      <c r="P543" s="44">
        <v>1964.48</v>
      </c>
      <c r="Q543" s="44">
        <v>5</v>
      </c>
      <c r="R543" s="41">
        <v>1650.16</v>
      </c>
    </row>
    <row r="544" ht="20" customHeight="1">
      <c r="A544" s="35" t="str">
        <v>2026-08-16T07:32:26+09:00</v>
      </c>
      <c r="B544" s="35" t="str">
        <v>2026.08.16</v>
      </c>
      <c r="C544" s="35" t="str">
        <v>20260809</v>
      </c>
      <c r="D544" s="35" t="str">
        <v>20260816</v>
      </c>
      <c r="E544" s="35" t="str">
        <v>경기</v>
      </c>
      <c r="F544" s="35" t="str">
        <v>남양주시</v>
      </c>
      <c r="G544" s="35" t="str">
        <v>와부읍 도곡리</v>
      </c>
      <c r="H544" s="35" t="str">
        <v>경기 남양주시 와부읍 도곡리</v>
      </c>
      <c r="I544" s="35" t="str">
        <v>41360</v>
      </c>
      <c r="J544" s="35" t="str">
        <v/>
      </c>
      <c r="K544" s="36" t="str">
        <v>41360:와부읍 도곡리</v>
      </c>
      <c r="L544" s="37" t="str">
        <v>덕소쌍용</v>
      </c>
      <c r="M544" s="38">
        <v>108.29</v>
      </c>
      <c r="N544" s="39">
        <v>32.8</v>
      </c>
      <c r="O544" s="39">
        <v>27</v>
      </c>
      <c r="P544" s="39">
        <v>1748.98</v>
      </c>
      <c r="Q544" s="39">
        <v>5.73</v>
      </c>
      <c r="R544" s="35" t="str">
        <v/>
      </c>
    </row>
    <row r="545" ht="20" customHeight="1">
      <c r="A545" s="40" t="str">
        <v>2026-08-16T07:32:26+09:00</v>
      </c>
      <c r="B545" s="40" t="str">
        <v>2026.08.16</v>
      </c>
      <c r="C545" s="40" t="str">
        <v>20260809</v>
      </c>
      <c r="D545" s="40" t="str">
        <v>20260816</v>
      </c>
      <c r="E545" s="40" t="str">
        <v>경기</v>
      </c>
      <c r="F545" s="40" t="str">
        <v>남양주시</v>
      </c>
      <c r="G545" s="40" t="str">
        <v>와부읍 도곡리</v>
      </c>
      <c r="H545" s="40" t="str">
        <v>경기 남양주시 와부읍 도곡리</v>
      </c>
      <c r="I545" s="40" t="str">
        <v>41360</v>
      </c>
      <c r="J545" s="40" t="str">
        <v/>
      </c>
      <c r="K545" s="41" t="str">
        <v>41360:와부읍 도곡리</v>
      </c>
      <c r="L545" s="42" t="str">
        <v>덕소쌍용</v>
      </c>
      <c r="M545" s="43">
        <v>134.92</v>
      </c>
      <c r="N545" s="44">
        <v>40.8</v>
      </c>
      <c r="O545" s="44">
        <v>27</v>
      </c>
      <c r="P545" s="44">
        <v>1727.39</v>
      </c>
      <c r="Q545" s="44">
        <v>7.05</v>
      </c>
      <c r="R545" s="41">
        <v>1225.1</v>
      </c>
    </row>
    <row r="546" ht="20" customHeight="1">
      <c r="A546" s="35" t="str">
        <v>2026-08-16T07:32:26+09:00</v>
      </c>
      <c r="B546" s="35" t="str">
        <v>2026.08.16</v>
      </c>
      <c r="C546" s="35" t="str">
        <v>20260809</v>
      </c>
      <c r="D546" s="35" t="str">
        <v>20260816</v>
      </c>
      <c r="E546" s="35" t="str">
        <v>경기</v>
      </c>
      <c r="F546" s="35" t="str">
        <v>남양주시</v>
      </c>
      <c r="G546" s="35" t="str">
        <v>와부읍 도곡리</v>
      </c>
      <c r="H546" s="35" t="str">
        <v>경기 남양주시 와부읍 도곡리</v>
      </c>
      <c r="I546" s="35" t="str">
        <v>41360</v>
      </c>
      <c r="J546" s="35" t="str">
        <v/>
      </c>
      <c r="K546" s="36" t="str">
        <v>41360:와부읍 도곡리</v>
      </c>
      <c r="L546" s="37" t="str">
        <v>덕소쌍용</v>
      </c>
      <c r="M546" s="38">
        <v>148.52</v>
      </c>
      <c r="N546" s="39">
        <v>44.9</v>
      </c>
      <c r="O546" s="39">
        <v>27</v>
      </c>
      <c r="P546" s="39">
        <v>1682.91</v>
      </c>
      <c r="Q546" s="39">
        <v>7.56</v>
      </c>
      <c r="R546" s="36">
        <v>378.38</v>
      </c>
    </row>
    <row r="547" ht="20" customHeight="1">
      <c r="A547" s="40" t="str">
        <v>2026-08-16T07:32:26+09:00</v>
      </c>
      <c r="B547" s="40" t="str">
        <v>2026.08.16</v>
      </c>
      <c r="C547" s="40" t="str">
        <v>20260809</v>
      </c>
      <c r="D547" s="40" t="str">
        <v>20260816</v>
      </c>
      <c r="E547" s="40" t="str">
        <v>경기</v>
      </c>
      <c r="F547" s="40" t="str">
        <v>남양주시</v>
      </c>
      <c r="G547" s="40" t="str">
        <v>와부읍 도곡리</v>
      </c>
      <c r="H547" s="40" t="str">
        <v>경기 남양주시 와부읍 도곡리</v>
      </c>
      <c r="I547" s="40" t="str">
        <v>41360</v>
      </c>
      <c r="J547" s="40" t="str">
        <v/>
      </c>
      <c r="K547" s="41" t="str">
        <v>41360:와부읍 도곡리</v>
      </c>
      <c r="L547" s="42" t="str">
        <v>벽산</v>
      </c>
      <c r="M547" s="43">
        <v>59.97</v>
      </c>
      <c r="N547" s="44">
        <v>18.1</v>
      </c>
      <c r="O547" s="44">
        <v>28</v>
      </c>
      <c r="P547" s="44">
        <v>2094.78</v>
      </c>
      <c r="Q547" s="44">
        <v>3.8</v>
      </c>
      <c r="R547" s="41">
        <v>1604.16</v>
      </c>
    </row>
    <row r="548" ht="20" customHeight="1">
      <c r="A548" s="35" t="str">
        <v>2026-08-16T07:32:26+09:00</v>
      </c>
      <c r="B548" s="35" t="str">
        <v>2026.08.16</v>
      </c>
      <c r="C548" s="35" t="str">
        <v>20260809</v>
      </c>
      <c r="D548" s="35" t="str">
        <v>20260816</v>
      </c>
      <c r="E548" s="35" t="str">
        <v>경기</v>
      </c>
      <c r="F548" s="35" t="str">
        <v>남양주시</v>
      </c>
      <c r="G548" s="35" t="str">
        <v>와부읍 도곡리</v>
      </c>
      <c r="H548" s="35" t="str">
        <v>경기 남양주시 와부읍 도곡리</v>
      </c>
      <c r="I548" s="35" t="str">
        <v>41360</v>
      </c>
      <c r="J548" s="35" t="str">
        <v/>
      </c>
      <c r="K548" s="36" t="str">
        <v>41360:와부읍 도곡리</v>
      </c>
      <c r="L548" s="37" t="str">
        <v>벽산</v>
      </c>
      <c r="M548" s="38">
        <v>84.93</v>
      </c>
      <c r="N548" s="39">
        <v>25.7</v>
      </c>
      <c r="O548" s="39">
        <v>28</v>
      </c>
      <c r="P548" s="39">
        <v>1855.36</v>
      </c>
      <c r="Q548" s="39">
        <v>4.77</v>
      </c>
      <c r="R548" s="36">
        <v>1449.27</v>
      </c>
    </row>
    <row r="549" ht="20" customHeight="1">
      <c r="A549" s="40" t="str">
        <v>2026-08-16T07:32:26+09:00</v>
      </c>
      <c r="B549" s="40" t="str">
        <v>2026.08.16</v>
      </c>
      <c r="C549" s="40" t="str">
        <v>20260809</v>
      </c>
      <c r="D549" s="40" t="str">
        <v>20260816</v>
      </c>
      <c r="E549" s="40" t="str">
        <v>경기</v>
      </c>
      <c r="F549" s="40" t="str">
        <v>남양주시</v>
      </c>
      <c r="G549" s="40" t="str">
        <v>와부읍 도곡리</v>
      </c>
      <c r="H549" s="40" t="str">
        <v>경기 남양주시 와부읍 도곡리</v>
      </c>
      <c r="I549" s="40" t="str">
        <v>41360</v>
      </c>
      <c r="J549" s="40" t="str">
        <v/>
      </c>
      <c r="K549" s="41" t="str">
        <v>41360:와부읍 도곡리</v>
      </c>
      <c r="L549" s="42" t="str">
        <v>쌍용스윗닷홈리버</v>
      </c>
      <c r="M549" s="43">
        <v>59.64</v>
      </c>
      <c r="N549" s="44">
        <v>18</v>
      </c>
      <c r="O549" s="44">
        <v>22</v>
      </c>
      <c r="P549" s="44">
        <v>2355.81</v>
      </c>
      <c r="Q549" s="44">
        <v>4.25</v>
      </c>
      <c r="R549" s="41">
        <v>1530.8</v>
      </c>
    </row>
    <row r="550" ht="20" customHeight="1">
      <c r="A550" s="35" t="str">
        <v>2026-08-16T07:32:26+09:00</v>
      </c>
      <c r="B550" s="35" t="str">
        <v>2026.08.16</v>
      </c>
      <c r="C550" s="35" t="str">
        <v>20260809</v>
      </c>
      <c r="D550" s="35" t="str">
        <v>20260816</v>
      </c>
      <c r="E550" s="35" t="str">
        <v>경기</v>
      </c>
      <c r="F550" s="35" t="str">
        <v>남양주시</v>
      </c>
      <c r="G550" s="35" t="str">
        <v>와부읍 도곡리</v>
      </c>
      <c r="H550" s="35" t="str">
        <v>경기 남양주시 와부읍 도곡리</v>
      </c>
      <c r="I550" s="35" t="str">
        <v>41360</v>
      </c>
      <c r="J550" s="35" t="str">
        <v/>
      </c>
      <c r="K550" s="36" t="str">
        <v>41360:와부읍 도곡리</v>
      </c>
      <c r="L550" s="37" t="str">
        <v>쌍용스윗닷홈리버</v>
      </c>
      <c r="M550" s="38">
        <v>84.95</v>
      </c>
      <c r="N550" s="39">
        <v>25.7</v>
      </c>
      <c r="O550" s="39">
        <v>22</v>
      </c>
      <c r="P550" s="39">
        <v>2517.71</v>
      </c>
      <c r="Q550" s="39">
        <v>6.47</v>
      </c>
      <c r="R550" s="36">
        <v>1430.07</v>
      </c>
    </row>
    <row r="551" ht="20" customHeight="1">
      <c r="A551" s="40" t="str">
        <v>2026-08-16T07:32:26+09:00</v>
      </c>
      <c r="B551" s="40" t="str">
        <v>2026.08.16</v>
      </c>
      <c r="C551" s="40" t="str">
        <v>20260809</v>
      </c>
      <c r="D551" s="40" t="str">
        <v>20260816</v>
      </c>
      <c r="E551" s="40" t="str">
        <v>경기</v>
      </c>
      <c r="F551" s="40" t="str">
        <v>남양주시</v>
      </c>
      <c r="G551" s="40" t="str">
        <v>와부읍 도곡리</v>
      </c>
      <c r="H551" s="40" t="str">
        <v>경기 남양주시 와부읍 도곡리</v>
      </c>
      <c r="I551" s="40" t="str">
        <v>41360</v>
      </c>
      <c r="J551" s="40" t="str">
        <v/>
      </c>
      <c r="K551" s="41" t="str">
        <v>41360:와부읍 도곡리</v>
      </c>
      <c r="L551" s="42" t="str">
        <v>쌍용스윗닷홈리버</v>
      </c>
      <c r="M551" s="43">
        <v>124.99</v>
      </c>
      <c r="N551" s="44">
        <v>37.8</v>
      </c>
      <c r="O551" s="44">
        <v>22</v>
      </c>
      <c r="P551" s="44">
        <v>1912.28</v>
      </c>
      <c r="Q551" s="44">
        <v>7.23</v>
      </c>
      <c r="R551" s="41">
        <v>1322.46</v>
      </c>
    </row>
    <row r="552" ht="20" customHeight="1">
      <c r="A552" s="35" t="str">
        <v>2026-08-16T07:32:26+09:00</v>
      </c>
      <c r="B552" s="35" t="str">
        <v>2026.08.16</v>
      </c>
      <c r="C552" s="35" t="str">
        <v>20260809</v>
      </c>
      <c r="D552" s="35" t="str">
        <v>20260816</v>
      </c>
      <c r="E552" s="35" t="str">
        <v>경기</v>
      </c>
      <c r="F552" s="35" t="str">
        <v>남양주시</v>
      </c>
      <c r="G552" s="35" t="str">
        <v>와부읍 도곡리</v>
      </c>
      <c r="H552" s="35" t="str">
        <v>경기 남양주시 와부읍 도곡리</v>
      </c>
      <c r="I552" s="35" t="str">
        <v>41360</v>
      </c>
      <c r="J552" s="35" t="str">
        <v/>
      </c>
      <c r="K552" s="36" t="str">
        <v>41360:와부읍 도곡리</v>
      </c>
      <c r="L552" s="37" t="str">
        <v>아리스빌</v>
      </c>
      <c r="M552" s="38">
        <v>158.61</v>
      </c>
      <c r="N552" s="39">
        <v>48</v>
      </c>
      <c r="O552" s="39">
        <v>23</v>
      </c>
      <c r="P552" s="35" t="str">
        <v/>
      </c>
      <c r="Q552" s="35" t="str">
        <v/>
      </c>
      <c r="R552" s="36">
        <v>787.84</v>
      </c>
    </row>
    <row r="553" ht="20" customHeight="1">
      <c r="A553" s="40" t="str">
        <v>2026-08-16T07:32:26+09:00</v>
      </c>
      <c r="B553" s="40" t="str">
        <v>2026.08.16</v>
      </c>
      <c r="C553" s="40" t="str">
        <v>20260809</v>
      </c>
      <c r="D553" s="40" t="str">
        <v>20260816</v>
      </c>
      <c r="E553" s="40" t="str">
        <v>경기</v>
      </c>
      <c r="F553" s="40" t="str">
        <v>남양주시</v>
      </c>
      <c r="G553" s="40" t="str">
        <v>와부읍 도곡리</v>
      </c>
      <c r="H553" s="40" t="str">
        <v>경기 남양주시 와부읍 도곡리</v>
      </c>
      <c r="I553" s="40" t="str">
        <v>41360</v>
      </c>
      <c r="J553" s="40" t="str">
        <v/>
      </c>
      <c r="K553" s="41" t="str">
        <v>41360:와부읍 도곡리</v>
      </c>
      <c r="L553" s="42" t="str">
        <v>우창리버빌</v>
      </c>
      <c r="M553" s="43">
        <v>163.77</v>
      </c>
      <c r="N553" s="44">
        <v>49.5</v>
      </c>
      <c r="O553" s="44">
        <v>24</v>
      </c>
      <c r="P553" s="40" t="str">
        <v/>
      </c>
      <c r="Q553" s="40" t="str">
        <v/>
      </c>
      <c r="R553" s="41">
        <v>743.23</v>
      </c>
    </row>
    <row r="554" ht="20" customHeight="1">
      <c r="A554" s="35" t="str">
        <v>2026-08-16T07:32:26+09:00</v>
      </c>
      <c r="B554" s="35" t="str">
        <v>2026.08.16</v>
      </c>
      <c r="C554" s="35" t="str">
        <v>20260809</v>
      </c>
      <c r="D554" s="35" t="str">
        <v>20260816</v>
      </c>
      <c r="E554" s="35" t="str">
        <v>경기</v>
      </c>
      <c r="F554" s="35" t="str">
        <v>남양주시</v>
      </c>
      <c r="G554" s="35" t="str">
        <v>와부읍 도곡리</v>
      </c>
      <c r="H554" s="35" t="str">
        <v>경기 남양주시 와부읍 도곡리</v>
      </c>
      <c r="I554" s="35" t="str">
        <v>41360</v>
      </c>
      <c r="J554" s="35" t="str">
        <v/>
      </c>
      <c r="K554" s="36" t="str">
        <v>41360:와부읍 도곡리</v>
      </c>
      <c r="L554" s="37" t="str">
        <v>우창리버빌(101)</v>
      </c>
      <c r="M554" s="38">
        <v>159.06</v>
      </c>
      <c r="N554" s="39">
        <v>48.1</v>
      </c>
      <c r="O554" s="39">
        <v>24</v>
      </c>
      <c r="P554" s="39">
        <v>1014.74</v>
      </c>
      <c r="Q554" s="39">
        <v>4.88</v>
      </c>
      <c r="R554" s="36">
        <v>655.41</v>
      </c>
    </row>
    <row r="555" ht="20" customHeight="1">
      <c r="A555" s="40" t="str">
        <v>2026-08-16T07:32:26+09:00</v>
      </c>
      <c r="B555" s="40" t="str">
        <v>2026.08.16</v>
      </c>
      <c r="C555" s="40" t="str">
        <v>20260809</v>
      </c>
      <c r="D555" s="40" t="str">
        <v>20260816</v>
      </c>
      <c r="E555" s="40" t="str">
        <v>경기</v>
      </c>
      <c r="F555" s="40" t="str">
        <v>남양주시</v>
      </c>
      <c r="G555" s="40" t="str">
        <v>와부읍 도곡리</v>
      </c>
      <c r="H555" s="40" t="str">
        <v>경기 남양주시 와부읍 도곡리</v>
      </c>
      <c r="I555" s="40" t="str">
        <v>41360</v>
      </c>
      <c r="J555" s="40" t="str">
        <v/>
      </c>
      <c r="K555" s="41" t="str">
        <v>41360:와부읍 도곡리</v>
      </c>
      <c r="L555" s="42" t="str">
        <v>한강우성</v>
      </c>
      <c r="M555" s="43">
        <v>59.89</v>
      </c>
      <c r="N555" s="44">
        <v>18.1</v>
      </c>
      <c r="O555" s="44">
        <v>29</v>
      </c>
      <c r="P555" s="44">
        <v>2221.67</v>
      </c>
      <c r="Q555" s="44">
        <v>4.03</v>
      </c>
      <c r="R555" s="41">
        <v>1690.4</v>
      </c>
    </row>
    <row r="556" ht="20" customHeight="1">
      <c r="A556" s="35" t="str">
        <v>2026-08-16T07:32:26+09:00</v>
      </c>
      <c r="B556" s="35" t="str">
        <v>2026.08.16</v>
      </c>
      <c r="C556" s="35" t="str">
        <v>20260809</v>
      </c>
      <c r="D556" s="35" t="str">
        <v>20260816</v>
      </c>
      <c r="E556" s="35" t="str">
        <v>경기</v>
      </c>
      <c r="F556" s="35" t="str">
        <v>남양주시</v>
      </c>
      <c r="G556" s="35" t="str">
        <v>와부읍 도곡리</v>
      </c>
      <c r="H556" s="35" t="str">
        <v>경기 남양주시 와부읍 도곡리</v>
      </c>
      <c r="I556" s="35" t="str">
        <v>41360</v>
      </c>
      <c r="J556" s="35" t="str">
        <v/>
      </c>
      <c r="K556" s="36" t="str">
        <v>41360:와부읍 도곡리</v>
      </c>
      <c r="L556" s="37" t="str">
        <v>한강우성</v>
      </c>
      <c r="M556" s="38">
        <v>84.91</v>
      </c>
      <c r="N556" s="39">
        <v>25.7</v>
      </c>
      <c r="O556" s="39">
        <v>29</v>
      </c>
      <c r="P556" s="39">
        <v>1925.16</v>
      </c>
      <c r="Q556" s="39">
        <v>4.95</v>
      </c>
      <c r="R556" s="36">
        <v>1308.1</v>
      </c>
    </row>
    <row r="557" ht="20" customHeight="1">
      <c r="A557" s="40" t="str">
        <v>2026-08-16T07:32:26+09:00</v>
      </c>
      <c r="B557" s="40" t="str">
        <v>2026.08.16</v>
      </c>
      <c r="C557" s="40" t="str">
        <v>20260809</v>
      </c>
      <c r="D557" s="40" t="str">
        <v>20260816</v>
      </c>
      <c r="E557" s="40" t="str">
        <v>경기</v>
      </c>
      <c r="F557" s="40" t="str">
        <v>남양주시</v>
      </c>
      <c r="G557" s="40" t="str">
        <v>와부읍 도곡리</v>
      </c>
      <c r="H557" s="40" t="str">
        <v>경기 남양주시 와부읍 도곡리</v>
      </c>
      <c r="I557" s="40" t="str">
        <v>41360</v>
      </c>
      <c r="J557" s="40" t="str">
        <v/>
      </c>
      <c r="K557" s="41" t="str">
        <v>41360:와부읍 도곡리</v>
      </c>
      <c r="L557" s="42" t="str">
        <v>한강우성</v>
      </c>
      <c r="M557" s="43">
        <v>101.97</v>
      </c>
      <c r="N557" s="44">
        <v>30.8</v>
      </c>
      <c r="O557" s="44">
        <v>29</v>
      </c>
      <c r="P557" s="44">
        <v>1539.87</v>
      </c>
      <c r="Q557" s="44">
        <v>4.75</v>
      </c>
      <c r="R557" s="41">
        <v>1257.83</v>
      </c>
    </row>
    <row r="558" ht="20" customHeight="1">
      <c r="A558" s="35" t="str">
        <v>2026-08-16T07:32:26+09:00</v>
      </c>
      <c r="B558" s="35" t="str">
        <v>2026.08.16</v>
      </c>
      <c r="C558" s="35" t="str">
        <v>20260809</v>
      </c>
      <c r="D558" s="35" t="str">
        <v>20260816</v>
      </c>
      <c r="E558" s="35" t="str">
        <v>경기</v>
      </c>
      <c r="F558" s="35" t="str">
        <v>남양주시</v>
      </c>
      <c r="G558" s="35" t="str">
        <v>와부읍 도곡리</v>
      </c>
      <c r="H558" s="35" t="str">
        <v>경기 남양주시 와부읍 도곡리</v>
      </c>
      <c r="I558" s="35" t="str">
        <v>41360</v>
      </c>
      <c r="J558" s="35" t="str">
        <v/>
      </c>
      <c r="K558" s="36" t="str">
        <v>41360:와부읍 도곡리</v>
      </c>
      <c r="L558" s="37" t="str">
        <v>한강우성</v>
      </c>
      <c r="M558" s="38">
        <v>134.95</v>
      </c>
      <c r="N558" s="39">
        <v>40.8</v>
      </c>
      <c r="O558" s="39">
        <v>29</v>
      </c>
      <c r="P558" s="39">
        <v>1506.85</v>
      </c>
      <c r="Q558" s="39">
        <v>6.15</v>
      </c>
      <c r="R558" s="36">
        <v>1061.92</v>
      </c>
    </row>
    <row r="559" ht="20" customHeight="1">
      <c r="A559" s="40" t="str">
        <v>2026-08-16T07:32:26+09:00</v>
      </c>
      <c r="B559" s="40" t="str">
        <v>2026.08.16</v>
      </c>
      <c r="C559" s="40" t="str">
        <v>20260809</v>
      </c>
      <c r="D559" s="40" t="str">
        <v>20260816</v>
      </c>
      <c r="E559" s="40" t="str">
        <v>경기</v>
      </c>
      <c r="F559" s="40" t="str">
        <v>남양주시</v>
      </c>
      <c r="G559" s="40" t="str">
        <v>진건읍 사능리</v>
      </c>
      <c r="H559" s="40" t="str">
        <v>경기 남양주시 진건읍 사능리</v>
      </c>
      <c r="I559" s="40" t="str">
        <v>41360</v>
      </c>
      <c r="J559" s="40" t="str">
        <v/>
      </c>
      <c r="K559" s="41" t="str">
        <v>41360:진건읍 사능리</v>
      </c>
      <c r="L559" s="42" t="str">
        <v>경남</v>
      </c>
      <c r="M559" s="43">
        <v>46.44</v>
      </c>
      <c r="N559" s="44">
        <v>14</v>
      </c>
      <c r="O559" s="44">
        <v>33</v>
      </c>
      <c r="P559" s="44">
        <v>681.89</v>
      </c>
      <c r="Q559" s="44">
        <v>0.96</v>
      </c>
      <c r="R559" s="40" t="str">
        <v/>
      </c>
    </row>
    <row r="560" ht="20" customHeight="1">
      <c r="A560" s="35" t="str">
        <v>2026-08-16T07:32:26+09:00</v>
      </c>
      <c r="B560" s="35" t="str">
        <v>2026.08.16</v>
      </c>
      <c r="C560" s="35" t="str">
        <v>20260809</v>
      </c>
      <c r="D560" s="35" t="str">
        <v>20260816</v>
      </c>
      <c r="E560" s="35" t="str">
        <v>경기</v>
      </c>
      <c r="F560" s="35" t="str">
        <v>남양주시</v>
      </c>
      <c r="G560" s="35" t="str">
        <v>진건읍 사능리</v>
      </c>
      <c r="H560" s="35" t="str">
        <v>경기 남양주시 진건읍 사능리</v>
      </c>
      <c r="I560" s="35" t="str">
        <v>41360</v>
      </c>
      <c r="J560" s="35" t="str">
        <v/>
      </c>
      <c r="K560" s="36" t="str">
        <v>41360:진건읍 사능리</v>
      </c>
      <c r="L560" s="37" t="str">
        <v>동명다동</v>
      </c>
      <c r="M560" s="38">
        <v>45.6</v>
      </c>
      <c r="N560" s="39">
        <v>13.8</v>
      </c>
      <c r="O560" s="39">
        <v>31</v>
      </c>
      <c r="P560" s="39">
        <v>745.31</v>
      </c>
      <c r="Q560" s="39">
        <v>1.03</v>
      </c>
      <c r="R560" s="36">
        <v>622.01</v>
      </c>
    </row>
    <row r="561" ht="20" customHeight="1">
      <c r="A561" s="40" t="str">
        <v>2026-08-16T07:32:26+09:00</v>
      </c>
      <c r="B561" s="40" t="str">
        <v>2026.08.16</v>
      </c>
      <c r="C561" s="40" t="str">
        <v>20260809</v>
      </c>
      <c r="D561" s="40" t="str">
        <v>20260816</v>
      </c>
      <c r="E561" s="40" t="str">
        <v>경기</v>
      </c>
      <c r="F561" s="40" t="str">
        <v>남양주시</v>
      </c>
      <c r="G561" s="40" t="str">
        <v>진건읍 사능리</v>
      </c>
      <c r="H561" s="40" t="str">
        <v>경기 남양주시 진건읍 사능리</v>
      </c>
      <c r="I561" s="40" t="str">
        <v>41360</v>
      </c>
      <c r="J561" s="40" t="str">
        <v/>
      </c>
      <c r="K561" s="41" t="str">
        <v>41360:진건읍 사능리</v>
      </c>
      <c r="L561" s="42" t="str">
        <v>미창</v>
      </c>
      <c r="M561" s="43">
        <v>59.44</v>
      </c>
      <c r="N561" s="44">
        <v>18</v>
      </c>
      <c r="O561" s="44">
        <v>32</v>
      </c>
      <c r="P561" s="40" t="str">
        <v/>
      </c>
      <c r="Q561" s="40" t="str">
        <v/>
      </c>
      <c r="R561" s="41">
        <v>924.76</v>
      </c>
    </row>
    <row r="562" ht="20" customHeight="1">
      <c r="A562" s="35" t="str">
        <v>2026-08-16T07:32:26+09:00</v>
      </c>
      <c r="B562" s="35" t="str">
        <v>2026.08.16</v>
      </c>
      <c r="C562" s="35" t="str">
        <v>20260809</v>
      </c>
      <c r="D562" s="35" t="str">
        <v>20260816</v>
      </c>
      <c r="E562" s="35" t="str">
        <v>경기</v>
      </c>
      <c r="F562" s="35" t="str">
        <v>남양주시</v>
      </c>
      <c r="G562" s="35" t="str">
        <v>진건읍 신월리</v>
      </c>
      <c r="H562" s="35" t="str">
        <v>경기 남양주시 진건읍 신월리</v>
      </c>
      <c r="I562" s="35" t="str">
        <v>41360</v>
      </c>
      <c r="J562" s="35" t="str">
        <v/>
      </c>
      <c r="K562" s="36" t="str">
        <v>41360:진건읍 신월리</v>
      </c>
      <c r="L562" s="37" t="str">
        <v>동성</v>
      </c>
      <c r="M562" s="38">
        <v>59.4</v>
      </c>
      <c r="N562" s="39">
        <v>18</v>
      </c>
      <c r="O562" s="39">
        <v>28</v>
      </c>
      <c r="P562" s="39">
        <v>1280.02</v>
      </c>
      <c r="Q562" s="39">
        <v>2.3</v>
      </c>
      <c r="R562" s="36">
        <v>1104.99</v>
      </c>
    </row>
    <row r="563" ht="20" customHeight="1">
      <c r="A563" s="40" t="str">
        <v>2026-08-16T07:32:26+09:00</v>
      </c>
      <c r="B563" s="40" t="str">
        <v>2026.08.16</v>
      </c>
      <c r="C563" s="40" t="str">
        <v>20260809</v>
      </c>
      <c r="D563" s="40" t="str">
        <v>20260816</v>
      </c>
      <c r="E563" s="40" t="str">
        <v>경기</v>
      </c>
      <c r="F563" s="40" t="str">
        <v>남양주시</v>
      </c>
      <c r="G563" s="40" t="str">
        <v>진건읍 신월리</v>
      </c>
      <c r="H563" s="40" t="str">
        <v>경기 남양주시 진건읍 신월리</v>
      </c>
      <c r="I563" s="40" t="str">
        <v>41360</v>
      </c>
      <c r="J563" s="40" t="str">
        <v/>
      </c>
      <c r="K563" s="41" t="str">
        <v>41360:진건읍 신월리</v>
      </c>
      <c r="L563" s="42" t="str">
        <v>동성</v>
      </c>
      <c r="M563" s="43">
        <v>84.97</v>
      </c>
      <c r="N563" s="44">
        <v>25.7</v>
      </c>
      <c r="O563" s="44">
        <v>28</v>
      </c>
      <c r="P563" s="44">
        <v>1322.78</v>
      </c>
      <c r="Q563" s="44">
        <v>3.4</v>
      </c>
      <c r="R563" s="41">
        <v>1126.09</v>
      </c>
    </row>
    <row r="564" ht="20" customHeight="1">
      <c r="A564" s="35" t="str">
        <v>2026-08-16T07:32:26+09:00</v>
      </c>
      <c r="B564" s="35" t="str">
        <v>2026.08.16</v>
      </c>
      <c r="C564" s="35" t="str">
        <v>20260809</v>
      </c>
      <c r="D564" s="35" t="str">
        <v>20260816</v>
      </c>
      <c r="E564" s="35" t="str">
        <v>경기</v>
      </c>
      <c r="F564" s="35" t="str">
        <v>남양주시</v>
      </c>
      <c r="G564" s="35" t="str">
        <v>진건읍 용정리</v>
      </c>
      <c r="H564" s="35" t="str">
        <v>경기 남양주시 진건읍 용정리</v>
      </c>
      <c r="I564" s="35" t="str">
        <v>41360</v>
      </c>
      <c r="J564" s="35" t="str">
        <v/>
      </c>
      <c r="K564" s="36" t="str">
        <v>41360:진건읍 용정리</v>
      </c>
      <c r="L564" s="37" t="str">
        <v>금강</v>
      </c>
      <c r="M564" s="38">
        <v>59.86</v>
      </c>
      <c r="N564" s="39">
        <v>18.1</v>
      </c>
      <c r="O564" s="39">
        <v>28</v>
      </c>
      <c r="P564" s="39">
        <v>1365.91</v>
      </c>
      <c r="Q564" s="39">
        <v>2.47</v>
      </c>
      <c r="R564" s="36">
        <v>938.83</v>
      </c>
    </row>
    <row r="565" ht="20" customHeight="1">
      <c r="A565" s="40" t="str">
        <v>2026-08-16T07:32:26+09:00</v>
      </c>
      <c r="B565" s="40" t="str">
        <v>2026.08.16</v>
      </c>
      <c r="C565" s="40" t="str">
        <v>20260809</v>
      </c>
      <c r="D565" s="40" t="str">
        <v>20260816</v>
      </c>
      <c r="E565" s="40" t="str">
        <v>경기</v>
      </c>
      <c r="F565" s="40" t="str">
        <v>남양주시</v>
      </c>
      <c r="G565" s="40" t="str">
        <v>진건읍 용정리</v>
      </c>
      <c r="H565" s="40" t="str">
        <v>경기 남양주시 진건읍 용정리</v>
      </c>
      <c r="I565" s="40" t="str">
        <v>41360</v>
      </c>
      <c r="J565" s="40" t="str">
        <v/>
      </c>
      <c r="K565" s="41" t="str">
        <v>41360:진건읍 용정리</v>
      </c>
      <c r="L565" s="42" t="str">
        <v>금강</v>
      </c>
      <c r="M565" s="43">
        <v>84.58</v>
      </c>
      <c r="N565" s="44">
        <v>25.6</v>
      </c>
      <c r="O565" s="44">
        <v>28</v>
      </c>
      <c r="P565" s="44">
        <v>1133.46</v>
      </c>
      <c r="Q565" s="44">
        <v>2.9</v>
      </c>
      <c r="R565" s="41">
        <v>1056.85</v>
      </c>
    </row>
    <row r="566" ht="20" customHeight="1">
      <c r="A566" s="35" t="str">
        <v>2026-08-16T07:32:26+09:00</v>
      </c>
      <c r="B566" s="35" t="str">
        <v>2026.08.16</v>
      </c>
      <c r="C566" s="35" t="str">
        <v>20260809</v>
      </c>
      <c r="D566" s="35" t="str">
        <v>20260816</v>
      </c>
      <c r="E566" s="35" t="str">
        <v>경기</v>
      </c>
      <c r="F566" s="35" t="str">
        <v>남양주시</v>
      </c>
      <c r="G566" s="35" t="str">
        <v>진건읍 용정리</v>
      </c>
      <c r="H566" s="35" t="str">
        <v>경기 남양주시 진건읍 용정리</v>
      </c>
      <c r="I566" s="35" t="str">
        <v>41360</v>
      </c>
      <c r="J566" s="35" t="str">
        <v/>
      </c>
      <c r="K566" s="36" t="str">
        <v>41360:진건읍 용정리</v>
      </c>
      <c r="L566" s="37" t="str">
        <v>금강</v>
      </c>
      <c r="M566" s="38">
        <v>104.58</v>
      </c>
      <c r="N566" s="39">
        <v>31.6</v>
      </c>
      <c r="O566" s="39">
        <v>28</v>
      </c>
      <c r="P566" s="39">
        <v>948.3</v>
      </c>
      <c r="Q566" s="39">
        <v>3</v>
      </c>
      <c r="R566" s="36">
        <v>770.37</v>
      </c>
    </row>
    <row r="567" ht="20" customHeight="1">
      <c r="A567" s="40" t="str">
        <v>2026-08-16T07:32:26+09:00</v>
      </c>
      <c r="B567" s="40" t="str">
        <v>2026.08.16</v>
      </c>
      <c r="C567" s="40" t="str">
        <v>20260809</v>
      </c>
      <c r="D567" s="40" t="str">
        <v>20260816</v>
      </c>
      <c r="E567" s="40" t="str">
        <v>경기</v>
      </c>
      <c r="F567" s="40" t="str">
        <v>남양주시</v>
      </c>
      <c r="G567" s="40" t="str">
        <v>진건읍 용정리</v>
      </c>
      <c r="H567" s="40" t="str">
        <v>경기 남양주시 진건읍 용정리</v>
      </c>
      <c r="I567" s="40" t="str">
        <v>41360</v>
      </c>
      <c r="J567" s="40" t="str">
        <v/>
      </c>
      <c r="K567" s="41" t="str">
        <v>41360:진건읍 용정리</v>
      </c>
      <c r="L567" s="42" t="str">
        <v>금강</v>
      </c>
      <c r="M567" s="43">
        <v>120.03</v>
      </c>
      <c r="N567" s="44">
        <v>36.3</v>
      </c>
      <c r="O567" s="44">
        <v>28</v>
      </c>
      <c r="P567" s="44">
        <v>1258.1</v>
      </c>
      <c r="Q567" s="44">
        <v>4.57</v>
      </c>
      <c r="R567" s="41">
        <v>925.49</v>
      </c>
    </row>
    <row r="568" ht="20" customHeight="1">
      <c r="A568" s="35" t="str">
        <v>2026-08-16T07:32:26+09:00</v>
      </c>
      <c r="B568" s="35" t="str">
        <v>2026.08.16</v>
      </c>
      <c r="C568" s="35" t="str">
        <v>20260809</v>
      </c>
      <c r="D568" s="35" t="str">
        <v>20260816</v>
      </c>
      <c r="E568" s="35" t="str">
        <v>경기</v>
      </c>
      <c r="F568" s="35" t="str">
        <v>남양주시</v>
      </c>
      <c r="G568" s="35" t="str">
        <v>진건읍 용정리</v>
      </c>
      <c r="H568" s="35" t="str">
        <v>경기 남양주시 진건읍 용정리</v>
      </c>
      <c r="I568" s="35" t="str">
        <v>41360</v>
      </c>
      <c r="J568" s="35" t="str">
        <v/>
      </c>
      <c r="K568" s="36" t="str">
        <v>41360:진건읍 용정리</v>
      </c>
      <c r="L568" s="37" t="str">
        <v>남양주진건주공</v>
      </c>
      <c r="M568" s="38">
        <v>39.27</v>
      </c>
      <c r="N568" s="39">
        <v>11.9</v>
      </c>
      <c r="O568" s="39">
        <v>37</v>
      </c>
      <c r="P568" s="39">
        <v>1417</v>
      </c>
      <c r="Q568" s="39">
        <v>1.68</v>
      </c>
      <c r="R568" s="36">
        <v>1005.1</v>
      </c>
    </row>
    <row r="569" ht="20" customHeight="1">
      <c r="A569" s="40" t="str">
        <v>2026-08-16T07:32:26+09:00</v>
      </c>
      <c r="B569" s="40" t="str">
        <v>2026.08.16</v>
      </c>
      <c r="C569" s="40" t="str">
        <v>20260809</v>
      </c>
      <c r="D569" s="40" t="str">
        <v>20260816</v>
      </c>
      <c r="E569" s="40" t="str">
        <v>경기</v>
      </c>
      <c r="F569" s="40" t="str">
        <v>남양주시</v>
      </c>
      <c r="G569" s="40" t="str">
        <v>진건읍 용정리</v>
      </c>
      <c r="H569" s="40" t="str">
        <v>경기 남양주시 진건읍 용정리</v>
      </c>
      <c r="I569" s="40" t="str">
        <v>41360</v>
      </c>
      <c r="J569" s="40" t="str">
        <v/>
      </c>
      <c r="K569" s="41" t="str">
        <v>41360:진건읍 용정리</v>
      </c>
      <c r="L569" s="42" t="str">
        <v>남양주진건주공</v>
      </c>
      <c r="M569" s="43">
        <v>39.66</v>
      </c>
      <c r="N569" s="44">
        <v>12</v>
      </c>
      <c r="O569" s="44">
        <v>37</v>
      </c>
      <c r="P569" s="44">
        <v>1417</v>
      </c>
      <c r="Q569" s="44">
        <v>1.7</v>
      </c>
      <c r="R569" s="41">
        <v>762.64</v>
      </c>
    </row>
    <row r="570" ht="20" customHeight="1">
      <c r="A570" s="35" t="str">
        <v>2026-08-16T07:32:26+09:00</v>
      </c>
      <c r="B570" s="35" t="str">
        <v>2026.08.16</v>
      </c>
      <c r="C570" s="35" t="str">
        <v>20260809</v>
      </c>
      <c r="D570" s="35" t="str">
        <v>20260816</v>
      </c>
      <c r="E570" s="35" t="str">
        <v>경기</v>
      </c>
      <c r="F570" s="35" t="str">
        <v>남양주시</v>
      </c>
      <c r="G570" s="35" t="str">
        <v>진건읍 용정리</v>
      </c>
      <c r="H570" s="35" t="str">
        <v>경기 남양주시 진건읍 용정리</v>
      </c>
      <c r="I570" s="35" t="str">
        <v>41360</v>
      </c>
      <c r="J570" s="35" t="str">
        <v/>
      </c>
      <c r="K570" s="36" t="str">
        <v>41360:진건읍 용정리</v>
      </c>
      <c r="L570" s="37" t="str">
        <v>남양주진건주공</v>
      </c>
      <c r="M570" s="38">
        <v>46.65</v>
      </c>
      <c r="N570" s="39">
        <v>14.1</v>
      </c>
      <c r="O570" s="39">
        <v>37</v>
      </c>
      <c r="P570" s="39">
        <v>1310.98</v>
      </c>
      <c r="Q570" s="39">
        <v>1.85</v>
      </c>
      <c r="R570" s="36">
        <v>849.22</v>
      </c>
    </row>
    <row r="571" ht="20" customHeight="1">
      <c r="A571" s="40" t="str">
        <v>2026-08-16T07:32:26+09:00</v>
      </c>
      <c r="B571" s="40" t="str">
        <v>2026.08.16</v>
      </c>
      <c r="C571" s="40" t="str">
        <v>20260809</v>
      </c>
      <c r="D571" s="40" t="str">
        <v>20260816</v>
      </c>
      <c r="E571" s="40" t="str">
        <v>경기</v>
      </c>
      <c r="F571" s="40" t="str">
        <v>남양주시</v>
      </c>
      <c r="G571" s="40" t="str">
        <v>진건읍 용정리</v>
      </c>
      <c r="H571" s="40" t="str">
        <v>경기 남양주시 진건읍 용정리</v>
      </c>
      <c r="I571" s="40" t="str">
        <v>41360</v>
      </c>
      <c r="J571" s="40" t="str">
        <v/>
      </c>
      <c r="K571" s="41" t="str">
        <v>41360:진건읍 용정리</v>
      </c>
      <c r="L571" s="42" t="str">
        <v>남양주진건주공2단지</v>
      </c>
      <c r="M571" s="43">
        <v>39.99</v>
      </c>
      <c r="N571" s="44">
        <v>12.1</v>
      </c>
      <c r="O571" s="44">
        <v>29</v>
      </c>
      <c r="P571" s="44">
        <v>1281.31</v>
      </c>
      <c r="Q571" s="44">
        <v>1.55</v>
      </c>
      <c r="R571" s="41">
        <v>1074.65</v>
      </c>
    </row>
    <row r="572" ht="20" customHeight="1">
      <c r="A572" s="35" t="str">
        <v>2026-08-16T07:32:26+09:00</v>
      </c>
      <c r="B572" s="35" t="str">
        <v>2026.08.16</v>
      </c>
      <c r="C572" s="35" t="str">
        <v>20260809</v>
      </c>
      <c r="D572" s="35" t="str">
        <v>20260816</v>
      </c>
      <c r="E572" s="35" t="str">
        <v>경기</v>
      </c>
      <c r="F572" s="35" t="str">
        <v>남양주시</v>
      </c>
      <c r="G572" s="35" t="str">
        <v>진건읍 용정리</v>
      </c>
      <c r="H572" s="35" t="str">
        <v>경기 남양주시 진건읍 용정리</v>
      </c>
      <c r="I572" s="35" t="str">
        <v>41360</v>
      </c>
      <c r="J572" s="35" t="str">
        <v/>
      </c>
      <c r="K572" s="36" t="str">
        <v>41360:진건읍 용정리</v>
      </c>
      <c r="L572" s="37" t="str">
        <v>남양주진건주공2단지</v>
      </c>
      <c r="M572" s="38">
        <v>49.95</v>
      </c>
      <c r="N572" s="39">
        <v>15.1</v>
      </c>
      <c r="O572" s="39">
        <v>29</v>
      </c>
      <c r="P572" s="39">
        <v>1197.89</v>
      </c>
      <c r="Q572" s="39">
        <v>1.81</v>
      </c>
      <c r="R572" s="36">
        <v>926.55</v>
      </c>
    </row>
    <row r="573" ht="20" customHeight="1">
      <c r="A573" s="40" t="str">
        <v>2026-08-16T07:32:26+09:00</v>
      </c>
      <c r="B573" s="40" t="str">
        <v>2026.08.16</v>
      </c>
      <c r="C573" s="40" t="str">
        <v>20260809</v>
      </c>
      <c r="D573" s="40" t="str">
        <v>20260816</v>
      </c>
      <c r="E573" s="40" t="str">
        <v>경기</v>
      </c>
      <c r="F573" s="40" t="str">
        <v>남양주시</v>
      </c>
      <c r="G573" s="40" t="str">
        <v>진건읍 용정리</v>
      </c>
      <c r="H573" s="40" t="str">
        <v>경기 남양주시 진건읍 용정리</v>
      </c>
      <c r="I573" s="40" t="str">
        <v>41360</v>
      </c>
      <c r="J573" s="40" t="str">
        <v/>
      </c>
      <c r="K573" s="41" t="str">
        <v>41360:진건읍 용정리</v>
      </c>
      <c r="L573" s="42" t="str">
        <v>세아</v>
      </c>
      <c r="M573" s="43">
        <v>58.22</v>
      </c>
      <c r="N573" s="44">
        <v>17.6</v>
      </c>
      <c r="O573" s="44">
        <v>30</v>
      </c>
      <c r="P573" s="44">
        <v>1008.81</v>
      </c>
      <c r="Q573" s="44">
        <v>1.78</v>
      </c>
      <c r="R573" s="41">
        <v>851.71</v>
      </c>
    </row>
    <row r="574" ht="20" customHeight="1">
      <c r="A574" s="35" t="str">
        <v>2026-08-16T07:32:26+09:00</v>
      </c>
      <c r="B574" s="35" t="str">
        <v>2026.08.16</v>
      </c>
      <c r="C574" s="35" t="str">
        <v>20260809</v>
      </c>
      <c r="D574" s="35" t="str">
        <v>20260816</v>
      </c>
      <c r="E574" s="35" t="str">
        <v>경기</v>
      </c>
      <c r="F574" s="35" t="str">
        <v>남양주시</v>
      </c>
      <c r="G574" s="35" t="str">
        <v>진건읍 용정리</v>
      </c>
      <c r="H574" s="35" t="str">
        <v>경기 남양주시 진건읍 용정리</v>
      </c>
      <c r="I574" s="35" t="str">
        <v>41360</v>
      </c>
      <c r="J574" s="35" t="str">
        <v/>
      </c>
      <c r="K574" s="36" t="str">
        <v>41360:진건읍 용정리</v>
      </c>
      <c r="L574" s="37" t="str">
        <v>세아</v>
      </c>
      <c r="M574" s="38">
        <v>84.57</v>
      </c>
      <c r="N574" s="39">
        <v>25.6</v>
      </c>
      <c r="O574" s="39">
        <v>30</v>
      </c>
      <c r="P574" s="39">
        <v>988.96</v>
      </c>
      <c r="Q574" s="39">
        <v>2.53</v>
      </c>
      <c r="R574" s="36">
        <v>797.72</v>
      </c>
    </row>
    <row r="575" ht="20" customHeight="1">
      <c r="A575" s="40" t="str">
        <v>2026-08-16T07:32:26+09:00</v>
      </c>
      <c r="B575" s="40" t="str">
        <v>2026.08.16</v>
      </c>
      <c r="C575" s="40" t="str">
        <v>20260809</v>
      </c>
      <c r="D575" s="40" t="str">
        <v>20260816</v>
      </c>
      <c r="E575" s="40" t="str">
        <v>경기</v>
      </c>
      <c r="F575" s="40" t="str">
        <v>남양주시</v>
      </c>
      <c r="G575" s="40" t="str">
        <v>진건읍 용정리</v>
      </c>
      <c r="H575" s="40" t="str">
        <v>경기 남양주시 진건읍 용정리</v>
      </c>
      <c r="I575" s="40" t="str">
        <v>41360</v>
      </c>
      <c r="J575" s="40" t="str">
        <v/>
      </c>
      <c r="K575" s="41" t="str">
        <v>41360:진건읍 용정리</v>
      </c>
      <c r="L575" s="42" t="str">
        <v>심미에셈빌</v>
      </c>
      <c r="M575" s="43">
        <v>63.83</v>
      </c>
      <c r="N575" s="44">
        <v>19.3</v>
      </c>
      <c r="O575" s="44">
        <v>24</v>
      </c>
      <c r="P575" s="44">
        <v>926.47</v>
      </c>
      <c r="Q575" s="44">
        <v>1.79</v>
      </c>
      <c r="R575" s="40" t="str">
        <v/>
      </c>
    </row>
    <row r="576" ht="20" customHeight="1">
      <c r="A576" s="35" t="str">
        <v>2026-08-16T07:32:26+09:00</v>
      </c>
      <c r="B576" s="35" t="str">
        <v>2026.08.16</v>
      </c>
      <c r="C576" s="35" t="str">
        <v>20260809</v>
      </c>
      <c r="D576" s="35" t="str">
        <v>20260816</v>
      </c>
      <c r="E576" s="35" t="str">
        <v>경기</v>
      </c>
      <c r="F576" s="35" t="str">
        <v>남양주시</v>
      </c>
      <c r="G576" s="35" t="str">
        <v>진건읍 용정리</v>
      </c>
      <c r="H576" s="35" t="str">
        <v>경기 남양주시 진건읍 용정리</v>
      </c>
      <c r="I576" s="35" t="str">
        <v>41360</v>
      </c>
      <c r="J576" s="35" t="str">
        <v/>
      </c>
      <c r="K576" s="36" t="str">
        <v>41360:진건읍 용정리</v>
      </c>
      <c r="L576" s="37" t="str">
        <v>심미에셈빌</v>
      </c>
      <c r="M576" s="38">
        <v>146.67</v>
      </c>
      <c r="N576" s="39">
        <v>44.4</v>
      </c>
      <c r="O576" s="39">
        <v>24</v>
      </c>
      <c r="P576" s="35" t="str">
        <v/>
      </c>
      <c r="Q576" s="35" t="str">
        <v/>
      </c>
      <c r="R576" s="36">
        <v>262.36</v>
      </c>
    </row>
    <row r="577" ht="20" customHeight="1">
      <c r="A577" s="40" t="str">
        <v>2026-08-16T07:32:26+09:00</v>
      </c>
      <c r="B577" s="40" t="str">
        <v>2026.08.16</v>
      </c>
      <c r="C577" s="40" t="str">
        <v>20260809</v>
      </c>
      <c r="D577" s="40" t="str">
        <v>20260816</v>
      </c>
      <c r="E577" s="40" t="str">
        <v>경기</v>
      </c>
      <c r="F577" s="40" t="str">
        <v>남양주시</v>
      </c>
      <c r="G577" s="40" t="str">
        <v>진건읍 용정리</v>
      </c>
      <c r="H577" s="40" t="str">
        <v>경기 남양주시 진건읍 용정리</v>
      </c>
      <c r="I577" s="40" t="str">
        <v>41360</v>
      </c>
      <c r="J577" s="40" t="str">
        <v/>
      </c>
      <c r="K577" s="41" t="str">
        <v>41360:진건읍 용정리</v>
      </c>
      <c r="L577" s="42" t="str">
        <v>한신그린1차</v>
      </c>
      <c r="M577" s="43">
        <v>70.59</v>
      </c>
      <c r="N577" s="44">
        <v>21.4</v>
      </c>
      <c r="O577" s="44">
        <v>36</v>
      </c>
      <c r="P577" s="44">
        <v>1053.69</v>
      </c>
      <c r="Q577" s="44">
        <v>2.25</v>
      </c>
      <c r="R577" s="41">
        <v>702.46</v>
      </c>
    </row>
    <row r="578" ht="20" customHeight="1">
      <c r="A578" s="35" t="str">
        <v>2026-08-16T07:32:26+09:00</v>
      </c>
      <c r="B578" s="35" t="str">
        <v>2026.08.16</v>
      </c>
      <c r="C578" s="35" t="str">
        <v>20260809</v>
      </c>
      <c r="D578" s="35" t="str">
        <v>20260816</v>
      </c>
      <c r="E578" s="35" t="str">
        <v>경기</v>
      </c>
      <c r="F578" s="35" t="str">
        <v>남양주시</v>
      </c>
      <c r="G578" s="35" t="str">
        <v>진건읍 용정리</v>
      </c>
      <c r="H578" s="35" t="str">
        <v>경기 남양주시 진건읍 용정리</v>
      </c>
      <c r="I578" s="35" t="str">
        <v>41360</v>
      </c>
      <c r="J578" s="35" t="str">
        <v/>
      </c>
      <c r="K578" s="36" t="str">
        <v>41360:진건읍 용정리</v>
      </c>
      <c r="L578" s="37" t="str">
        <v>한신그린1차</v>
      </c>
      <c r="M578" s="38">
        <v>84.74</v>
      </c>
      <c r="N578" s="39">
        <v>25.6</v>
      </c>
      <c r="O578" s="39">
        <v>36</v>
      </c>
      <c r="P578" s="39">
        <v>982.47</v>
      </c>
      <c r="Q578" s="39">
        <v>2.52</v>
      </c>
      <c r="R578" s="35" t="str">
        <v/>
      </c>
    </row>
    <row r="579" ht="20" customHeight="1">
      <c r="A579" s="40" t="str">
        <v>2026-08-16T07:32:26+09:00</v>
      </c>
      <c r="B579" s="40" t="str">
        <v>2026.08.16</v>
      </c>
      <c r="C579" s="40" t="str">
        <v>20260809</v>
      </c>
      <c r="D579" s="40" t="str">
        <v>20260816</v>
      </c>
      <c r="E579" s="40" t="str">
        <v>경기</v>
      </c>
      <c r="F579" s="40" t="str">
        <v>남양주시</v>
      </c>
      <c r="G579" s="40" t="str">
        <v>진건읍 용정리</v>
      </c>
      <c r="H579" s="40" t="str">
        <v>경기 남양주시 진건읍 용정리</v>
      </c>
      <c r="I579" s="40" t="str">
        <v>41360</v>
      </c>
      <c r="J579" s="40" t="str">
        <v/>
      </c>
      <c r="K579" s="41" t="str">
        <v>41360:진건읍 용정리</v>
      </c>
      <c r="L579" s="42" t="str">
        <v>한신그린1차</v>
      </c>
      <c r="M579" s="43">
        <v>84.96</v>
      </c>
      <c r="N579" s="44">
        <v>25.7</v>
      </c>
      <c r="O579" s="44">
        <v>36</v>
      </c>
      <c r="P579" s="44">
        <v>982.47</v>
      </c>
      <c r="Q579" s="44">
        <v>2.53</v>
      </c>
      <c r="R579" s="41">
        <v>576.01</v>
      </c>
    </row>
    <row r="580" ht="20" customHeight="1">
      <c r="A580" s="35" t="str">
        <v>2026-08-16T07:32:26+09:00</v>
      </c>
      <c r="B580" s="35" t="str">
        <v>2026.08.16</v>
      </c>
      <c r="C580" s="35" t="str">
        <v>20260809</v>
      </c>
      <c r="D580" s="35" t="str">
        <v>20260816</v>
      </c>
      <c r="E580" s="35" t="str">
        <v>경기</v>
      </c>
      <c r="F580" s="35" t="str">
        <v>남양주시</v>
      </c>
      <c r="G580" s="35" t="str">
        <v>진건읍 용정리</v>
      </c>
      <c r="H580" s="35" t="str">
        <v>경기 남양주시 진건읍 용정리</v>
      </c>
      <c r="I580" s="35" t="str">
        <v>41360</v>
      </c>
      <c r="J580" s="35" t="str">
        <v/>
      </c>
      <c r="K580" s="36" t="str">
        <v>41360:진건읍 용정리</v>
      </c>
      <c r="L580" s="37" t="str">
        <v>한신그린2차</v>
      </c>
      <c r="M580" s="38">
        <v>70.76</v>
      </c>
      <c r="N580" s="39">
        <v>21.4</v>
      </c>
      <c r="O580" s="39">
        <v>34</v>
      </c>
      <c r="P580" s="39">
        <v>1051.16</v>
      </c>
      <c r="Q580" s="39">
        <v>2.25</v>
      </c>
      <c r="R580" s="36">
        <v>792.75</v>
      </c>
    </row>
    <row r="581" ht="20" customHeight="1">
      <c r="A581" s="40" t="str">
        <v>2026-08-16T07:32:26+09:00</v>
      </c>
      <c r="B581" s="40" t="str">
        <v>2026.08.16</v>
      </c>
      <c r="C581" s="40" t="str">
        <v>20260809</v>
      </c>
      <c r="D581" s="40" t="str">
        <v>20260816</v>
      </c>
      <c r="E581" s="40" t="str">
        <v>경기</v>
      </c>
      <c r="F581" s="40" t="str">
        <v>남양주시</v>
      </c>
      <c r="G581" s="40" t="str">
        <v>진건읍 용정리</v>
      </c>
      <c r="H581" s="40" t="str">
        <v>경기 남양주시 진건읍 용정리</v>
      </c>
      <c r="I581" s="40" t="str">
        <v>41360</v>
      </c>
      <c r="J581" s="40" t="str">
        <v/>
      </c>
      <c r="K581" s="41" t="str">
        <v>41360:진건읍 용정리</v>
      </c>
      <c r="L581" s="42" t="str">
        <v>한신그린2차</v>
      </c>
      <c r="M581" s="43">
        <v>84.94</v>
      </c>
      <c r="N581" s="44">
        <v>25.7</v>
      </c>
      <c r="O581" s="44">
        <v>34</v>
      </c>
      <c r="P581" s="44">
        <v>1066.38</v>
      </c>
      <c r="Q581" s="44">
        <v>2.74</v>
      </c>
      <c r="R581" s="41">
        <v>778.38</v>
      </c>
    </row>
    <row r="582" ht="20" customHeight="1">
      <c r="A582" s="35" t="str">
        <v>2026-08-16T07:32:26+09:00</v>
      </c>
      <c r="B582" s="35" t="str">
        <v>2026.08.16</v>
      </c>
      <c r="C582" s="35" t="str">
        <v>20260809</v>
      </c>
      <c r="D582" s="35" t="str">
        <v>20260816</v>
      </c>
      <c r="E582" s="35" t="str">
        <v>경기</v>
      </c>
      <c r="F582" s="35" t="str">
        <v>남양주시</v>
      </c>
      <c r="G582" s="35" t="str">
        <v>진건읍 용정리</v>
      </c>
      <c r="H582" s="35" t="str">
        <v>경기 남양주시 진건읍 용정리</v>
      </c>
      <c r="I582" s="35" t="str">
        <v>41360</v>
      </c>
      <c r="J582" s="35" t="str">
        <v/>
      </c>
      <c r="K582" s="36" t="str">
        <v>41360:진건읍 용정리</v>
      </c>
      <c r="L582" s="37" t="str">
        <v>한신그린3차</v>
      </c>
      <c r="M582" s="38">
        <v>59.93</v>
      </c>
      <c r="N582" s="39">
        <v>18.1</v>
      </c>
      <c r="O582" s="39">
        <v>32</v>
      </c>
      <c r="P582" s="39">
        <v>1156.82</v>
      </c>
      <c r="Q582" s="39">
        <v>2.1</v>
      </c>
      <c r="R582" s="36">
        <v>858.14</v>
      </c>
    </row>
    <row r="583" ht="20" customHeight="1">
      <c r="A583" s="40" t="str">
        <v>2026-08-16T07:32:26+09:00</v>
      </c>
      <c r="B583" s="40" t="str">
        <v>2026.08.16</v>
      </c>
      <c r="C583" s="40" t="str">
        <v>20260809</v>
      </c>
      <c r="D583" s="40" t="str">
        <v>20260816</v>
      </c>
      <c r="E583" s="40" t="str">
        <v>경기</v>
      </c>
      <c r="F583" s="40" t="str">
        <v>남양주시</v>
      </c>
      <c r="G583" s="40" t="str">
        <v>진건읍 용정리</v>
      </c>
      <c r="H583" s="40" t="str">
        <v>경기 남양주시 진건읍 용정리</v>
      </c>
      <c r="I583" s="40" t="str">
        <v>41360</v>
      </c>
      <c r="J583" s="40" t="str">
        <v/>
      </c>
      <c r="K583" s="41" t="str">
        <v>41360:진건읍 용정리</v>
      </c>
      <c r="L583" s="42" t="str">
        <v>한신그린3차</v>
      </c>
      <c r="M583" s="43">
        <v>84.77</v>
      </c>
      <c r="N583" s="44">
        <v>25.6</v>
      </c>
      <c r="O583" s="44">
        <v>32</v>
      </c>
      <c r="P583" s="44">
        <v>1055.61</v>
      </c>
      <c r="Q583" s="44">
        <v>2.71</v>
      </c>
      <c r="R583" s="41">
        <v>760.44</v>
      </c>
    </row>
    <row r="584" ht="20" customHeight="1">
      <c r="A584" s="35" t="str">
        <v>2026-08-16T07:32:26+09:00</v>
      </c>
      <c r="B584" s="35" t="str">
        <v>2026.08.16</v>
      </c>
      <c r="C584" s="35" t="str">
        <v>20260809</v>
      </c>
      <c r="D584" s="35" t="str">
        <v>20260816</v>
      </c>
      <c r="E584" s="35" t="str">
        <v>경기</v>
      </c>
      <c r="F584" s="35" t="str">
        <v>남양주시</v>
      </c>
      <c r="G584" s="35" t="str">
        <v>진건읍 용정리</v>
      </c>
      <c r="H584" s="35" t="str">
        <v>경기 남양주시 진건읍 용정리</v>
      </c>
      <c r="I584" s="35" t="str">
        <v>41360</v>
      </c>
      <c r="J584" s="35" t="str">
        <v/>
      </c>
      <c r="K584" s="36" t="str">
        <v>41360:진건읍 용정리</v>
      </c>
      <c r="L584" s="37" t="str">
        <v>한신그린4차</v>
      </c>
      <c r="M584" s="38">
        <v>59.84</v>
      </c>
      <c r="N584" s="39">
        <v>18.1</v>
      </c>
      <c r="O584" s="39">
        <v>31</v>
      </c>
      <c r="P584" s="39">
        <v>1295.47</v>
      </c>
      <c r="Q584" s="39">
        <v>2.35</v>
      </c>
      <c r="R584" s="36">
        <v>974.14</v>
      </c>
    </row>
    <row r="585" ht="20" customHeight="1">
      <c r="A585" s="40" t="str">
        <v>2026-08-16T07:32:26+09:00</v>
      </c>
      <c r="B585" s="40" t="str">
        <v>2026.08.16</v>
      </c>
      <c r="C585" s="40" t="str">
        <v>20260809</v>
      </c>
      <c r="D585" s="40" t="str">
        <v>20260816</v>
      </c>
      <c r="E585" s="40" t="str">
        <v>경기</v>
      </c>
      <c r="F585" s="40" t="str">
        <v>남양주시</v>
      </c>
      <c r="G585" s="40" t="str">
        <v>진건읍 용정리</v>
      </c>
      <c r="H585" s="40" t="str">
        <v>경기 남양주시 진건읍 용정리</v>
      </c>
      <c r="I585" s="40" t="str">
        <v>41360</v>
      </c>
      <c r="J585" s="40" t="str">
        <v/>
      </c>
      <c r="K585" s="41" t="str">
        <v>41360:진건읍 용정리</v>
      </c>
      <c r="L585" s="42" t="str">
        <v>한신그린4차</v>
      </c>
      <c r="M585" s="43">
        <v>84.9</v>
      </c>
      <c r="N585" s="44">
        <v>25.7</v>
      </c>
      <c r="O585" s="44">
        <v>31</v>
      </c>
      <c r="P585" s="44">
        <v>973.43</v>
      </c>
      <c r="Q585" s="44">
        <v>2.5</v>
      </c>
      <c r="R585" s="41">
        <v>869.81</v>
      </c>
    </row>
    <row r="586" ht="20" customHeight="1">
      <c r="A586" s="35" t="str">
        <v>2026-08-16T07:32:26+09:00</v>
      </c>
      <c r="B586" s="35" t="str">
        <v>2026.08.16</v>
      </c>
      <c r="C586" s="35" t="str">
        <v>20260809</v>
      </c>
      <c r="D586" s="35" t="str">
        <v>20260816</v>
      </c>
      <c r="E586" s="35" t="str">
        <v>경기</v>
      </c>
      <c r="F586" s="35" t="str">
        <v>남양주시</v>
      </c>
      <c r="G586" s="35" t="str">
        <v>진건읍 용정리</v>
      </c>
      <c r="H586" s="35" t="str">
        <v>경기 남양주시 진건읍 용정리</v>
      </c>
      <c r="I586" s="35" t="str">
        <v>41360</v>
      </c>
      <c r="J586" s="35" t="str">
        <v/>
      </c>
      <c r="K586" s="36" t="str">
        <v>41360:진건읍 용정리</v>
      </c>
      <c r="L586" s="37" t="str">
        <v>한신조합</v>
      </c>
      <c r="M586" s="38">
        <v>51.8</v>
      </c>
      <c r="N586" s="39">
        <v>15.7</v>
      </c>
      <c r="O586" s="39">
        <v>36</v>
      </c>
      <c r="P586" s="39">
        <v>1021.09</v>
      </c>
      <c r="Q586" s="39">
        <v>1.6</v>
      </c>
      <c r="R586" s="36">
        <v>903.89</v>
      </c>
    </row>
    <row r="587" ht="20" customHeight="1">
      <c r="A587" s="40" t="str">
        <v>2026-08-16T07:32:26+09:00</v>
      </c>
      <c r="B587" s="40" t="str">
        <v>2026.08.16</v>
      </c>
      <c r="C587" s="40" t="str">
        <v>20260809</v>
      </c>
      <c r="D587" s="40" t="str">
        <v>20260816</v>
      </c>
      <c r="E587" s="40" t="str">
        <v>경기</v>
      </c>
      <c r="F587" s="40" t="str">
        <v>남양주시</v>
      </c>
      <c r="G587" s="40" t="str">
        <v>진건읍 용정리</v>
      </c>
      <c r="H587" s="40" t="str">
        <v>경기 남양주시 진건읍 용정리</v>
      </c>
      <c r="I587" s="40" t="str">
        <v>41360</v>
      </c>
      <c r="J587" s="40" t="str">
        <v/>
      </c>
      <c r="K587" s="41" t="str">
        <v>41360:진건읍 용정리</v>
      </c>
      <c r="L587" s="42" t="str">
        <v>한신조합</v>
      </c>
      <c r="M587" s="43">
        <v>61.88</v>
      </c>
      <c r="N587" s="44">
        <v>18.7</v>
      </c>
      <c r="O587" s="44">
        <v>36</v>
      </c>
      <c r="P587" s="44">
        <v>860.27</v>
      </c>
      <c r="Q587" s="44">
        <v>1.61</v>
      </c>
      <c r="R587" s="41">
        <v>753.01</v>
      </c>
    </row>
    <row r="588" ht="20" customHeight="1">
      <c r="A588" s="35" t="str">
        <v>2026-08-16T07:32:26+09:00</v>
      </c>
      <c r="B588" s="35" t="str">
        <v>2026.08.16</v>
      </c>
      <c r="C588" s="35" t="str">
        <v>20260809</v>
      </c>
      <c r="D588" s="35" t="str">
        <v>20260816</v>
      </c>
      <c r="E588" s="35" t="str">
        <v>경기</v>
      </c>
      <c r="F588" s="35" t="str">
        <v>남양주시</v>
      </c>
      <c r="G588" s="35" t="str">
        <v>진건읍 용정리</v>
      </c>
      <c r="H588" s="35" t="str">
        <v>경기 남양주시 진건읍 용정리</v>
      </c>
      <c r="I588" s="35" t="str">
        <v>41360</v>
      </c>
      <c r="J588" s="35" t="str">
        <v/>
      </c>
      <c r="K588" s="36" t="str">
        <v>41360:진건읍 용정리</v>
      </c>
      <c r="L588" s="37" t="str">
        <v>한신조합</v>
      </c>
      <c r="M588" s="38">
        <v>84.96</v>
      </c>
      <c r="N588" s="39">
        <v>25.7</v>
      </c>
      <c r="O588" s="39">
        <v>36</v>
      </c>
      <c r="P588" s="39">
        <v>1021.37</v>
      </c>
      <c r="Q588" s="39">
        <v>2.63</v>
      </c>
      <c r="R588" s="36">
        <v>805.95</v>
      </c>
    </row>
    <row r="589" ht="20" customHeight="1">
      <c r="A589" s="40" t="str">
        <v>2026-08-16T07:32:26+09:00</v>
      </c>
      <c r="B589" s="40" t="str">
        <v>2026.08.16</v>
      </c>
      <c r="C589" s="40" t="str">
        <v>20260809</v>
      </c>
      <c r="D589" s="40" t="str">
        <v>20260816</v>
      </c>
      <c r="E589" s="40" t="str">
        <v>경기</v>
      </c>
      <c r="F589" s="40" t="str">
        <v>남양주시</v>
      </c>
      <c r="G589" s="40" t="str">
        <v>진건읍 용정리</v>
      </c>
      <c r="H589" s="40" t="str">
        <v>경기 남양주시 진건읍 용정리</v>
      </c>
      <c r="I589" s="40" t="str">
        <v>41360</v>
      </c>
      <c r="J589" s="40" t="str">
        <v/>
      </c>
      <c r="K589" s="41" t="str">
        <v>41360:진건읍 용정리</v>
      </c>
      <c r="L589" s="42" t="str">
        <v>현대</v>
      </c>
      <c r="M589" s="43">
        <v>59.45</v>
      </c>
      <c r="N589" s="44">
        <v>18</v>
      </c>
      <c r="O589" s="44">
        <v>29</v>
      </c>
      <c r="P589" s="44">
        <v>1390.27</v>
      </c>
      <c r="Q589" s="44">
        <v>2.5</v>
      </c>
      <c r="R589" s="41">
        <v>1250.29</v>
      </c>
    </row>
    <row r="590" ht="20" customHeight="1">
      <c r="A590" s="35" t="str">
        <v>2026-08-16T07:32:26+09:00</v>
      </c>
      <c r="B590" s="35" t="str">
        <v>2026.08.16</v>
      </c>
      <c r="C590" s="35" t="str">
        <v>20260809</v>
      </c>
      <c r="D590" s="35" t="str">
        <v>20260816</v>
      </c>
      <c r="E590" s="35" t="str">
        <v>경기</v>
      </c>
      <c r="F590" s="35" t="str">
        <v>남양주시</v>
      </c>
      <c r="G590" s="35" t="str">
        <v>진건읍 용정리</v>
      </c>
      <c r="H590" s="35" t="str">
        <v>경기 남양주시 진건읍 용정리</v>
      </c>
      <c r="I590" s="35" t="str">
        <v>41360</v>
      </c>
      <c r="J590" s="35" t="str">
        <v/>
      </c>
      <c r="K590" s="36" t="str">
        <v>41360:진건읍 용정리</v>
      </c>
      <c r="L590" s="37" t="str">
        <v>현대</v>
      </c>
      <c r="M590" s="38">
        <v>59.93</v>
      </c>
      <c r="N590" s="39">
        <v>18.1</v>
      </c>
      <c r="O590" s="39">
        <v>29</v>
      </c>
      <c r="P590" s="39">
        <v>1390.27</v>
      </c>
      <c r="Q590" s="39">
        <v>2.52</v>
      </c>
      <c r="R590" s="35" t="str">
        <v/>
      </c>
    </row>
    <row r="591" ht="20" customHeight="1">
      <c r="A591" s="40" t="str">
        <v>2026-08-16T07:32:26+09:00</v>
      </c>
      <c r="B591" s="40" t="str">
        <v>2026.08.16</v>
      </c>
      <c r="C591" s="40" t="str">
        <v>20260809</v>
      </c>
      <c r="D591" s="40" t="str">
        <v>20260816</v>
      </c>
      <c r="E591" s="40" t="str">
        <v>경기</v>
      </c>
      <c r="F591" s="40" t="str">
        <v>남양주시</v>
      </c>
      <c r="G591" s="40" t="str">
        <v>진건읍 용정리</v>
      </c>
      <c r="H591" s="40" t="str">
        <v>경기 남양주시 진건읍 용정리</v>
      </c>
      <c r="I591" s="40" t="str">
        <v>41360</v>
      </c>
      <c r="J591" s="40" t="str">
        <v/>
      </c>
      <c r="K591" s="41" t="str">
        <v>41360:진건읍 용정리</v>
      </c>
      <c r="L591" s="42" t="str">
        <v>현대</v>
      </c>
      <c r="M591" s="43">
        <v>84.36</v>
      </c>
      <c r="N591" s="44">
        <v>25.5</v>
      </c>
      <c r="O591" s="44">
        <v>29</v>
      </c>
      <c r="P591" s="44">
        <v>1371.53</v>
      </c>
      <c r="Q591" s="44">
        <v>3.5</v>
      </c>
      <c r="R591" s="41">
        <v>1058.04</v>
      </c>
    </row>
    <row r="592" ht="20" customHeight="1">
      <c r="A592" s="35" t="str">
        <v>2026-08-16T07:32:26+09:00</v>
      </c>
      <c r="B592" s="35" t="str">
        <v>2026.08.16</v>
      </c>
      <c r="C592" s="35" t="str">
        <v>20260809</v>
      </c>
      <c r="D592" s="35" t="str">
        <v>20260816</v>
      </c>
      <c r="E592" s="35" t="str">
        <v>경기</v>
      </c>
      <c r="F592" s="35" t="str">
        <v>남양주시</v>
      </c>
      <c r="G592" s="35" t="str">
        <v>진건읍 진관리</v>
      </c>
      <c r="H592" s="35" t="str">
        <v>경기 남양주시 진건읍 진관리</v>
      </c>
      <c r="I592" s="35" t="str">
        <v>41360</v>
      </c>
      <c r="J592" s="35" t="str">
        <v/>
      </c>
      <c r="K592" s="36" t="str">
        <v>41360:진건읍 진관리</v>
      </c>
      <c r="L592" s="37" t="str">
        <v>화성타운</v>
      </c>
      <c r="M592" s="38">
        <v>60</v>
      </c>
      <c r="N592" s="39">
        <v>18.2</v>
      </c>
      <c r="O592" s="39">
        <v>28</v>
      </c>
      <c r="P592" s="39">
        <v>1873.28</v>
      </c>
      <c r="Q592" s="39">
        <v>3.4</v>
      </c>
      <c r="R592" s="36">
        <v>1101.93</v>
      </c>
    </row>
    <row r="593" ht="20" customHeight="1">
      <c r="A593" s="40" t="str">
        <v>2026-08-16T07:32:26+09:00</v>
      </c>
      <c r="B593" s="40" t="str">
        <v>2026.08.16</v>
      </c>
      <c r="C593" s="40" t="str">
        <v>20260809</v>
      </c>
      <c r="D593" s="40" t="str">
        <v>20260816</v>
      </c>
      <c r="E593" s="40" t="str">
        <v>경기</v>
      </c>
      <c r="F593" s="40" t="str">
        <v>남양주시</v>
      </c>
      <c r="G593" s="40" t="str">
        <v>진건읍 진관리</v>
      </c>
      <c r="H593" s="40" t="str">
        <v>경기 남양주시 진건읍 진관리</v>
      </c>
      <c r="I593" s="40" t="str">
        <v>41360</v>
      </c>
      <c r="J593" s="40" t="str">
        <v/>
      </c>
      <c r="K593" s="41" t="str">
        <v>41360:진건읍 진관리</v>
      </c>
      <c r="L593" s="42" t="str">
        <v>화성타운</v>
      </c>
      <c r="M593" s="43">
        <v>84.78</v>
      </c>
      <c r="N593" s="44">
        <v>25.6</v>
      </c>
      <c r="O593" s="44">
        <v>28</v>
      </c>
      <c r="P593" s="44">
        <v>1502.58</v>
      </c>
      <c r="Q593" s="44">
        <v>3.85</v>
      </c>
      <c r="R593" s="41">
        <v>1023.6</v>
      </c>
    </row>
    <row r="594" ht="20" customHeight="1">
      <c r="A594" s="35" t="str">
        <v>2026-08-16T07:32:26+09:00</v>
      </c>
      <c r="B594" s="35" t="str">
        <v>2026.08.16</v>
      </c>
      <c r="C594" s="35" t="str">
        <v>20260809</v>
      </c>
      <c r="D594" s="35" t="str">
        <v>20260816</v>
      </c>
      <c r="E594" s="35" t="str">
        <v>경기</v>
      </c>
      <c r="F594" s="35" t="str">
        <v>남양주시</v>
      </c>
      <c r="G594" s="35" t="str">
        <v>진건읍 진관리</v>
      </c>
      <c r="H594" s="35" t="str">
        <v>경기 남양주시 진건읍 진관리</v>
      </c>
      <c r="I594" s="35" t="str">
        <v>41360</v>
      </c>
      <c r="J594" s="35" t="str">
        <v/>
      </c>
      <c r="K594" s="36" t="str">
        <v>41360:진건읍 진관리</v>
      </c>
      <c r="L594" s="37" t="str">
        <v>화성타운</v>
      </c>
      <c r="M594" s="38">
        <v>121.79</v>
      </c>
      <c r="N594" s="39">
        <v>36.8</v>
      </c>
      <c r="O594" s="39">
        <v>28</v>
      </c>
      <c r="P594" s="39">
        <v>1465.79</v>
      </c>
      <c r="Q594" s="39">
        <v>5.4</v>
      </c>
      <c r="R594" s="36">
        <v>884.14</v>
      </c>
    </row>
    <row r="595" ht="20" customHeight="1">
      <c r="A595" s="40" t="str">
        <v>2026-08-16T07:32:26+09:00</v>
      </c>
      <c r="B595" s="40" t="str">
        <v>2026.08.16</v>
      </c>
      <c r="C595" s="40" t="str">
        <v>20260809</v>
      </c>
      <c r="D595" s="40" t="str">
        <v>20260816</v>
      </c>
      <c r="E595" s="40" t="str">
        <v>경기</v>
      </c>
      <c r="F595" s="40" t="str">
        <v>남양주시</v>
      </c>
      <c r="G595" s="40" t="str">
        <v>진접읍 금곡리</v>
      </c>
      <c r="H595" s="40" t="str">
        <v>경기 남양주시 진접읍 금곡리</v>
      </c>
      <c r="I595" s="40" t="str">
        <v>41360</v>
      </c>
      <c r="J595" s="40" t="str">
        <v/>
      </c>
      <c r="K595" s="41" t="str">
        <v>41360:진접읍 금곡리</v>
      </c>
      <c r="L595" s="42" t="str">
        <v>금강펜테리움</v>
      </c>
      <c r="M595" s="43">
        <v>84.95</v>
      </c>
      <c r="N595" s="44">
        <v>25.7</v>
      </c>
      <c r="O595" s="44">
        <v>17</v>
      </c>
      <c r="P595" s="44">
        <v>1893.93</v>
      </c>
      <c r="Q595" s="44">
        <v>4.87</v>
      </c>
      <c r="R595" s="41">
        <v>1408.78</v>
      </c>
    </row>
    <row r="596" ht="20" customHeight="1">
      <c r="A596" s="35" t="str">
        <v>2026-08-16T07:32:26+09:00</v>
      </c>
      <c r="B596" s="35" t="str">
        <v>2026.08.16</v>
      </c>
      <c r="C596" s="35" t="str">
        <v>20260809</v>
      </c>
      <c r="D596" s="35" t="str">
        <v>20260816</v>
      </c>
      <c r="E596" s="35" t="str">
        <v>경기</v>
      </c>
      <c r="F596" s="35" t="str">
        <v>남양주시</v>
      </c>
      <c r="G596" s="35" t="str">
        <v>진접읍 금곡리</v>
      </c>
      <c r="H596" s="35" t="str">
        <v>경기 남양주시 진접읍 금곡리</v>
      </c>
      <c r="I596" s="35" t="str">
        <v>41360</v>
      </c>
      <c r="J596" s="35" t="str">
        <v/>
      </c>
      <c r="K596" s="36" t="str">
        <v>41360:진접읍 금곡리</v>
      </c>
      <c r="L596" s="37" t="str">
        <v>금강펜테리움</v>
      </c>
      <c r="M596" s="38">
        <v>84.97</v>
      </c>
      <c r="N596" s="39">
        <v>25.7</v>
      </c>
      <c r="O596" s="39">
        <v>17</v>
      </c>
      <c r="P596" s="39">
        <v>1974.33</v>
      </c>
      <c r="Q596" s="39">
        <v>5.08</v>
      </c>
      <c r="R596" s="36">
        <v>1283.8</v>
      </c>
    </row>
    <row r="597" ht="20" customHeight="1">
      <c r="A597" s="40" t="str">
        <v>2026-08-16T07:32:26+09:00</v>
      </c>
      <c r="B597" s="40" t="str">
        <v>2026.08.16</v>
      </c>
      <c r="C597" s="40" t="str">
        <v>20260809</v>
      </c>
      <c r="D597" s="40" t="str">
        <v>20260816</v>
      </c>
      <c r="E597" s="40" t="str">
        <v>경기</v>
      </c>
      <c r="F597" s="40" t="str">
        <v>남양주시</v>
      </c>
      <c r="G597" s="40" t="str">
        <v>진접읍 금곡리</v>
      </c>
      <c r="H597" s="40" t="str">
        <v>경기 남양주시 진접읍 금곡리</v>
      </c>
      <c r="I597" s="40" t="str">
        <v>41360</v>
      </c>
      <c r="J597" s="40" t="str">
        <v/>
      </c>
      <c r="K597" s="41" t="str">
        <v>41360:진접읍 금곡리</v>
      </c>
      <c r="L597" s="42" t="str">
        <v>남양휴튼</v>
      </c>
      <c r="M597" s="43">
        <v>84.98</v>
      </c>
      <c r="N597" s="44">
        <v>25.7</v>
      </c>
      <c r="O597" s="44">
        <v>17</v>
      </c>
      <c r="P597" s="44">
        <v>1828.41</v>
      </c>
      <c r="Q597" s="44">
        <v>4.7</v>
      </c>
      <c r="R597" s="41">
        <v>1478.29</v>
      </c>
    </row>
    <row r="598" ht="20" customHeight="1">
      <c r="A598" s="35" t="str">
        <v>2026-08-16T07:32:26+09:00</v>
      </c>
      <c r="B598" s="35" t="str">
        <v>2026.08.16</v>
      </c>
      <c r="C598" s="35" t="str">
        <v>20260809</v>
      </c>
      <c r="D598" s="35" t="str">
        <v>20260816</v>
      </c>
      <c r="E598" s="35" t="str">
        <v>경기</v>
      </c>
      <c r="F598" s="35" t="str">
        <v>남양주시</v>
      </c>
      <c r="G598" s="35" t="str">
        <v>진접읍 금곡리</v>
      </c>
      <c r="H598" s="35" t="str">
        <v>경기 남양주시 진접읍 금곡리</v>
      </c>
      <c r="I598" s="35" t="str">
        <v>41360</v>
      </c>
      <c r="J598" s="35" t="str">
        <v/>
      </c>
      <c r="K598" s="36" t="str">
        <v>41360:진접읍 금곡리</v>
      </c>
      <c r="L598" s="37" t="str">
        <v>남양휴튼</v>
      </c>
      <c r="M598" s="38">
        <v>85</v>
      </c>
      <c r="N598" s="39">
        <v>25.7</v>
      </c>
      <c r="O598" s="39">
        <v>17</v>
      </c>
      <c r="P598" s="39">
        <v>1816.33</v>
      </c>
      <c r="Q598" s="39">
        <v>4.67</v>
      </c>
      <c r="R598" s="36">
        <v>1478.29</v>
      </c>
    </row>
    <row r="599" ht="20" customHeight="1">
      <c r="A599" s="40" t="str">
        <v>2026-08-16T07:32:26+09:00</v>
      </c>
      <c r="B599" s="40" t="str">
        <v>2026.08.16</v>
      </c>
      <c r="C599" s="40" t="str">
        <v>20260809</v>
      </c>
      <c r="D599" s="40" t="str">
        <v>20260816</v>
      </c>
      <c r="E599" s="40" t="str">
        <v>경기</v>
      </c>
      <c r="F599" s="40" t="str">
        <v>남양주시</v>
      </c>
      <c r="G599" s="40" t="str">
        <v>진접읍 금곡리</v>
      </c>
      <c r="H599" s="40" t="str">
        <v>경기 남양주시 진접읍 금곡리</v>
      </c>
      <c r="I599" s="40" t="str">
        <v>41360</v>
      </c>
      <c r="J599" s="40" t="str">
        <v/>
      </c>
      <c r="K599" s="41" t="str">
        <v>41360:진접읍 금곡리</v>
      </c>
      <c r="L599" s="42" t="str">
        <v>부영사랑으로</v>
      </c>
      <c r="M599" s="43">
        <v>84.99</v>
      </c>
      <c r="N599" s="44">
        <v>25.7</v>
      </c>
      <c r="O599" s="44">
        <v>18</v>
      </c>
      <c r="P599" s="44">
        <v>1502.67</v>
      </c>
      <c r="Q599" s="44">
        <v>3.86</v>
      </c>
      <c r="R599" s="41">
        <v>1303.01</v>
      </c>
    </row>
    <row r="600" ht="20" customHeight="1">
      <c r="A600" s="35" t="str">
        <v>2026-08-16T07:32:26+09:00</v>
      </c>
      <c r="B600" s="35" t="str">
        <v>2026.08.16</v>
      </c>
      <c r="C600" s="35" t="str">
        <v>20260809</v>
      </c>
      <c r="D600" s="35" t="str">
        <v>20260816</v>
      </c>
      <c r="E600" s="35" t="str">
        <v>경기</v>
      </c>
      <c r="F600" s="35" t="str">
        <v>남양주시</v>
      </c>
      <c r="G600" s="35" t="str">
        <v>진접읍 금곡리</v>
      </c>
      <c r="H600" s="35" t="str">
        <v>경기 남양주시 진접읍 금곡리</v>
      </c>
      <c r="I600" s="35" t="str">
        <v>41360</v>
      </c>
      <c r="J600" s="35" t="str">
        <v/>
      </c>
      <c r="K600" s="36" t="str">
        <v>41360:진접읍 금곡리</v>
      </c>
      <c r="L600" s="37" t="str">
        <v>삼금</v>
      </c>
      <c r="M600" s="38">
        <v>45.18</v>
      </c>
      <c r="N600" s="39">
        <v>13.7</v>
      </c>
      <c r="O600" s="39">
        <v>41</v>
      </c>
      <c r="P600" s="39">
        <v>863.4</v>
      </c>
      <c r="Q600" s="39">
        <v>1.18</v>
      </c>
      <c r="R600" s="36">
        <v>731.69</v>
      </c>
    </row>
    <row r="601" ht="20" customHeight="1">
      <c r="A601" s="40" t="str">
        <v>2026-08-16T07:32:26+09:00</v>
      </c>
      <c r="B601" s="40" t="str">
        <v>2026.08.16</v>
      </c>
      <c r="C601" s="40" t="str">
        <v>20260809</v>
      </c>
      <c r="D601" s="40" t="str">
        <v>20260816</v>
      </c>
      <c r="E601" s="40" t="str">
        <v>경기</v>
      </c>
      <c r="F601" s="40" t="str">
        <v>남양주시</v>
      </c>
      <c r="G601" s="40" t="str">
        <v>진접읍 금곡리</v>
      </c>
      <c r="H601" s="40" t="str">
        <v>경기 남양주시 진접읍 금곡리</v>
      </c>
      <c r="I601" s="40" t="str">
        <v>41360</v>
      </c>
      <c r="J601" s="40" t="str">
        <v/>
      </c>
      <c r="K601" s="41" t="str">
        <v>41360:진접읍 금곡리</v>
      </c>
      <c r="L601" s="42" t="str">
        <v>신도브래뉴</v>
      </c>
      <c r="M601" s="43">
        <v>104.7</v>
      </c>
      <c r="N601" s="44">
        <v>31.7</v>
      </c>
      <c r="O601" s="44">
        <v>18</v>
      </c>
      <c r="P601" s="44">
        <v>2147</v>
      </c>
      <c r="Q601" s="44">
        <v>6.8</v>
      </c>
      <c r="R601" s="41">
        <v>1259.78</v>
      </c>
    </row>
    <row r="602" ht="20" customHeight="1">
      <c r="A602" s="35" t="str">
        <v>2026-08-16T07:32:26+09:00</v>
      </c>
      <c r="B602" s="35" t="str">
        <v>2026.08.16</v>
      </c>
      <c r="C602" s="35" t="str">
        <v>20260809</v>
      </c>
      <c r="D602" s="35" t="str">
        <v>20260816</v>
      </c>
      <c r="E602" s="35" t="str">
        <v>경기</v>
      </c>
      <c r="F602" s="35" t="str">
        <v>남양주시</v>
      </c>
      <c r="G602" s="35" t="str">
        <v>진접읍 금곡리</v>
      </c>
      <c r="H602" s="35" t="str">
        <v>경기 남양주시 진접읍 금곡리</v>
      </c>
      <c r="I602" s="35" t="str">
        <v>41360</v>
      </c>
      <c r="J602" s="35" t="str">
        <v/>
      </c>
      <c r="K602" s="36" t="str">
        <v>41360:진접읍 금곡리</v>
      </c>
      <c r="L602" s="37" t="str">
        <v>신도브래뉴</v>
      </c>
      <c r="M602" s="38">
        <v>134.46</v>
      </c>
      <c r="N602" s="39">
        <v>40.7</v>
      </c>
      <c r="O602" s="39">
        <v>18</v>
      </c>
      <c r="P602" s="39">
        <v>1585.82</v>
      </c>
      <c r="Q602" s="39">
        <v>6.45</v>
      </c>
      <c r="R602" s="36">
        <v>1006.86</v>
      </c>
    </row>
    <row r="603" ht="20" customHeight="1">
      <c r="A603" s="40" t="str">
        <v>2026-08-16T07:32:26+09:00</v>
      </c>
      <c r="B603" s="40" t="str">
        <v>2026.08.16</v>
      </c>
      <c r="C603" s="40" t="str">
        <v>20260809</v>
      </c>
      <c r="D603" s="40" t="str">
        <v>20260816</v>
      </c>
      <c r="E603" s="40" t="str">
        <v>경기</v>
      </c>
      <c r="F603" s="40" t="str">
        <v>남양주시</v>
      </c>
      <c r="G603" s="40" t="str">
        <v>진접읍 금곡리</v>
      </c>
      <c r="H603" s="40" t="str">
        <v>경기 남양주시 진접읍 금곡리</v>
      </c>
      <c r="I603" s="40" t="str">
        <v>41360</v>
      </c>
      <c r="J603" s="40" t="str">
        <v/>
      </c>
      <c r="K603" s="41" t="str">
        <v>41360:진접읍 금곡리</v>
      </c>
      <c r="L603" s="42" t="str">
        <v>신도브래뉴</v>
      </c>
      <c r="M603" s="43">
        <v>134.61</v>
      </c>
      <c r="N603" s="44">
        <v>40.7</v>
      </c>
      <c r="O603" s="44">
        <v>18</v>
      </c>
      <c r="P603" s="44">
        <v>1596.25</v>
      </c>
      <c r="Q603" s="44">
        <v>6.5</v>
      </c>
      <c r="R603" s="41">
        <v>1006.86</v>
      </c>
    </row>
    <row r="604" ht="20" customHeight="1">
      <c r="A604" s="35" t="str">
        <v>2026-08-16T07:32:26+09:00</v>
      </c>
      <c r="B604" s="35" t="str">
        <v>2026.08.16</v>
      </c>
      <c r="C604" s="35" t="str">
        <v>20260809</v>
      </c>
      <c r="D604" s="35" t="str">
        <v>20260816</v>
      </c>
      <c r="E604" s="35" t="str">
        <v>경기</v>
      </c>
      <c r="F604" s="35" t="str">
        <v>남양주시</v>
      </c>
      <c r="G604" s="35" t="str">
        <v>진접읍 금곡리</v>
      </c>
      <c r="H604" s="35" t="str">
        <v>경기 남양주시 진접읍 금곡리</v>
      </c>
      <c r="I604" s="35" t="str">
        <v>41360</v>
      </c>
      <c r="J604" s="35" t="str">
        <v/>
      </c>
      <c r="K604" s="36" t="str">
        <v>41360:진접읍 금곡리</v>
      </c>
      <c r="L604" s="37" t="str">
        <v>신도브래뉴</v>
      </c>
      <c r="M604" s="38">
        <v>159.86</v>
      </c>
      <c r="N604" s="39">
        <v>48.4</v>
      </c>
      <c r="O604" s="39">
        <v>18</v>
      </c>
      <c r="P604" s="39">
        <v>1554.17</v>
      </c>
      <c r="Q604" s="39">
        <v>7.52</v>
      </c>
      <c r="R604" s="36">
        <v>1019.54</v>
      </c>
    </row>
    <row r="605" ht="20" customHeight="1">
      <c r="A605" s="40" t="str">
        <v>2026-08-16T07:32:26+09:00</v>
      </c>
      <c r="B605" s="40" t="str">
        <v>2026.08.16</v>
      </c>
      <c r="C605" s="40" t="str">
        <v>20260809</v>
      </c>
      <c r="D605" s="40" t="str">
        <v>20260816</v>
      </c>
      <c r="E605" s="40" t="str">
        <v>경기</v>
      </c>
      <c r="F605" s="40" t="str">
        <v>남양주시</v>
      </c>
      <c r="G605" s="40" t="str">
        <v>진접읍 금곡리</v>
      </c>
      <c r="H605" s="40" t="str">
        <v>경기 남양주시 진접읍 금곡리</v>
      </c>
      <c r="I605" s="40" t="str">
        <v>41360</v>
      </c>
      <c r="J605" s="40" t="str">
        <v/>
      </c>
      <c r="K605" s="41" t="str">
        <v>41360:진접읍 금곡리</v>
      </c>
      <c r="L605" s="42" t="str">
        <v>신도브래뉴</v>
      </c>
      <c r="M605" s="43">
        <v>176.29</v>
      </c>
      <c r="N605" s="44">
        <v>53.3</v>
      </c>
      <c r="O605" s="44">
        <v>18</v>
      </c>
      <c r="P605" s="40" t="str">
        <v/>
      </c>
      <c r="Q605" s="40" t="str">
        <v/>
      </c>
      <c r="R605" s="41">
        <v>1125.1</v>
      </c>
    </row>
    <row r="606" ht="20" customHeight="1">
      <c r="A606" s="35" t="str">
        <v>2026-08-16T07:32:26+09:00</v>
      </c>
      <c r="B606" s="35" t="str">
        <v>2026.08.16</v>
      </c>
      <c r="C606" s="35" t="str">
        <v>20260809</v>
      </c>
      <c r="D606" s="35" t="str">
        <v>20260816</v>
      </c>
      <c r="E606" s="35" t="str">
        <v>경기</v>
      </c>
      <c r="F606" s="35" t="str">
        <v>남양주시</v>
      </c>
      <c r="G606" s="35" t="str">
        <v>진접읍 금곡리</v>
      </c>
      <c r="H606" s="35" t="str">
        <v>경기 남양주시 진접읍 금곡리</v>
      </c>
      <c r="I606" s="35" t="str">
        <v>41360</v>
      </c>
      <c r="J606" s="35" t="str">
        <v/>
      </c>
      <c r="K606" s="36" t="str">
        <v>41360:진접읍 금곡리</v>
      </c>
      <c r="L606" s="37" t="str">
        <v>신영지웰</v>
      </c>
      <c r="M606" s="38">
        <v>101.94</v>
      </c>
      <c r="N606" s="39">
        <v>30.8</v>
      </c>
      <c r="O606" s="39">
        <v>18</v>
      </c>
      <c r="P606" s="39">
        <v>1734.94</v>
      </c>
      <c r="Q606" s="39">
        <v>5.35</v>
      </c>
      <c r="R606" s="36">
        <v>1123.66</v>
      </c>
    </row>
    <row r="607" ht="20" customHeight="1">
      <c r="A607" s="40" t="str">
        <v>2026-08-16T07:32:26+09:00</v>
      </c>
      <c r="B607" s="40" t="str">
        <v>2026.08.16</v>
      </c>
      <c r="C607" s="40" t="str">
        <v>20260809</v>
      </c>
      <c r="D607" s="40" t="str">
        <v>20260816</v>
      </c>
      <c r="E607" s="40" t="str">
        <v>경기</v>
      </c>
      <c r="F607" s="40" t="str">
        <v>남양주시</v>
      </c>
      <c r="G607" s="40" t="str">
        <v>진접읍 금곡리</v>
      </c>
      <c r="H607" s="40" t="str">
        <v>경기 남양주시 진접읍 금곡리</v>
      </c>
      <c r="I607" s="40" t="str">
        <v>41360</v>
      </c>
      <c r="J607" s="40" t="str">
        <v/>
      </c>
      <c r="K607" s="41" t="str">
        <v>41360:진접읍 금곡리</v>
      </c>
      <c r="L607" s="42" t="str">
        <v>신영지웰</v>
      </c>
      <c r="M607" s="43">
        <v>128.71</v>
      </c>
      <c r="N607" s="44">
        <v>38.9</v>
      </c>
      <c r="O607" s="44">
        <v>18</v>
      </c>
      <c r="P607" s="44">
        <v>1621.5</v>
      </c>
      <c r="Q607" s="44">
        <v>6.31</v>
      </c>
      <c r="R607" s="41">
        <v>1078.74</v>
      </c>
    </row>
    <row r="608" ht="20" customHeight="1">
      <c r="A608" s="35" t="str">
        <v>2026-08-16T07:32:26+09:00</v>
      </c>
      <c r="B608" s="35" t="str">
        <v>2026.08.16</v>
      </c>
      <c r="C608" s="35" t="str">
        <v>20260809</v>
      </c>
      <c r="D608" s="35" t="str">
        <v>20260816</v>
      </c>
      <c r="E608" s="35" t="str">
        <v>경기</v>
      </c>
      <c r="F608" s="35" t="str">
        <v>남양주시</v>
      </c>
      <c r="G608" s="35" t="str">
        <v>진접읍 금곡리</v>
      </c>
      <c r="H608" s="35" t="str">
        <v>경기 남양주시 진접읍 금곡리</v>
      </c>
      <c r="I608" s="35" t="str">
        <v>41360</v>
      </c>
      <c r="J608" s="35" t="str">
        <v/>
      </c>
      <c r="K608" s="36" t="str">
        <v>41360:진접읍 금곡리</v>
      </c>
      <c r="L608" s="37" t="str">
        <v>신영지웰</v>
      </c>
      <c r="M608" s="38">
        <v>129.46</v>
      </c>
      <c r="N608" s="39">
        <v>39.2</v>
      </c>
      <c r="O608" s="39">
        <v>18</v>
      </c>
      <c r="P608" s="39">
        <v>1621.5</v>
      </c>
      <c r="Q608" s="39">
        <v>6.35</v>
      </c>
      <c r="R608" s="36">
        <v>1098.02</v>
      </c>
    </row>
    <row r="609" ht="20" customHeight="1">
      <c r="A609" s="40" t="str">
        <v>2026-08-16T07:32:26+09:00</v>
      </c>
      <c r="B609" s="40" t="str">
        <v>2026.08.16</v>
      </c>
      <c r="C609" s="40" t="str">
        <v>20260809</v>
      </c>
      <c r="D609" s="40" t="str">
        <v>20260816</v>
      </c>
      <c r="E609" s="40" t="str">
        <v>경기</v>
      </c>
      <c r="F609" s="40" t="str">
        <v>남양주시</v>
      </c>
      <c r="G609" s="40" t="str">
        <v>진접읍 금곡리</v>
      </c>
      <c r="H609" s="40" t="str">
        <v>경기 남양주시 진접읍 금곡리</v>
      </c>
      <c r="I609" s="40" t="str">
        <v>41360</v>
      </c>
      <c r="J609" s="40" t="str">
        <v/>
      </c>
      <c r="K609" s="41" t="str">
        <v>41360:진접읍 금곡리</v>
      </c>
      <c r="L609" s="42" t="str">
        <v>신영지웰</v>
      </c>
      <c r="M609" s="43">
        <v>155.77</v>
      </c>
      <c r="N609" s="44">
        <v>47.1</v>
      </c>
      <c r="O609" s="44">
        <v>18</v>
      </c>
      <c r="P609" s="44">
        <v>1508.5</v>
      </c>
      <c r="Q609" s="44">
        <v>7.11</v>
      </c>
      <c r="R609" s="41">
        <v>1188.42</v>
      </c>
    </row>
    <row r="610" ht="20" customHeight="1">
      <c r="A610" s="35" t="str">
        <v>2026-08-16T07:32:26+09:00</v>
      </c>
      <c r="B610" s="35" t="str">
        <v>2026.08.16</v>
      </c>
      <c r="C610" s="35" t="str">
        <v>20260809</v>
      </c>
      <c r="D610" s="35" t="str">
        <v>20260816</v>
      </c>
      <c r="E610" s="35" t="str">
        <v>경기</v>
      </c>
      <c r="F610" s="35" t="str">
        <v>남양주시</v>
      </c>
      <c r="G610" s="35" t="str">
        <v>진접읍 금곡리</v>
      </c>
      <c r="H610" s="35" t="str">
        <v>경기 남양주시 진접읍 금곡리</v>
      </c>
      <c r="I610" s="35" t="str">
        <v>41360</v>
      </c>
      <c r="J610" s="35" t="str">
        <v/>
      </c>
      <c r="K610" s="36" t="str">
        <v>41360:진접읍 금곡리</v>
      </c>
      <c r="L610" s="37" t="str">
        <v>예당마을신안인스빌</v>
      </c>
      <c r="M610" s="38">
        <v>84.99</v>
      </c>
      <c r="N610" s="39">
        <v>25.7</v>
      </c>
      <c r="O610" s="39">
        <v>17</v>
      </c>
      <c r="P610" s="39">
        <v>1843.79</v>
      </c>
      <c r="Q610" s="39">
        <v>4.74</v>
      </c>
      <c r="R610" s="36">
        <v>1439.24</v>
      </c>
    </row>
    <row r="611" ht="20" customHeight="1">
      <c r="A611" s="40" t="str">
        <v>2026-08-16T07:32:26+09:00</v>
      </c>
      <c r="B611" s="40" t="str">
        <v>2026.08.16</v>
      </c>
      <c r="C611" s="40" t="str">
        <v>20260809</v>
      </c>
      <c r="D611" s="40" t="str">
        <v>20260816</v>
      </c>
      <c r="E611" s="40" t="str">
        <v>경기</v>
      </c>
      <c r="F611" s="40" t="str">
        <v>남양주시</v>
      </c>
      <c r="G611" s="40" t="str">
        <v>진접읍 금곡리</v>
      </c>
      <c r="H611" s="40" t="str">
        <v>경기 남양주시 진접읍 금곡리</v>
      </c>
      <c r="I611" s="40" t="str">
        <v>41360</v>
      </c>
      <c r="J611" s="40" t="str">
        <v/>
      </c>
      <c r="K611" s="41" t="str">
        <v>41360:진접읍 금곡리</v>
      </c>
      <c r="L611" s="42" t="str">
        <v>예당마을신안인스빌</v>
      </c>
      <c r="M611" s="43">
        <v>84.99</v>
      </c>
      <c r="N611" s="44">
        <v>25.7</v>
      </c>
      <c r="O611" s="44">
        <v>17</v>
      </c>
      <c r="P611" s="44">
        <v>1808.74</v>
      </c>
      <c r="Q611" s="44">
        <v>4.65</v>
      </c>
      <c r="R611" s="41">
        <v>1361.41</v>
      </c>
    </row>
    <row r="612" ht="20" customHeight="1">
      <c r="A612" s="35" t="str">
        <v>2026-08-16T07:32:26+09:00</v>
      </c>
      <c r="B612" s="35" t="str">
        <v>2026.08.16</v>
      </c>
      <c r="C612" s="35" t="str">
        <v>20260809</v>
      </c>
      <c r="D612" s="35" t="str">
        <v>20260816</v>
      </c>
      <c r="E612" s="35" t="str">
        <v>경기</v>
      </c>
      <c r="F612" s="35" t="str">
        <v>남양주시</v>
      </c>
      <c r="G612" s="35" t="str">
        <v>진접읍 금곡리</v>
      </c>
      <c r="H612" s="35" t="str">
        <v>경기 남양주시 진접읍 금곡리</v>
      </c>
      <c r="I612" s="35" t="str">
        <v>41360</v>
      </c>
      <c r="J612" s="35" t="str">
        <v/>
      </c>
      <c r="K612" s="36" t="str">
        <v>41360:진접읍 금곡리</v>
      </c>
      <c r="L612" s="37" t="str">
        <v>원일플로라</v>
      </c>
      <c r="M612" s="38">
        <v>118.57</v>
      </c>
      <c r="N612" s="39">
        <v>35.9</v>
      </c>
      <c r="O612" s="39">
        <v>18</v>
      </c>
      <c r="P612" s="39">
        <v>1706.31</v>
      </c>
      <c r="Q612" s="39">
        <v>6.12</v>
      </c>
      <c r="R612" s="36">
        <v>1171</v>
      </c>
    </row>
    <row r="613" ht="20" customHeight="1">
      <c r="A613" s="40" t="str">
        <v>2026-08-16T07:32:26+09:00</v>
      </c>
      <c r="B613" s="40" t="str">
        <v>2026.08.16</v>
      </c>
      <c r="C613" s="40" t="str">
        <v>20260809</v>
      </c>
      <c r="D613" s="40" t="str">
        <v>20260816</v>
      </c>
      <c r="E613" s="40" t="str">
        <v>경기</v>
      </c>
      <c r="F613" s="40" t="str">
        <v>남양주시</v>
      </c>
      <c r="G613" s="40" t="str">
        <v>진접읍 금곡리</v>
      </c>
      <c r="H613" s="40" t="str">
        <v>경기 남양주시 진접읍 금곡리</v>
      </c>
      <c r="I613" s="40" t="str">
        <v>41360</v>
      </c>
      <c r="J613" s="40" t="str">
        <v/>
      </c>
      <c r="K613" s="41" t="str">
        <v>41360:진접읍 금곡리</v>
      </c>
      <c r="L613" s="42" t="str">
        <v>원일플로라</v>
      </c>
      <c r="M613" s="43">
        <v>127.46</v>
      </c>
      <c r="N613" s="44">
        <v>38.6</v>
      </c>
      <c r="O613" s="44">
        <v>18</v>
      </c>
      <c r="P613" s="44">
        <v>1315.33</v>
      </c>
      <c r="Q613" s="44">
        <v>5.07</v>
      </c>
      <c r="R613" s="41">
        <v>1062.06</v>
      </c>
    </row>
    <row r="614" ht="20" customHeight="1">
      <c r="A614" s="35" t="str">
        <v>2026-08-16T07:32:26+09:00</v>
      </c>
      <c r="B614" s="35" t="str">
        <v>2026.08.16</v>
      </c>
      <c r="C614" s="35" t="str">
        <v>20260809</v>
      </c>
      <c r="D614" s="35" t="str">
        <v>20260816</v>
      </c>
      <c r="E614" s="35" t="str">
        <v>경기</v>
      </c>
      <c r="F614" s="35" t="str">
        <v>남양주시</v>
      </c>
      <c r="G614" s="35" t="str">
        <v>진접읍 금곡리</v>
      </c>
      <c r="H614" s="35" t="str">
        <v>경기 남양주시 진접읍 금곡리</v>
      </c>
      <c r="I614" s="35" t="str">
        <v>41360</v>
      </c>
      <c r="J614" s="35" t="str">
        <v/>
      </c>
      <c r="K614" s="36" t="str">
        <v>41360:진접읍 금곡리</v>
      </c>
      <c r="L614" s="37" t="str">
        <v>원일플로라</v>
      </c>
      <c r="M614" s="38">
        <v>128.18</v>
      </c>
      <c r="N614" s="39">
        <v>38.8</v>
      </c>
      <c r="O614" s="39">
        <v>18</v>
      </c>
      <c r="P614" s="39">
        <v>1315.33</v>
      </c>
      <c r="Q614" s="39">
        <v>5.1</v>
      </c>
      <c r="R614" s="36">
        <v>1062.06</v>
      </c>
    </row>
    <row r="615" ht="20" customHeight="1">
      <c r="A615" s="40" t="str">
        <v>2026-08-16T07:32:26+09:00</v>
      </c>
      <c r="B615" s="40" t="str">
        <v>2026.08.16</v>
      </c>
      <c r="C615" s="40" t="str">
        <v>20260809</v>
      </c>
      <c r="D615" s="40" t="str">
        <v>20260816</v>
      </c>
      <c r="E615" s="40" t="str">
        <v>경기</v>
      </c>
      <c r="F615" s="40" t="str">
        <v>남양주시</v>
      </c>
      <c r="G615" s="40" t="str">
        <v>진접읍 금곡리</v>
      </c>
      <c r="H615" s="40" t="str">
        <v>경기 남양주시 진접읍 금곡리</v>
      </c>
      <c r="I615" s="40" t="str">
        <v>41360</v>
      </c>
      <c r="J615" s="40" t="str">
        <v/>
      </c>
      <c r="K615" s="41" t="str">
        <v>41360:진접읍 금곡리</v>
      </c>
      <c r="L615" s="42" t="str">
        <v>자연&amp;어울림</v>
      </c>
      <c r="M615" s="43">
        <v>84.89</v>
      </c>
      <c r="N615" s="44">
        <v>25.7</v>
      </c>
      <c r="O615" s="44">
        <v>18</v>
      </c>
      <c r="P615" s="44">
        <v>1731.94</v>
      </c>
      <c r="Q615" s="44">
        <v>4.45</v>
      </c>
      <c r="R615" s="41">
        <v>1226.67</v>
      </c>
    </row>
    <row r="616" ht="20" customHeight="1">
      <c r="A616" s="35" t="str">
        <v>2026-08-16T07:32:26+09:00</v>
      </c>
      <c r="B616" s="35" t="str">
        <v>2026.08.16</v>
      </c>
      <c r="C616" s="35" t="str">
        <v>20260809</v>
      </c>
      <c r="D616" s="35" t="str">
        <v>20260816</v>
      </c>
      <c r="E616" s="35" t="str">
        <v>경기</v>
      </c>
      <c r="F616" s="35" t="str">
        <v>남양주시</v>
      </c>
      <c r="G616" s="35" t="str">
        <v>진접읍 금곡리</v>
      </c>
      <c r="H616" s="35" t="str">
        <v>경기 남양주시 진접읍 금곡리</v>
      </c>
      <c r="I616" s="35" t="str">
        <v>41360</v>
      </c>
      <c r="J616" s="35" t="str">
        <v/>
      </c>
      <c r="K616" s="36" t="str">
        <v>41360:진접읍 금곡리</v>
      </c>
      <c r="L616" s="37" t="str">
        <v>자연&amp;어울림</v>
      </c>
      <c r="M616" s="38">
        <v>84.94</v>
      </c>
      <c r="N616" s="39">
        <v>25.7</v>
      </c>
      <c r="O616" s="39">
        <v>18</v>
      </c>
      <c r="P616" s="39">
        <v>1671.57</v>
      </c>
      <c r="Q616" s="39">
        <v>4.3</v>
      </c>
      <c r="R616" s="36">
        <v>1333.17</v>
      </c>
    </row>
    <row r="617" ht="20" customHeight="1">
      <c r="A617" s="40" t="str">
        <v>2026-08-16T07:32:26+09:00</v>
      </c>
      <c r="B617" s="40" t="str">
        <v>2026.08.16</v>
      </c>
      <c r="C617" s="40" t="str">
        <v>20260809</v>
      </c>
      <c r="D617" s="40" t="str">
        <v>20260816</v>
      </c>
      <c r="E617" s="40" t="str">
        <v>경기</v>
      </c>
      <c r="F617" s="40" t="str">
        <v>남양주시</v>
      </c>
      <c r="G617" s="40" t="str">
        <v>진접읍 금곡리</v>
      </c>
      <c r="H617" s="40" t="str">
        <v>경기 남양주시 진접읍 금곡리</v>
      </c>
      <c r="I617" s="40" t="str">
        <v>41360</v>
      </c>
      <c r="J617" s="40" t="str">
        <v/>
      </c>
      <c r="K617" s="41" t="str">
        <v>41360:진접읍 금곡리</v>
      </c>
      <c r="L617" s="42" t="str">
        <v>자연&amp;어울림</v>
      </c>
      <c r="M617" s="43">
        <v>84.96</v>
      </c>
      <c r="N617" s="44">
        <v>25.7</v>
      </c>
      <c r="O617" s="44">
        <v>18</v>
      </c>
      <c r="P617" s="44">
        <v>1653.67</v>
      </c>
      <c r="Q617" s="44">
        <v>4.25</v>
      </c>
      <c r="R617" s="41">
        <v>1439.67</v>
      </c>
    </row>
    <row r="618" ht="20" customHeight="1">
      <c r="A618" s="35" t="str">
        <v>2026-08-16T07:32:26+09:00</v>
      </c>
      <c r="B618" s="35" t="str">
        <v>2026.08.16</v>
      </c>
      <c r="C618" s="35" t="str">
        <v>20260809</v>
      </c>
      <c r="D618" s="35" t="str">
        <v>20260816</v>
      </c>
      <c r="E618" s="35" t="str">
        <v>경기</v>
      </c>
      <c r="F618" s="35" t="str">
        <v>남양주시</v>
      </c>
      <c r="G618" s="35" t="str">
        <v>진접읍 금곡리</v>
      </c>
      <c r="H618" s="35" t="str">
        <v>경기 남양주시 진접읍 금곡리</v>
      </c>
      <c r="I618" s="35" t="str">
        <v>41360</v>
      </c>
      <c r="J618" s="35" t="str">
        <v/>
      </c>
      <c r="K618" s="36" t="str">
        <v>41360:진접읍 금곡리</v>
      </c>
      <c r="L618" s="37" t="str">
        <v>진접삼부르네상스더퍼스트</v>
      </c>
      <c r="M618" s="38">
        <v>59.77</v>
      </c>
      <c r="N618" s="39">
        <v>18.1</v>
      </c>
      <c r="O618" s="39">
        <v>4</v>
      </c>
      <c r="P618" s="39">
        <v>1924.66</v>
      </c>
      <c r="Q618" s="39">
        <v>3.48</v>
      </c>
      <c r="R618" s="36">
        <v>1760.58</v>
      </c>
    </row>
    <row r="619" ht="20" customHeight="1">
      <c r="A619" s="40" t="str">
        <v>2026-08-16T07:32:26+09:00</v>
      </c>
      <c r="B619" s="40" t="str">
        <v>2026.08.16</v>
      </c>
      <c r="C619" s="40" t="str">
        <v>20260809</v>
      </c>
      <c r="D619" s="40" t="str">
        <v>20260816</v>
      </c>
      <c r="E619" s="40" t="str">
        <v>경기</v>
      </c>
      <c r="F619" s="40" t="str">
        <v>남양주시</v>
      </c>
      <c r="G619" s="40" t="str">
        <v>진접읍 금곡리</v>
      </c>
      <c r="H619" s="40" t="str">
        <v>경기 남양주시 진접읍 금곡리</v>
      </c>
      <c r="I619" s="40" t="str">
        <v>41360</v>
      </c>
      <c r="J619" s="40" t="str">
        <v/>
      </c>
      <c r="K619" s="41" t="str">
        <v>41360:진접읍 금곡리</v>
      </c>
      <c r="L619" s="42" t="str">
        <v>진접삼부르네상스더퍼스트</v>
      </c>
      <c r="M619" s="43">
        <v>59.85</v>
      </c>
      <c r="N619" s="44">
        <v>18.1</v>
      </c>
      <c r="O619" s="44">
        <v>4</v>
      </c>
      <c r="P619" s="44">
        <v>2005.06</v>
      </c>
      <c r="Q619" s="44">
        <v>3.63</v>
      </c>
      <c r="R619" s="41">
        <v>1491.36</v>
      </c>
    </row>
    <row r="620" ht="20" customHeight="1">
      <c r="A620" s="35" t="str">
        <v>2026-08-16T07:32:26+09:00</v>
      </c>
      <c r="B620" s="35" t="str">
        <v>2026.08.16</v>
      </c>
      <c r="C620" s="35" t="str">
        <v>20260809</v>
      </c>
      <c r="D620" s="35" t="str">
        <v>20260816</v>
      </c>
      <c r="E620" s="35" t="str">
        <v>경기</v>
      </c>
      <c r="F620" s="35" t="str">
        <v>남양주시</v>
      </c>
      <c r="G620" s="35" t="str">
        <v>진접읍 금곡리</v>
      </c>
      <c r="H620" s="35" t="str">
        <v>경기 남양주시 진접읍 금곡리</v>
      </c>
      <c r="I620" s="35" t="str">
        <v>41360</v>
      </c>
      <c r="J620" s="35" t="str">
        <v/>
      </c>
      <c r="K620" s="36" t="str">
        <v>41360:진접읍 금곡리</v>
      </c>
      <c r="L620" s="37" t="str">
        <v>해밀마을5단지 반도유보라 메이플타운</v>
      </c>
      <c r="M620" s="38">
        <v>84.73</v>
      </c>
      <c r="N620" s="39">
        <v>25.6</v>
      </c>
      <c r="O620" s="39">
        <v>18</v>
      </c>
      <c r="P620" s="39">
        <v>1837.56</v>
      </c>
      <c r="Q620" s="39">
        <v>4.71</v>
      </c>
      <c r="R620" s="36">
        <v>1323.55</v>
      </c>
    </row>
    <row r="621" ht="20" customHeight="1">
      <c r="A621" s="40" t="str">
        <v>2026-08-16T07:32:26+09:00</v>
      </c>
      <c r="B621" s="40" t="str">
        <v>2026.08.16</v>
      </c>
      <c r="C621" s="40" t="str">
        <v>20260809</v>
      </c>
      <c r="D621" s="40" t="str">
        <v>20260816</v>
      </c>
      <c r="E621" s="40" t="str">
        <v>경기</v>
      </c>
      <c r="F621" s="40" t="str">
        <v>남양주시</v>
      </c>
      <c r="G621" s="40" t="str">
        <v>진접읍 금곡리</v>
      </c>
      <c r="H621" s="40" t="str">
        <v>경기 남양주시 진접읍 금곡리</v>
      </c>
      <c r="I621" s="40" t="str">
        <v>41360</v>
      </c>
      <c r="J621" s="40" t="str">
        <v/>
      </c>
      <c r="K621" s="41" t="str">
        <v>41360:진접읍 금곡리</v>
      </c>
      <c r="L621" s="42" t="str">
        <v>해밀마을5단지 반도유보라 메이플타운</v>
      </c>
      <c r="M621" s="43">
        <v>84.89</v>
      </c>
      <c r="N621" s="44">
        <v>25.7</v>
      </c>
      <c r="O621" s="44">
        <v>18</v>
      </c>
      <c r="P621" s="44">
        <v>1701.74</v>
      </c>
      <c r="Q621" s="44">
        <v>4.37</v>
      </c>
      <c r="R621" s="41">
        <v>1246.13</v>
      </c>
    </row>
    <row r="622" ht="20" customHeight="1">
      <c r="A622" s="35" t="str">
        <v>2026-08-16T07:32:26+09:00</v>
      </c>
      <c r="B622" s="35" t="str">
        <v>2026.08.16</v>
      </c>
      <c r="C622" s="35" t="str">
        <v>20260809</v>
      </c>
      <c r="D622" s="35" t="str">
        <v>20260816</v>
      </c>
      <c r="E622" s="35" t="str">
        <v>경기</v>
      </c>
      <c r="F622" s="35" t="str">
        <v>남양주시</v>
      </c>
      <c r="G622" s="35" t="str">
        <v>진접읍 금곡리</v>
      </c>
      <c r="H622" s="35" t="str">
        <v>경기 남양주시 진접읍 금곡리</v>
      </c>
      <c r="I622" s="35" t="str">
        <v>41360</v>
      </c>
      <c r="J622" s="35" t="str">
        <v/>
      </c>
      <c r="K622" s="36" t="str">
        <v>41360:진접읍 금곡리</v>
      </c>
      <c r="L622" s="37" t="str">
        <v>해밀마을5단지 반도유보라 메이플타운</v>
      </c>
      <c r="M622" s="38">
        <v>84.9</v>
      </c>
      <c r="N622" s="39">
        <v>25.7</v>
      </c>
      <c r="O622" s="39">
        <v>18</v>
      </c>
      <c r="P622" s="39">
        <v>2024.79</v>
      </c>
      <c r="Q622" s="39">
        <v>5.2</v>
      </c>
      <c r="R622" s="36">
        <v>1333.4</v>
      </c>
    </row>
    <row r="623" ht="20" customHeight="1">
      <c r="A623" s="40" t="str">
        <v>2026-08-16T07:32:26+09:00</v>
      </c>
      <c r="B623" s="40" t="str">
        <v>2026.08.16</v>
      </c>
      <c r="C623" s="40" t="str">
        <v>20260809</v>
      </c>
      <c r="D623" s="40" t="str">
        <v>20260816</v>
      </c>
      <c r="E623" s="40" t="str">
        <v>경기</v>
      </c>
      <c r="F623" s="40" t="str">
        <v>남양주시</v>
      </c>
      <c r="G623" s="40" t="str">
        <v>진접읍 금곡리</v>
      </c>
      <c r="H623" s="40" t="str">
        <v>경기 남양주시 진접읍 금곡리</v>
      </c>
      <c r="I623" s="40" t="str">
        <v>41360</v>
      </c>
      <c r="J623" s="40" t="str">
        <v/>
      </c>
      <c r="K623" s="41" t="str">
        <v>41360:진접읍 금곡리</v>
      </c>
      <c r="L623" s="42" t="str">
        <v>해밀마을5단지 반도유보라 메이플타운</v>
      </c>
      <c r="M623" s="43">
        <v>84.93</v>
      </c>
      <c r="N623" s="44">
        <v>25.7</v>
      </c>
      <c r="O623" s="44">
        <v>18</v>
      </c>
      <c r="P623" s="44">
        <v>1782.64</v>
      </c>
      <c r="Q623" s="44">
        <v>4.58</v>
      </c>
      <c r="R623" s="41">
        <v>1420.66</v>
      </c>
    </row>
    <row r="624" ht="20" customHeight="1">
      <c r="A624" s="35" t="str">
        <v>2026-08-16T07:32:26+09:00</v>
      </c>
      <c r="B624" s="35" t="str">
        <v>2026.08.16</v>
      </c>
      <c r="C624" s="35" t="str">
        <v>20260809</v>
      </c>
      <c r="D624" s="35" t="str">
        <v>20260816</v>
      </c>
      <c r="E624" s="35" t="str">
        <v>경기</v>
      </c>
      <c r="F624" s="35" t="str">
        <v>남양주시</v>
      </c>
      <c r="G624" s="35" t="str">
        <v>진접읍 금곡리</v>
      </c>
      <c r="H624" s="35" t="str">
        <v>경기 남양주시 진접읍 금곡리</v>
      </c>
      <c r="I624" s="35" t="str">
        <v>41360</v>
      </c>
      <c r="J624" s="35" t="str">
        <v/>
      </c>
      <c r="K624" s="36" t="str">
        <v>41360:진접읍 금곡리</v>
      </c>
      <c r="L624" s="37" t="str">
        <v>해밀마을신안인스빌</v>
      </c>
      <c r="M624" s="38">
        <v>84.99</v>
      </c>
      <c r="N624" s="39">
        <v>25.7</v>
      </c>
      <c r="O624" s="39">
        <v>17</v>
      </c>
      <c r="P624" s="39">
        <v>1847.68</v>
      </c>
      <c r="Q624" s="39">
        <v>4.75</v>
      </c>
      <c r="R624" s="36">
        <v>1256.42</v>
      </c>
    </row>
    <row r="625" ht="20" customHeight="1">
      <c r="A625" s="40" t="str">
        <v>2026-08-16T07:32:26+09:00</v>
      </c>
      <c r="B625" s="40" t="str">
        <v>2026.08.16</v>
      </c>
      <c r="C625" s="40" t="str">
        <v>20260809</v>
      </c>
      <c r="D625" s="40" t="str">
        <v>20260816</v>
      </c>
      <c r="E625" s="40" t="str">
        <v>경기</v>
      </c>
      <c r="F625" s="40" t="str">
        <v>남양주시</v>
      </c>
      <c r="G625" s="40" t="str">
        <v>진접읍 금곡리</v>
      </c>
      <c r="H625" s="40" t="str">
        <v>경기 남양주시 진접읍 금곡리</v>
      </c>
      <c r="I625" s="40" t="str">
        <v>41360</v>
      </c>
      <c r="J625" s="40" t="str">
        <v/>
      </c>
      <c r="K625" s="41" t="str">
        <v>41360:진접읍 금곡리</v>
      </c>
      <c r="L625" s="42" t="str">
        <v>해밀마을신안인스빌</v>
      </c>
      <c r="M625" s="43">
        <v>84.99</v>
      </c>
      <c r="N625" s="44">
        <v>25.7</v>
      </c>
      <c r="O625" s="44">
        <v>17</v>
      </c>
      <c r="P625" s="44">
        <v>1820.4</v>
      </c>
      <c r="Q625" s="44">
        <v>4.68</v>
      </c>
      <c r="R625" s="41">
        <v>1231.76</v>
      </c>
    </row>
    <row r="626" ht="20" customHeight="1">
      <c r="A626" s="35" t="str">
        <v>2026-08-16T07:32:26+09:00</v>
      </c>
      <c r="B626" s="35" t="str">
        <v>2026.08.16</v>
      </c>
      <c r="C626" s="35" t="str">
        <v>20260809</v>
      </c>
      <c r="D626" s="35" t="str">
        <v>20260816</v>
      </c>
      <c r="E626" s="35" t="str">
        <v>경기</v>
      </c>
      <c r="F626" s="35" t="str">
        <v>남양주시</v>
      </c>
      <c r="G626" s="35" t="str">
        <v>진접읍 내각리</v>
      </c>
      <c r="H626" s="35" t="str">
        <v>경기 남양주시 진접읍 내각리</v>
      </c>
      <c r="I626" s="35" t="str">
        <v>41360</v>
      </c>
      <c r="J626" s="35" t="str">
        <v/>
      </c>
      <c r="K626" s="36" t="str">
        <v>41360:진접읍 내각리</v>
      </c>
      <c r="L626" s="37" t="str">
        <v>우남</v>
      </c>
      <c r="M626" s="38">
        <v>68.76</v>
      </c>
      <c r="N626" s="39">
        <v>20.8</v>
      </c>
      <c r="O626" s="39">
        <v>35</v>
      </c>
      <c r="P626" s="35" t="str">
        <v/>
      </c>
      <c r="Q626" s="35" t="str">
        <v/>
      </c>
      <c r="R626" s="36">
        <v>469.72</v>
      </c>
    </row>
    <row r="627" ht="20" customHeight="1">
      <c r="A627" s="40" t="str">
        <v>2026-08-16T07:32:26+09:00</v>
      </c>
      <c r="B627" s="40" t="str">
        <v>2026.08.16</v>
      </c>
      <c r="C627" s="40" t="str">
        <v>20260809</v>
      </c>
      <c r="D627" s="40" t="str">
        <v>20260816</v>
      </c>
      <c r="E627" s="40" t="str">
        <v>경기</v>
      </c>
      <c r="F627" s="40" t="str">
        <v>남양주시</v>
      </c>
      <c r="G627" s="40" t="str">
        <v>진접읍 내각리</v>
      </c>
      <c r="H627" s="40" t="str">
        <v>경기 남양주시 진접읍 내각리</v>
      </c>
      <c r="I627" s="40" t="str">
        <v>41360</v>
      </c>
      <c r="J627" s="40" t="str">
        <v/>
      </c>
      <c r="K627" s="41" t="str">
        <v>41360:진접읍 내각리</v>
      </c>
      <c r="L627" s="42" t="str">
        <v>우남</v>
      </c>
      <c r="M627" s="43">
        <v>79.92</v>
      </c>
      <c r="N627" s="44">
        <v>24.2</v>
      </c>
      <c r="O627" s="44">
        <v>35</v>
      </c>
      <c r="P627" s="44">
        <v>763.46</v>
      </c>
      <c r="Q627" s="44">
        <v>1.85</v>
      </c>
      <c r="R627" s="41">
        <v>464.14</v>
      </c>
    </row>
    <row r="628" ht="20" customHeight="1">
      <c r="A628" s="35" t="str">
        <v>2026-08-16T07:32:26+09:00</v>
      </c>
      <c r="B628" s="35" t="str">
        <v>2026.08.16</v>
      </c>
      <c r="C628" s="35" t="str">
        <v>20260809</v>
      </c>
      <c r="D628" s="35" t="str">
        <v>20260816</v>
      </c>
      <c r="E628" s="35" t="str">
        <v>경기</v>
      </c>
      <c r="F628" s="35" t="str">
        <v>남양주시</v>
      </c>
      <c r="G628" s="35" t="str">
        <v>진접읍 내각리</v>
      </c>
      <c r="H628" s="35" t="str">
        <v>경기 남양주시 진접읍 내각리</v>
      </c>
      <c r="I628" s="35" t="str">
        <v>41360</v>
      </c>
      <c r="J628" s="35" t="str">
        <v/>
      </c>
      <c r="K628" s="36" t="str">
        <v>41360:진접읍 내각리</v>
      </c>
      <c r="L628" s="37" t="str">
        <v>우남</v>
      </c>
      <c r="M628" s="38">
        <v>84.84</v>
      </c>
      <c r="N628" s="39">
        <v>25.7</v>
      </c>
      <c r="O628" s="39">
        <v>35</v>
      </c>
      <c r="P628" s="39">
        <v>636.55</v>
      </c>
      <c r="Q628" s="39">
        <v>1.63</v>
      </c>
      <c r="R628" s="36">
        <v>623.44</v>
      </c>
    </row>
    <row r="629" ht="20" customHeight="1">
      <c r="A629" s="40" t="str">
        <v>2026-08-16T07:32:26+09:00</v>
      </c>
      <c r="B629" s="40" t="str">
        <v>2026.08.16</v>
      </c>
      <c r="C629" s="40" t="str">
        <v>20260809</v>
      </c>
      <c r="D629" s="40" t="str">
        <v>20260816</v>
      </c>
      <c r="E629" s="40" t="str">
        <v>경기</v>
      </c>
      <c r="F629" s="40" t="str">
        <v>남양주시</v>
      </c>
      <c r="G629" s="40" t="str">
        <v>진접읍 내각리</v>
      </c>
      <c r="H629" s="40" t="str">
        <v>경기 남양주시 진접읍 내각리</v>
      </c>
      <c r="I629" s="40" t="str">
        <v>41360</v>
      </c>
      <c r="J629" s="40" t="str">
        <v/>
      </c>
      <c r="K629" s="41" t="str">
        <v>41360:진접읍 내각리</v>
      </c>
      <c r="L629" s="42" t="str">
        <v>원일대궐터</v>
      </c>
      <c r="M629" s="43">
        <v>46.01</v>
      </c>
      <c r="N629" s="44">
        <v>13.9</v>
      </c>
      <c r="O629" s="44">
        <v>23</v>
      </c>
      <c r="P629" s="44">
        <v>1222.14</v>
      </c>
      <c r="Q629" s="44">
        <v>1.7</v>
      </c>
      <c r="R629" s="41">
        <v>1038.67</v>
      </c>
    </row>
    <row r="630" ht="20" customHeight="1">
      <c r="A630" s="35" t="str">
        <v>2026-08-16T07:32:26+09:00</v>
      </c>
      <c r="B630" s="35" t="str">
        <v>2026.08.16</v>
      </c>
      <c r="C630" s="35" t="str">
        <v>20260809</v>
      </c>
      <c r="D630" s="35" t="str">
        <v>20260816</v>
      </c>
      <c r="E630" s="35" t="str">
        <v>경기</v>
      </c>
      <c r="F630" s="35" t="str">
        <v>남양주시</v>
      </c>
      <c r="G630" s="35" t="str">
        <v>진접읍 내각리</v>
      </c>
      <c r="H630" s="35" t="str">
        <v>경기 남양주시 진접읍 내각리</v>
      </c>
      <c r="I630" s="35" t="str">
        <v>41360</v>
      </c>
      <c r="J630" s="35" t="str">
        <v/>
      </c>
      <c r="K630" s="36" t="str">
        <v>41360:진접읍 내각리</v>
      </c>
      <c r="L630" s="37" t="str">
        <v>원일대궐터</v>
      </c>
      <c r="M630" s="38">
        <v>59.52</v>
      </c>
      <c r="N630" s="39">
        <v>18</v>
      </c>
      <c r="O630" s="39">
        <v>23</v>
      </c>
      <c r="P630" s="39">
        <v>1455.61</v>
      </c>
      <c r="Q630" s="39">
        <v>2.62</v>
      </c>
      <c r="R630" s="36">
        <v>1041.32</v>
      </c>
    </row>
    <row r="631" ht="20" customHeight="1">
      <c r="A631" s="40" t="str">
        <v>2026-08-16T07:32:26+09:00</v>
      </c>
      <c r="B631" s="40" t="str">
        <v>2026.08.16</v>
      </c>
      <c r="C631" s="40" t="str">
        <v>20260809</v>
      </c>
      <c r="D631" s="40" t="str">
        <v>20260816</v>
      </c>
      <c r="E631" s="40" t="str">
        <v>경기</v>
      </c>
      <c r="F631" s="40" t="str">
        <v>남양주시</v>
      </c>
      <c r="G631" s="40" t="str">
        <v>진접읍 내각리</v>
      </c>
      <c r="H631" s="40" t="str">
        <v>경기 남양주시 진접읍 내각리</v>
      </c>
      <c r="I631" s="40" t="str">
        <v>41360</v>
      </c>
      <c r="J631" s="40" t="str">
        <v/>
      </c>
      <c r="K631" s="41" t="str">
        <v>41360:진접읍 내각리</v>
      </c>
      <c r="L631" s="42" t="str">
        <v>원일대궐터</v>
      </c>
      <c r="M631" s="43">
        <v>70.06</v>
      </c>
      <c r="N631" s="44">
        <v>21.2</v>
      </c>
      <c r="O631" s="44">
        <v>23</v>
      </c>
      <c r="P631" s="44">
        <v>1530.37</v>
      </c>
      <c r="Q631" s="44">
        <v>3.24</v>
      </c>
      <c r="R631" s="41">
        <v>943.75</v>
      </c>
    </row>
    <row r="632" ht="20" customHeight="1">
      <c r="A632" s="35" t="str">
        <v>2026-08-16T07:32:26+09:00</v>
      </c>
      <c r="B632" s="35" t="str">
        <v>2026.08.16</v>
      </c>
      <c r="C632" s="35" t="str">
        <v>20260809</v>
      </c>
      <c r="D632" s="35" t="str">
        <v>20260816</v>
      </c>
      <c r="E632" s="35" t="str">
        <v>경기</v>
      </c>
      <c r="F632" s="35" t="str">
        <v>남양주시</v>
      </c>
      <c r="G632" s="35" t="str">
        <v>진접읍 내각리</v>
      </c>
      <c r="H632" s="35" t="str">
        <v>경기 남양주시 진접읍 내각리</v>
      </c>
      <c r="I632" s="35" t="str">
        <v>41360</v>
      </c>
      <c r="J632" s="35" t="str">
        <v/>
      </c>
      <c r="K632" s="36" t="str">
        <v>41360:진접읍 내각리</v>
      </c>
      <c r="L632" s="37" t="str">
        <v>한신</v>
      </c>
      <c r="M632" s="38">
        <v>59.8</v>
      </c>
      <c r="N632" s="39">
        <v>18.1</v>
      </c>
      <c r="O632" s="39">
        <v>28</v>
      </c>
      <c r="P632" s="39">
        <v>1216.18</v>
      </c>
      <c r="Q632" s="39">
        <v>2.2</v>
      </c>
      <c r="R632" s="36">
        <v>1035.95</v>
      </c>
    </row>
    <row r="633" ht="20" customHeight="1">
      <c r="A633" s="40" t="str">
        <v>2026-08-16T07:32:26+09:00</v>
      </c>
      <c r="B633" s="40" t="str">
        <v>2026.08.16</v>
      </c>
      <c r="C633" s="40" t="str">
        <v>20260809</v>
      </c>
      <c r="D633" s="40" t="str">
        <v>20260816</v>
      </c>
      <c r="E633" s="40" t="str">
        <v>경기</v>
      </c>
      <c r="F633" s="40" t="str">
        <v>남양주시</v>
      </c>
      <c r="G633" s="40" t="str">
        <v>진접읍 내각리</v>
      </c>
      <c r="H633" s="40" t="str">
        <v>경기 남양주시 진접읍 내각리</v>
      </c>
      <c r="I633" s="40" t="str">
        <v>41360</v>
      </c>
      <c r="J633" s="40" t="str">
        <v/>
      </c>
      <c r="K633" s="41" t="str">
        <v>41360:진접읍 내각리</v>
      </c>
      <c r="L633" s="42" t="str">
        <v>한신</v>
      </c>
      <c r="M633" s="43">
        <v>59.98</v>
      </c>
      <c r="N633" s="44">
        <v>18.1</v>
      </c>
      <c r="O633" s="44">
        <v>28</v>
      </c>
      <c r="P633" s="44">
        <v>1216.18</v>
      </c>
      <c r="Q633" s="44">
        <v>2.21</v>
      </c>
      <c r="R633" s="41">
        <v>887.05</v>
      </c>
    </row>
    <row r="634" ht="20" customHeight="1">
      <c r="A634" s="35" t="str">
        <v>2026-08-16T07:32:26+09:00</v>
      </c>
      <c r="B634" s="35" t="str">
        <v>2026.08.16</v>
      </c>
      <c r="C634" s="35" t="str">
        <v>20260809</v>
      </c>
      <c r="D634" s="35" t="str">
        <v>20260816</v>
      </c>
      <c r="E634" s="35" t="str">
        <v>경기</v>
      </c>
      <c r="F634" s="35" t="str">
        <v>남양주시</v>
      </c>
      <c r="G634" s="35" t="str">
        <v>진접읍 내각리</v>
      </c>
      <c r="H634" s="35" t="str">
        <v>경기 남양주시 진접읍 내각리</v>
      </c>
      <c r="I634" s="35" t="str">
        <v>41360</v>
      </c>
      <c r="J634" s="35" t="str">
        <v/>
      </c>
      <c r="K634" s="36" t="str">
        <v>41360:진접읍 내각리</v>
      </c>
      <c r="L634" s="37" t="str">
        <v>한신</v>
      </c>
      <c r="M634" s="38">
        <v>84.99</v>
      </c>
      <c r="N634" s="39">
        <v>25.7</v>
      </c>
      <c r="O634" s="39">
        <v>28</v>
      </c>
      <c r="P634" s="39">
        <v>1073.42</v>
      </c>
      <c r="Q634" s="39">
        <v>2.76</v>
      </c>
      <c r="R634" s="36">
        <v>850.93</v>
      </c>
    </row>
    <row r="635" ht="20" customHeight="1">
      <c r="A635" s="40" t="str">
        <v>2026-08-16T07:32:26+09:00</v>
      </c>
      <c r="B635" s="40" t="str">
        <v>2026.08.16</v>
      </c>
      <c r="C635" s="40" t="str">
        <v>20260809</v>
      </c>
      <c r="D635" s="40" t="str">
        <v>20260816</v>
      </c>
      <c r="E635" s="40" t="str">
        <v>경기</v>
      </c>
      <c r="F635" s="40" t="str">
        <v>남양주시</v>
      </c>
      <c r="G635" s="40" t="str">
        <v>진접읍 내각리</v>
      </c>
      <c r="H635" s="40" t="str">
        <v>경기 남양주시 진접읍 내각리</v>
      </c>
      <c r="I635" s="40" t="str">
        <v>41360</v>
      </c>
      <c r="J635" s="40" t="str">
        <v/>
      </c>
      <c r="K635" s="41" t="str">
        <v>41360:진접읍 내각리</v>
      </c>
      <c r="L635" s="42" t="str">
        <v>한신</v>
      </c>
      <c r="M635" s="43">
        <v>119.96</v>
      </c>
      <c r="N635" s="44">
        <v>36.3</v>
      </c>
      <c r="O635" s="44">
        <v>28</v>
      </c>
      <c r="P635" s="40" t="str">
        <v/>
      </c>
      <c r="Q635" s="40" t="str">
        <v/>
      </c>
      <c r="R635" s="41">
        <v>706.69</v>
      </c>
    </row>
    <row r="636" ht="20" customHeight="1">
      <c r="A636" s="35" t="str">
        <v>2026-08-16T07:32:26+09:00</v>
      </c>
      <c r="B636" s="35" t="str">
        <v>2026.08.16</v>
      </c>
      <c r="C636" s="35" t="str">
        <v>20260809</v>
      </c>
      <c r="D636" s="35" t="str">
        <v>20260816</v>
      </c>
      <c r="E636" s="35" t="str">
        <v>경기</v>
      </c>
      <c r="F636" s="35" t="str">
        <v>남양주시</v>
      </c>
      <c r="G636" s="35" t="str">
        <v>진접읍 부평리</v>
      </c>
      <c r="H636" s="35" t="str">
        <v>경기 남양주시 진접읍 부평리</v>
      </c>
      <c r="I636" s="35" t="str">
        <v>41360</v>
      </c>
      <c r="J636" s="35" t="str">
        <v/>
      </c>
      <c r="K636" s="36" t="str">
        <v>41360:진접읍 부평리</v>
      </c>
      <c r="L636" s="37" t="str">
        <v>대림강변</v>
      </c>
      <c r="M636" s="38">
        <v>59.79</v>
      </c>
      <c r="N636" s="39">
        <v>18.1</v>
      </c>
      <c r="O636" s="39">
        <v>35</v>
      </c>
      <c r="P636" s="39">
        <v>933.23</v>
      </c>
      <c r="Q636" s="39">
        <v>1.69</v>
      </c>
      <c r="R636" s="35" t="str">
        <v/>
      </c>
    </row>
    <row r="637" ht="20" customHeight="1">
      <c r="A637" s="40" t="str">
        <v>2026-08-16T07:32:26+09:00</v>
      </c>
      <c r="B637" s="40" t="str">
        <v>2026.08.16</v>
      </c>
      <c r="C637" s="40" t="str">
        <v>20260809</v>
      </c>
      <c r="D637" s="40" t="str">
        <v>20260816</v>
      </c>
      <c r="E637" s="40" t="str">
        <v>경기</v>
      </c>
      <c r="F637" s="40" t="str">
        <v>남양주시</v>
      </c>
      <c r="G637" s="40" t="str">
        <v>진접읍 부평리</v>
      </c>
      <c r="H637" s="40" t="str">
        <v>경기 남양주시 진접읍 부평리</v>
      </c>
      <c r="I637" s="40" t="str">
        <v>41360</v>
      </c>
      <c r="J637" s="40" t="str">
        <v/>
      </c>
      <c r="K637" s="41" t="str">
        <v>41360:진접읍 부평리</v>
      </c>
      <c r="L637" s="42" t="str">
        <v>대림강변</v>
      </c>
      <c r="M637" s="43">
        <v>71.01</v>
      </c>
      <c r="N637" s="44">
        <v>21.5</v>
      </c>
      <c r="O637" s="44">
        <v>35</v>
      </c>
      <c r="P637" s="44">
        <v>930.05</v>
      </c>
      <c r="Q637" s="44">
        <v>2</v>
      </c>
      <c r="R637" s="41">
        <v>495.25</v>
      </c>
    </row>
    <row r="638" ht="20" customHeight="1">
      <c r="A638" s="35" t="str">
        <v>2026-08-16T07:32:26+09:00</v>
      </c>
      <c r="B638" s="35" t="str">
        <v>2026.08.16</v>
      </c>
      <c r="C638" s="35" t="str">
        <v>20260809</v>
      </c>
      <c r="D638" s="35" t="str">
        <v>20260816</v>
      </c>
      <c r="E638" s="35" t="str">
        <v>경기</v>
      </c>
      <c r="F638" s="35" t="str">
        <v>남양주시</v>
      </c>
      <c r="G638" s="35" t="str">
        <v>진접읍 부평리</v>
      </c>
      <c r="H638" s="35" t="str">
        <v>경기 남양주시 진접읍 부평리</v>
      </c>
      <c r="I638" s="35" t="str">
        <v>41360</v>
      </c>
      <c r="J638" s="35" t="str">
        <v/>
      </c>
      <c r="K638" s="36" t="str">
        <v>41360:진접읍 부평리</v>
      </c>
      <c r="L638" s="37" t="str">
        <v>더샵남양주퍼스트시티</v>
      </c>
      <c r="M638" s="38">
        <v>59.94</v>
      </c>
      <c r="N638" s="39">
        <v>18.1</v>
      </c>
      <c r="O638" s="39">
        <v>6</v>
      </c>
      <c r="P638" s="39">
        <v>2122.27</v>
      </c>
      <c r="Q638" s="39">
        <v>3.85</v>
      </c>
      <c r="R638" s="36">
        <v>1505.64</v>
      </c>
    </row>
    <row r="639" ht="20" customHeight="1">
      <c r="A639" s="40" t="str">
        <v>2026-08-16T07:32:26+09:00</v>
      </c>
      <c r="B639" s="40" t="str">
        <v>2026.08.16</v>
      </c>
      <c r="C639" s="40" t="str">
        <v>20260809</v>
      </c>
      <c r="D639" s="40" t="str">
        <v>20260816</v>
      </c>
      <c r="E639" s="40" t="str">
        <v>경기</v>
      </c>
      <c r="F639" s="40" t="str">
        <v>남양주시</v>
      </c>
      <c r="G639" s="40" t="str">
        <v>진접읍 부평리</v>
      </c>
      <c r="H639" s="40" t="str">
        <v>경기 남양주시 진접읍 부평리</v>
      </c>
      <c r="I639" s="40" t="str">
        <v>41360</v>
      </c>
      <c r="J639" s="40" t="str">
        <v/>
      </c>
      <c r="K639" s="41" t="str">
        <v>41360:진접읍 부평리</v>
      </c>
      <c r="L639" s="42" t="str">
        <v>더샵남양주퍼스트시티</v>
      </c>
      <c r="M639" s="43">
        <v>59.97</v>
      </c>
      <c r="N639" s="44">
        <v>18.1</v>
      </c>
      <c r="O639" s="44">
        <v>6</v>
      </c>
      <c r="P639" s="44">
        <v>2122.27</v>
      </c>
      <c r="Q639" s="44">
        <v>3.85</v>
      </c>
      <c r="R639" s="41">
        <v>1543.47</v>
      </c>
    </row>
    <row r="640" ht="20" customHeight="1">
      <c r="A640" s="35" t="str">
        <v>2026-08-16T07:32:26+09:00</v>
      </c>
      <c r="B640" s="35" t="str">
        <v>2026.08.16</v>
      </c>
      <c r="C640" s="35" t="str">
        <v>20260809</v>
      </c>
      <c r="D640" s="35" t="str">
        <v>20260816</v>
      </c>
      <c r="E640" s="35" t="str">
        <v>경기</v>
      </c>
      <c r="F640" s="35" t="str">
        <v>남양주시</v>
      </c>
      <c r="G640" s="35" t="str">
        <v>진접읍 부평리</v>
      </c>
      <c r="H640" s="35" t="str">
        <v>경기 남양주시 진접읍 부평리</v>
      </c>
      <c r="I640" s="35" t="str">
        <v>41360</v>
      </c>
      <c r="J640" s="35" t="str">
        <v/>
      </c>
      <c r="K640" s="36" t="str">
        <v>41360:진접읍 부평리</v>
      </c>
      <c r="L640" s="37" t="str">
        <v>더샵남양주퍼스트시티</v>
      </c>
      <c r="M640" s="38">
        <v>75.81</v>
      </c>
      <c r="N640" s="39">
        <v>22.9</v>
      </c>
      <c r="O640" s="39">
        <v>6</v>
      </c>
      <c r="P640" s="39">
        <v>1962.28</v>
      </c>
      <c r="Q640" s="39">
        <v>4.5</v>
      </c>
      <c r="R640" s="36">
        <v>1568.37</v>
      </c>
    </row>
    <row r="641" ht="20" customHeight="1">
      <c r="A641" s="40" t="str">
        <v>2026-08-16T07:32:26+09:00</v>
      </c>
      <c r="B641" s="40" t="str">
        <v>2026.08.16</v>
      </c>
      <c r="C641" s="40" t="str">
        <v>20260809</v>
      </c>
      <c r="D641" s="40" t="str">
        <v>20260816</v>
      </c>
      <c r="E641" s="40" t="str">
        <v>경기</v>
      </c>
      <c r="F641" s="40" t="str">
        <v>남양주시</v>
      </c>
      <c r="G641" s="40" t="str">
        <v>진접읍 부평리</v>
      </c>
      <c r="H641" s="40" t="str">
        <v>경기 남양주시 진접읍 부평리</v>
      </c>
      <c r="I641" s="40" t="str">
        <v>41360</v>
      </c>
      <c r="J641" s="40" t="str">
        <v/>
      </c>
      <c r="K641" s="41" t="str">
        <v>41360:진접읍 부평리</v>
      </c>
      <c r="L641" s="42" t="str">
        <v>더샵남양주퍼스트시티</v>
      </c>
      <c r="M641" s="43">
        <v>75.88</v>
      </c>
      <c r="N641" s="44">
        <v>23</v>
      </c>
      <c r="O641" s="44">
        <v>6</v>
      </c>
      <c r="P641" s="44">
        <v>1916.9</v>
      </c>
      <c r="Q641" s="44">
        <v>4.4</v>
      </c>
      <c r="R641" s="41">
        <v>1568.37</v>
      </c>
    </row>
    <row r="642" ht="20" customHeight="1">
      <c r="A642" s="35" t="str">
        <v>2026-08-16T07:32:26+09:00</v>
      </c>
      <c r="B642" s="35" t="str">
        <v>2026.08.16</v>
      </c>
      <c r="C642" s="35" t="str">
        <v>20260809</v>
      </c>
      <c r="D642" s="35" t="str">
        <v>20260816</v>
      </c>
      <c r="E642" s="35" t="str">
        <v>경기</v>
      </c>
      <c r="F642" s="35" t="str">
        <v>남양주시</v>
      </c>
      <c r="G642" s="35" t="str">
        <v>진접읍 부평리</v>
      </c>
      <c r="H642" s="35" t="str">
        <v>경기 남양주시 진접읍 부평리</v>
      </c>
      <c r="I642" s="35" t="str">
        <v>41360</v>
      </c>
      <c r="J642" s="35" t="str">
        <v/>
      </c>
      <c r="K642" s="36" t="str">
        <v>41360:진접읍 부평리</v>
      </c>
      <c r="L642" s="37" t="str">
        <v>더샵남양주퍼스트시티</v>
      </c>
      <c r="M642" s="38">
        <v>84.7</v>
      </c>
      <c r="N642" s="39">
        <v>25.6</v>
      </c>
      <c r="O642" s="39">
        <v>6</v>
      </c>
      <c r="P642" s="39">
        <v>1885.12</v>
      </c>
      <c r="Q642" s="39">
        <v>4.83</v>
      </c>
      <c r="R642" s="36">
        <v>1477.82</v>
      </c>
    </row>
    <row r="643" ht="20" customHeight="1">
      <c r="A643" s="40" t="str">
        <v>2026-08-16T07:32:26+09:00</v>
      </c>
      <c r="B643" s="40" t="str">
        <v>2026.08.16</v>
      </c>
      <c r="C643" s="40" t="str">
        <v>20260809</v>
      </c>
      <c r="D643" s="40" t="str">
        <v>20260816</v>
      </c>
      <c r="E643" s="40" t="str">
        <v>경기</v>
      </c>
      <c r="F643" s="40" t="str">
        <v>남양주시</v>
      </c>
      <c r="G643" s="40" t="str">
        <v>진접읍 부평리</v>
      </c>
      <c r="H643" s="40" t="str">
        <v>경기 남양주시 진접읍 부평리</v>
      </c>
      <c r="I643" s="40" t="str">
        <v>41360</v>
      </c>
      <c r="J643" s="40" t="str">
        <v/>
      </c>
      <c r="K643" s="41" t="str">
        <v>41360:진접읍 부평리</v>
      </c>
      <c r="L643" s="42" t="str">
        <v>더샵남양주퍼스트시티</v>
      </c>
      <c r="M643" s="43">
        <v>84.78</v>
      </c>
      <c r="N643" s="44">
        <v>25.6</v>
      </c>
      <c r="O643" s="44">
        <v>6</v>
      </c>
      <c r="P643" s="44">
        <v>1774.16</v>
      </c>
      <c r="Q643" s="44">
        <v>4.55</v>
      </c>
      <c r="R643" s="41">
        <v>1477.82</v>
      </c>
    </row>
    <row r="644" ht="20" customHeight="1">
      <c r="A644" s="35" t="str">
        <v>2026-08-16T07:32:26+09:00</v>
      </c>
      <c r="B644" s="35" t="str">
        <v>2026.08.16</v>
      </c>
      <c r="C644" s="35" t="str">
        <v>20260809</v>
      </c>
      <c r="D644" s="35" t="str">
        <v>20260816</v>
      </c>
      <c r="E644" s="35" t="str">
        <v>경기</v>
      </c>
      <c r="F644" s="35" t="str">
        <v>남양주시</v>
      </c>
      <c r="G644" s="35" t="str">
        <v>진접읍 부평리</v>
      </c>
      <c r="H644" s="35" t="str">
        <v>경기 남양주시 진접읍 부평리</v>
      </c>
      <c r="I644" s="35" t="str">
        <v>41360</v>
      </c>
      <c r="J644" s="35" t="str">
        <v/>
      </c>
      <c r="K644" s="36" t="str">
        <v>41360:진접읍 부평리</v>
      </c>
      <c r="L644" s="37" t="str">
        <v>신한미</v>
      </c>
      <c r="M644" s="38">
        <v>59.62</v>
      </c>
      <c r="N644" s="39">
        <v>18</v>
      </c>
      <c r="O644" s="39">
        <v>36</v>
      </c>
      <c r="P644" s="39">
        <v>676.46</v>
      </c>
      <c r="Q644" s="39">
        <v>1.22</v>
      </c>
      <c r="R644" s="35" t="str">
        <v/>
      </c>
    </row>
    <row r="645" ht="20" customHeight="1">
      <c r="A645" s="40" t="str">
        <v>2026-08-16T07:32:26+09:00</v>
      </c>
      <c r="B645" s="40" t="str">
        <v>2026.08.16</v>
      </c>
      <c r="C645" s="40" t="str">
        <v>20260809</v>
      </c>
      <c r="D645" s="40" t="str">
        <v>20260816</v>
      </c>
      <c r="E645" s="40" t="str">
        <v>경기</v>
      </c>
      <c r="F645" s="40" t="str">
        <v>남양주시</v>
      </c>
      <c r="G645" s="40" t="str">
        <v>진접읍 부평리</v>
      </c>
      <c r="H645" s="40" t="str">
        <v>경기 남양주시 진접읍 부평리</v>
      </c>
      <c r="I645" s="40" t="str">
        <v>41360</v>
      </c>
      <c r="J645" s="40" t="str">
        <v/>
      </c>
      <c r="K645" s="41" t="str">
        <v>41360:진접읍 부평리</v>
      </c>
      <c r="L645" s="42" t="str">
        <v>진접센트레빌시티1단지</v>
      </c>
      <c r="M645" s="43">
        <v>84.98</v>
      </c>
      <c r="N645" s="44">
        <v>25.7</v>
      </c>
      <c r="O645" s="44">
        <v>18</v>
      </c>
      <c r="P645" s="44">
        <v>1400.43</v>
      </c>
      <c r="Q645" s="44">
        <v>3.6</v>
      </c>
      <c r="R645" s="41">
        <v>1089.22</v>
      </c>
    </row>
    <row r="646" ht="20" customHeight="1">
      <c r="A646" s="35" t="str">
        <v>2026-08-16T07:32:26+09:00</v>
      </c>
      <c r="B646" s="35" t="str">
        <v>2026.08.16</v>
      </c>
      <c r="C646" s="35" t="str">
        <v>20260809</v>
      </c>
      <c r="D646" s="35" t="str">
        <v>20260816</v>
      </c>
      <c r="E646" s="35" t="str">
        <v>경기</v>
      </c>
      <c r="F646" s="35" t="str">
        <v>남양주시</v>
      </c>
      <c r="G646" s="35" t="str">
        <v>진접읍 부평리</v>
      </c>
      <c r="H646" s="35" t="str">
        <v>경기 남양주시 진접읍 부평리</v>
      </c>
      <c r="I646" s="35" t="str">
        <v>41360</v>
      </c>
      <c r="J646" s="35" t="str">
        <v/>
      </c>
      <c r="K646" s="36" t="str">
        <v>41360:진접읍 부평리</v>
      </c>
      <c r="L646" s="37" t="str">
        <v>진접센트레빌시티1단지</v>
      </c>
      <c r="M646" s="38">
        <v>101.98</v>
      </c>
      <c r="N646" s="39">
        <v>30.8</v>
      </c>
      <c r="O646" s="39">
        <v>18</v>
      </c>
      <c r="P646" s="39">
        <v>1320.95</v>
      </c>
      <c r="Q646" s="39">
        <v>4.08</v>
      </c>
      <c r="R646" s="36">
        <v>953.03</v>
      </c>
    </row>
    <row r="647" ht="20" customHeight="1">
      <c r="A647" s="40" t="str">
        <v>2026-08-16T07:32:26+09:00</v>
      </c>
      <c r="B647" s="40" t="str">
        <v>2026.08.16</v>
      </c>
      <c r="C647" s="40" t="str">
        <v>20260809</v>
      </c>
      <c r="D647" s="40" t="str">
        <v>20260816</v>
      </c>
      <c r="E647" s="40" t="str">
        <v>경기</v>
      </c>
      <c r="F647" s="40" t="str">
        <v>남양주시</v>
      </c>
      <c r="G647" s="40" t="str">
        <v>진접읍 부평리</v>
      </c>
      <c r="H647" s="40" t="str">
        <v>경기 남양주시 진접읍 부평리</v>
      </c>
      <c r="I647" s="40" t="str">
        <v>41360</v>
      </c>
      <c r="J647" s="40" t="str">
        <v/>
      </c>
      <c r="K647" s="41" t="str">
        <v>41360:진접읍 부평리</v>
      </c>
      <c r="L647" s="42" t="str">
        <v>진접센트레빌시티1단지</v>
      </c>
      <c r="M647" s="43">
        <v>125.72</v>
      </c>
      <c r="N647" s="44">
        <v>38</v>
      </c>
      <c r="O647" s="44">
        <v>18</v>
      </c>
      <c r="P647" s="44">
        <v>1235.86</v>
      </c>
      <c r="Q647" s="44">
        <v>4.7</v>
      </c>
      <c r="R647" s="41">
        <v>961.23</v>
      </c>
    </row>
    <row r="648" ht="20" customHeight="1">
      <c r="A648" s="35" t="str">
        <v>2026-08-16T07:32:26+09:00</v>
      </c>
      <c r="B648" s="35" t="str">
        <v>2026.08.16</v>
      </c>
      <c r="C648" s="35" t="str">
        <v>20260809</v>
      </c>
      <c r="D648" s="35" t="str">
        <v>20260816</v>
      </c>
      <c r="E648" s="35" t="str">
        <v>경기</v>
      </c>
      <c r="F648" s="35" t="str">
        <v>남양주시</v>
      </c>
      <c r="G648" s="35" t="str">
        <v>진접읍 부평리</v>
      </c>
      <c r="H648" s="35" t="str">
        <v>경기 남양주시 진접읍 부평리</v>
      </c>
      <c r="I648" s="35" t="str">
        <v>41360</v>
      </c>
      <c r="J648" s="35" t="str">
        <v/>
      </c>
      <c r="K648" s="36" t="str">
        <v>41360:진접읍 부평리</v>
      </c>
      <c r="L648" s="37" t="str">
        <v>진접센트레빌시티1단지</v>
      </c>
      <c r="M648" s="38">
        <v>150.11</v>
      </c>
      <c r="N648" s="39">
        <v>45.4</v>
      </c>
      <c r="O648" s="39">
        <v>18</v>
      </c>
      <c r="P648" s="39">
        <v>1133.89</v>
      </c>
      <c r="Q648" s="39">
        <v>5.15</v>
      </c>
      <c r="R648" s="36">
        <v>857.92</v>
      </c>
    </row>
    <row r="649" ht="20" customHeight="1">
      <c r="A649" s="40" t="str">
        <v>2026-08-16T07:32:26+09:00</v>
      </c>
      <c r="B649" s="40" t="str">
        <v>2026.08.16</v>
      </c>
      <c r="C649" s="40" t="str">
        <v>20260809</v>
      </c>
      <c r="D649" s="40" t="str">
        <v>20260816</v>
      </c>
      <c r="E649" s="40" t="str">
        <v>경기</v>
      </c>
      <c r="F649" s="40" t="str">
        <v>남양주시</v>
      </c>
      <c r="G649" s="40" t="str">
        <v>진접읍 부평리</v>
      </c>
      <c r="H649" s="40" t="str">
        <v>경기 남양주시 진접읍 부평리</v>
      </c>
      <c r="I649" s="40" t="str">
        <v>41360</v>
      </c>
      <c r="J649" s="40" t="str">
        <v/>
      </c>
      <c r="K649" s="41" t="str">
        <v>41360:진접읍 부평리</v>
      </c>
      <c r="L649" s="42" t="str">
        <v>진접센트레빌시티1단지</v>
      </c>
      <c r="M649" s="43">
        <v>179.44</v>
      </c>
      <c r="N649" s="44">
        <v>54.3</v>
      </c>
      <c r="O649" s="44">
        <v>18</v>
      </c>
      <c r="P649" s="40" t="str">
        <v/>
      </c>
      <c r="Q649" s="40" t="str">
        <v/>
      </c>
      <c r="R649" s="41">
        <v>829.03</v>
      </c>
    </row>
    <row r="650" ht="20" customHeight="1">
      <c r="A650" s="35" t="str">
        <v>2026-08-16T07:32:26+09:00</v>
      </c>
      <c r="B650" s="35" t="str">
        <v>2026.08.16</v>
      </c>
      <c r="C650" s="35" t="str">
        <v>20260809</v>
      </c>
      <c r="D650" s="35" t="str">
        <v>20260816</v>
      </c>
      <c r="E650" s="35" t="str">
        <v>경기</v>
      </c>
      <c r="F650" s="35" t="str">
        <v>남양주시</v>
      </c>
      <c r="G650" s="35" t="str">
        <v>진접읍 부평리</v>
      </c>
      <c r="H650" s="35" t="str">
        <v>경기 남양주시 진접읍 부평리</v>
      </c>
      <c r="I650" s="35" t="str">
        <v>41360</v>
      </c>
      <c r="J650" s="35" t="str">
        <v/>
      </c>
      <c r="K650" s="36" t="str">
        <v>41360:진접읍 부평리</v>
      </c>
      <c r="L650" s="37" t="str">
        <v>진접센트레빌시티2단지</v>
      </c>
      <c r="M650" s="38">
        <v>84.98</v>
      </c>
      <c r="N650" s="39">
        <v>25.7</v>
      </c>
      <c r="O650" s="39">
        <v>18</v>
      </c>
      <c r="P650" s="39">
        <v>1264.27</v>
      </c>
      <c r="Q650" s="39">
        <v>3.25</v>
      </c>
      <c r="R650" s="36">
        <v>1128.12</v>
      </c>
    </row>
    <row r="651" ht="20" customHeight="1">
      <c r="A651" s="40" t="str">
        <v>2026-08-16T07:32:26+09:00</v>
      </c>
      <c r="B651" s="40" t="str">
        <v>2026.08.16</v>
      </c>
      <c r="C651" s="40" t="str">
        <v>20260809</v>
      </c>
      <c r="D651" s="40" t="str">
        <v>20260816</v>
      </c>
      <c r="E651" s="40" t="str">
        <v>경기</v>
      </c>
      <c r="F651" s="40" t="str">
        <v>남양주시</v>
      </c>
      <c r="G651" s="40" t="str">
        <v>진접읍 부평리</v>
      </c>
      <c r="H651" s="40" t="str">
        <v>경기 남양주시 진접읍 부평리</v>
      </c>
      <c r="I651" s="40" t="str">
        <v>41360</v>
      </c>
      <c r="J651" s="40" t="str">
        <v/>
      </c>
      <c r="K651" s="41" t="str">
        <v>41360:진접읍 부평리</v>
      </c>
      <c r="L651" s="42" t="str">
        <v>진접센트레빌시티2단지</v>
      </c>
      <c r="M651" s="43">
        <v>101.98</v>
      </c>
      <c r="N651" s="44">
        <v>30.8</v>
      </c>
      <c r="O651" s="44">
        <v>18</v>
      </c>
      <c r="P651" s="44">
        <v>1127.02</v>
      </c>
      <c r="Q651" s="44">
        <v>3.48</v>
      </c>
      <c r="R651" s="41">
        <v>884.46</v>
      </c>
    </row>
    <row r="652" ht="20" customHeight="1">
      <c r="A652" s="35" t="str">
        <v>2026-08-16T07:32:26+09:00</v>
      </c>
      <c r="B652" s="35" t="str">
        <v>2026.08.16</v>
      </c>
      <c r="C652" s="35" t="str">
        <v>20260809</v>
      </c>
      <c r="D652" s="35" t="str">
        <v>20260816</v>
      </c>
      <c r="E652" s="35" t="str">
        <v>경기</v>
      </c>
      <c r="F652" s="35" t="str">
        <v>남양주시</v>
      </c>
      <c r="G652" s="35" t="str">
        <v>진접읍 부평리</v>
      </c>
      <c r="H652" s="35" t="str">
        <v>경기 남양주시 진접읍 부평리</v>
      </c>
      <c r="I652" s="35" t="str">
        <v>41360</v>
      </c>
      <c r="J652" s="35" t="str">
        <v/>
      </c>
      <c r="K652" s="36" t="str">
        <v>41360:진접읍 부평리</v>
      </c>
      <c r="L652" s="37" t="str">
        <v>진접센트레빌시티3단지</v>
      </c>
      <c r="M652" s="38">
        <v>84.98</v>
      </c>
      <c r="N652" s="39">
        <v>25.7</v>
      </c>
      <c r="O652" s="39">
        <v>18</v>
      </c>
      <c r="P652" s="39">
        <v>1283.72</v>
      </c>
      <c r="Q652" s="39">
        <v>3.3</v>
      </c>
      <c r="R652" s="36">
        <v>1114.23</v>
      </c>
    </row>
    <row r="653" ht="20" customHeight="1">
      <c r="A653" s="40" t="str">
        <v>2026-08-16T07:32:26+09:00</v>
      </c>
      <c r="B653" s="40" t="str">
        <v>2026.08.16</v>
      </c>
      <c r="C653" s="40" t="str">
        <v>20260809</v>
      </c>
      <c r="D653" s="40" t="str">
        <v>20260816</v>
      </c>
      <c r="E653" s="40" t="str">
        <v>경기</v>
      </c>
      <c r="F653" s="40" t="str">
        <v>남양주시</v>
      </c>
      <c r="G653" s="40" t="str">
        <v>진접읍 부평리</v>
      </c>
      <c r="H653" s="40" t="str">
        <v>경기 남양주시 진접읍 부평리</v>
      </c>
      <c r="I653" s="40" t="str">
        <v>41360</v>
      </c>
      <c r="J653" s="40" t="str">
        <v/>
      </c>
      <c r="K653" s="41" t="str">
        <v>41360:진접읍 부평리</v>
      </c>
      <c r="L653" s="42" t="str">
        <v>진접센트레빌시티3단지</v>
      </c>
      <c r="M653" s="43">
        <v>101.98</v>
      </c>
      <c r="N653" s="44">
        <v>30.8</v>
      </c>
      <c r="O653" s="44">
        <v>18</v>
      </c>
      <c r="P653" s="44">
        <v>1075.98</v>
      </c>
      <c r="Q653" s="44">
        <v>3.32</v>
      </c>
      <c r="R653" s="41">
        <v>1037.64</v>
      </c>
    </row>
    <row r="654" ht="20" customHeight="1">
      <c r="A654" s="35" t="str">
        <v>2026-08-16T07:32:26+09:00</v>
      </c>
      <c r="B654" s="35" t="str">
        <v>2026.08.16</v>
      </c>
      <c r="C654" s="35" t="str">
        <v>20260809</v>
      </c>
      <c r="D654" s="35" t="str">
        <v>20260816</v>
      </c>
      <c r="E654" s="35" t="str">
        <v>경기</v>
      </c>
      <c r="F654" s="35" t="str">
        <v>남양주시</v>
      </c>
      <c r="G654" s="35" t="str">
        <v>진접읍 부평리</v>
      </c>
      <c r="H654" s="35" t="str">
        <v>경기 남양주시 진접읍 부평리</v>
      </c>
      <c r="I654" s="35" t="str">
        <v>41360</v>
      </c>
      <c r="J654" s="35" t="str">
        <v/>
      </c>
      <c r="K654" s="36" t="str">
        <v>41360:진접읍 부평리</v>
      </c>
      <c r="L654" s="37" t="str">
        <v>진접센트레빌시티3단지</v>
      </c>
      <c r="M654" s="38">
        <v>125.9</v>
      </c>
      <c r="N654" s="39">
        <v>38.1</v>
      </c>
      <c r="O654" s="39">
        <v>18</v>
      </c>
      <c r="P654" s="39">
        <v>1037.16</v>
      </c>
      <c r="Q654" s="39">
        <v>3.95</v>
      </c>
      <c r="R654" s="36">
        <v>811.99</v>
      </c>
    </row>
    <row r="655" ht="20" customHeight="1">
      <c r="A655" s="40" t="str">
        <v>2026-08-16T07:32:26+09:00</v>
      </c>
      <c r="B655" s="40" t="str">
        <v>2026.08.16</v>
      </c>
      <c r="C655" s="40" t="str">
        <v>20260809</v>
      </c>
      <c r="D655" s="40" t="str">
        <v>20260816</v>
      </c>
      <c r="E655" s="40" t="str">
        <v>경기</v>
      </c>
      <c r="F655" s="40" t="str">
        <v>남양주시</v>
      </c>
      <c r="G655" s="40" t="str">
        <v>진접읍 부평리</v>
      </c>
      <c r="H655" s="40" t="str">
        <v>경기 남양주시 진접읍 부평리</v>
      </c>
      <c r="I655" s="40" t="str">
        <v>41360</v>
      </c>
      <c r="J655" s="40" t="str">
        <v/>
      </c>
      <c r="K655" s="41" t="str">
        <v>41360:진접읍 부평리</v>
      </c>
      <c r="L655" s="42" t="str">
        <v>진접스타힐스</v>
      </c>
      <c r="M655" s="43">
        <v>59.97</v>
      </c>
      <c r="N655" s="44">
        <v>18.1</v>
      </c>
      <c r="O655" s="44">
        <v>5</v>
      </c>
      <c r="P655" s="44">
        <v>1887.87</v>
      </c>
      <c r="Q655" s="44">
        <v>3.43</v>
      </c>
      <c r="R655" s="41">
        <v>1708.69</v>
      </c>
    </row>
    <row r="656" ht="20" customHeight="1">
      <c r="A656" s="35" t="str">
        <v>2026-08-16T07:32:26+09:00</v>
      </c>
      <c r="B656" s="35" t="str">
        <v>2026.08.16</v>
      </c>
      <c r="C656" s="35" t="str">
        <v>20260809</v>
      </c>
      <c r="D656" s="35" t="str">
        <v>20260816</v>
      </c>
      <c r="E656" s="35" t="str">
        <v>경기</v>
      </c>
      <c r="F656" s="35" t="str">
        <v>남양주시</v>
      </c>
      <c r="G656" s="35" t="str">
        <v>진접읍 부평리</v>
      </c>
      <c r="H656" s="35" t="str">
        <v>경기 남양주시 진접읍 부평리</v>
      </c>
      <c r="I656" s="35" t="str">
        <v>41360</v>
      </c>
      <c r="J656" s="35" t="str">
        <v/>
      </c>
      <c r="K656" s="36" t="str">
        <v>41360:진접읍 부평리</v>
      </c>
      <c r="L656" s="37" t="str">
        <v>진접스타힐스</v>
      </c>
      <c r="M656" s="38">
        <v>59.98</v>
      </c>
      <c r="N656" s="39">
        <v>18.1</v>
      </c>
      <c r="O656" s="39">
        <v>5</v>
      </c>
      <c r="P656" s="39">
        <v>1918.14</v>
      </c>
      <c r="Q656" s="39">
        <v>3.48</v>
      </c>
      <c r="R656" s="36">
        <v>1708.69</v>
      </c>
    </row>
    <row r="657" ht="20" customHeight="1">
      <c r="A657" s="40" t="str">
        <v>2026-08-16T07:32:26+09:00</v>
      </c>
      <c r="B657" s="40" t="str">
        <v>2026.08.16</v>
      </c>
      <c r="C657" s="40" t="str">
        <v>20260809</v>
      </c>
      <c r="D657" s="40" t="str">
        <v>20260816</v>
      </c>
      <c r="E657" s="40" t="str">
        <v>경기</v>
      </c>
      <c r="F657" s="40" t="str">
        <v>남양주시</v>
      </c>
      <c r="G657" s="40" t="str">
        <v>진접읍 부평리</v>
      </c>
      <c r="H657" s="40" t="str">
        <v>경기 남양주시 진접읍 부평리</v>
      </c>
      <c r="I657" s="40" t="str">
        <v>41360</v>
      </c>
      <c r="J657" s="40" t="str">
        <v/>
      </c>
      <c r="K657" s="41" t="str">
        <v>41360:진접읍 부평리</v>
      </c>
      <c r="L657" s="42" t="str">
        <v>진접스타힐스</v>
      </c>
      <c r="M657" s="43">
        <v>75</v>
      </c>
      <c r="N657" s="44">
        <v>22.7</v>
      </c>
      <c r="O657" s="44">
        <v>5</v>
      </c>
      <c r="P657" s="44">
        <v>1722.04</v>
      </c>
      <c r="Q657" s="44">
        <v>3.91</v>
      </c>
      <c r="R657" s="41">
        <v>1454.64</v>
      </c>
    </row>
    <row r="658" ht="20" customHeight="1">
      <c r="A658" s="35" t="str">
        <v>2026-08-16T07:32:26+09:00</v>
      </c>
      <c r="B658" s="35" t="str">
        <v>2026.08.16</v>
      </c>
      <c r="C658" s="35" t="str">
        <v>20260809</v>
      </c>
      <c r="D658" s="35" t="str">
        <v>20260816</v>
      </c>
      <c r="E658" s="35" t="str">
        <v>경기</v>
      </c>
      <c r="F658" s="35" t="str">
        <v>남양주시</v>
      </c>
      <c r="G658" s="35" t="str">
        <v>진접읍 부평리</v>
      </c>
      <c r="H658" s="35" t="str">
        <v>경기 남양주시 진접읍 부평리</v>
      </c>
      <c r="I658" s="35" t="str">
        <v>41360</v>
      </c>
      <c r="J658" s="35" t="str">
        <v/>
      </c>
      <c r="K658" s="36" t="str">
        <v>41360:진접읍 부평리</v>
      </c>
      <c r="L658" s="37" t="str">
        <v>진접스타힐스</v>
      </c>
      <c r="M658" s="38">
        <v>84.97</v>
      </c>
      <c r="N658" s="39">
        <v>25.7</v>
      </c>
      <c r="O658" s="39">
        <v>5</v>
      </c>
      <c r="P658" s="39">
        <v>1600.52</v>
      </c>
      <c r="Q658" s="39">
        <v>4.11</v>
      </c>
      <c r="R658" s="36">
        <v>1400.21</v>
      </c>
    </row>
    <row r="659" ht="20" customHeight="1">
      <c r="A659" s="40" t="str">
        <v>2026-08-16T07:32:26+09:00</v>
      </c>
      <c r="B659" s="40" t="str">
        <v>2026.08.16</v>
      </c>
      <c r="C659" s="40" t="str">
        <v>20260809</v>
      </c>
      <c r="D659" s="40" t="str">
        <v>20260816</v>
      </c>
      <c r="E659" s="40" t="str">
        <v>경기</v>
      </c>
      <c r="F659" s="40" t="str">
        <v>남양주시</v>
      </c>
      <c r="G659" s="40" t="str">
        <v>진접읍 부평리</v>
      </c>
      <c r="H659" s="40" t="str">
        <v>경기 남양주시 진접읍 부평리</v>
      </c>
      <c r="I659" s="40" t="str">
        <v>41360</v>
      </c>
      <c r="J659" s="40" t="str">
        <v/>
      </c>
      <c r="K659" s="41" t="str">
        <v>41360:진접읍 부평리</v>
      </c>
      <c r="L659" s="42" t="str">
        <v>진접스타힐스</v>
      </c>
      <c r="M659" s="43">
        <v>84.99</v>
      </c>
      <c r="N659" s="44">
        <v>25.7</v>
      </c>
      <c r="O659" s="44">
        <v>5</v>
      </c>
      <c r="P659" s="44">
        <v>1600.52</v>
      </c>
      <c r="Q659" s="44">
        <v>4.12</v>
      </c>
      <c r="R659" s="41">
        <v>1400.21</v>
      </c>
    </row>
    <row r="660" ht="20" customHeight="1">
      <c r="A660" s="35" t="str">
        <v>2026-08-16T07:32:26+09:00</v>
      </c>
      <c r="B660" s="35" t="str">
        <v>2026.08.16</v>
      </c>
      <c r="C660" s="35" t="str">
        <v>20260809</v>
      </c>
      <c r="D660" s="35" t="str">
        <v>20260816</v>
      </c>
      <c r="E660" s="35" t="str">
        <v>경기</v>
      </c>
      <c r="F660" s="35" t="str">
        <v>남양주시</v>
      </c>
      <c r="G660" s="35" t="str">
        <v>진접읍 부평리</v>
      </c>
      <c r="H660" s="35" t="str">
        <v>경기 남양주시 진접읍 부평리</v>
      </c>
      <c r="I660" s="35" t="str">
        <v>41360</v>
      </c>
      <c r="J660" s="35" t="str">
        <v/>
      </c>
      <c r="K660" s="36" t="str">
        <v>41360:진접읍 부평리</v>
      </c>
      <c r="L660" s="37" t="str">
        <v>진접한일</v>
      </c>
      <c r="M660" s="38">
        <v>60</v>
      </c>
      <c r="N660" s="39">
        <v>18.2</v>
      </c>
      <c r="O660" s="39">
        <v>27</v>
      </c>
      <c r="P660" s="39">
        <v>1157.02</v>
      </c>
      <c r="Q660" s="39">
        <v>2.1</v>
      </c>
      <c r="R660" s="36">
        <v>998.3</v>
      </c>
    </row>
    <row r="661" ht="20" customHeight="1">
      <c r="A661" s="40" t="str">
        <v>2026-08-16T07:32:26+09:00</v>
      </c>
      <c r="B661" s="40" t="str">
        <v>2026.08.16</v>
      </c>
      <c r="C661" s="40" t="str">
        <v>20260809</v>
      </c>
      <c r="D661" s="40" t="str">
        <v>20260816</v>
      </c>
      <c r="E661" s="40" t="str">
        <v>경기</v>
      </c>
      <c r="F661" s="40" t="str">
        <v>남양주시</v>
      </c>
      <c r="G661" s="40" t="str">
        <v>진접읍 부평리</v>
      </c>
      <c r="H661" s="40" t="str">
        <v>경기 남양주시 진접읍 부평리</v>
      </c>
      <c r="I661" s="40" t="str">
        <v>41360</v>
      </c>
      <c r="J661" s="40" t="str">
        <v/>
      </c>
      <c r="K661" s="41" t="str">
        <v>41360:진접읍 부평리</v>
      </c>
      <c r="L661" s="42" t="str">
        <v>진접한일</v>
      </c>
      <c r="M661" s="43">
        <v>78.53</v>
      </c>
      <c r="N661" s="44">
        <v>23.8</v>
      </c>
      <c r="O661" s="44">
        <v>27</v>
      </c>
      <c r="P661" s="44">
        <v>967.56</v>
      </c>
      <c r="Q661" s="44">
        <v>2.3</v>
      </c>
      <c r="R661" s="41">
        <v>841.97</v>
      </c>
    </row>
    <row r="662" ht="20" customHeight="1">
      <c r="A662" s="35" t="str">
        <v>2026-08-16T07:32:26+09:00</v>
      </c>
      <c r="B662" s="35" t="str">
        <v>2026.08.16</v>
      </c>
      <c r="C662" s="35" t="str">
        <v>20260809</v>
      </c>
      <c r="D662" s="35" t="str">
        <v>20260816</v>
      </c>
      <c r="E662" s="35" t="str">
        <v>경기</v>
      </c>
      <c r="F662" s="35" t="str">
        <v>남양주시</v>
      </c>
      <c r="G662" s="35" t="str">
        <v>진접읍 부평리</v>
      </c>
      <c r="H662" s="35" t="str">
        <v>경기 남양주시 진접읍 부평리</v>
      </c>
      <c r="I662" s="35" t="str">
        <v>41360</v>
      </c>
      <c r="J662" s="35" t="str">
        <v/>
      </c>
      <c r="K662" s="36" t="str">
        <v>41360:진접읍 부평리</v>
      </c>
      <c r="L662" s="37" t="str">
        <v>진접한일</v>
      </c>
      <c r="M662" s="38">
        <v>84.99</v>
      </c>
      <c r="N662" s="39">
        <v>25.7</v>
      </c>
      <c r="O662" s="39">
        <v>27</v>
      </c>
      <c r="P662" s="39">
        <v>991.85</v>
      </c>
      <c r="Q662" s="39">
        <v>2.55</v>
      </c>
      <c r="R662" s="36">
        <v>966.75</v>
      </c>
    </row>
    <row r="663" ht="20" customHeight="1">
      <c r="A663" s="40" t="str">
        <v>2026-08-16T07:32:26+09:00</v>
      </c>
      <c r="B663" s="40" t="str">
        <v>2026.08.16</v>
      </c>
      <c r="C663" s="40" t="str">
        <v>20260809</v>
      </c>
      <c r="D663" s="40" t="str">
        <v>20260816</v>
      </c>
      <c r="E663" s="40" t="str">
        <v>경기</v>
      </c>
      <c r="F663" s="40" t="str">
        <v>남양주시</v>
      </c>
      <c r="G663" s="40" t="str">
        <v>진접읍 연평리</v>
      </c>
      <c r="H663" s="40" t="str">
        <v>경기 남양주시 진접읍 연평리</v>
      </c>
      <c r="I663" s="40" t="str">
        <v>41360</v>
      </c>
      <c r="J663" s="40" t="str">
        <v/>
      </c>
      <c r="K663" s="41" t="str">
        <v>41360:진접읍 연평리</v>
      </c>
      <c r="L663" s="42" t="str">
        <v>원일궁의문</v>
      </c>
      <c r="M663" s="43">
        <v>88.92</v>
      </c>
      <c r="N663" s="44">
        <v>26.9</v>
      </c>
      <c r="O663" s="44">
        <v>17</v>
      </c>
      <c r="P663" s="44">
        <v>1409.93</v>
      </c>
      <c r="Q663" s="44">
        <v>3.79</v>
      </c>
      <c r="R663" s="41">
        <v>1226.83</v>
      </c>
    </row>
    <row r="664" ht="20" customHeight="1">
      <c r="A664" s="35" t="str">
        <v>2026-08-16T07:32:26+09:00</v>
      </c>
      <c r="B664" s="35" t="str">
        <v>2026.08.16</v>
      </c>
      <c r="C664" s="35" t="str">
        <v>20260809</v>
      </c>
      <c r="D664" s="35" t="str">
        <v>20260816</v>
      </c>
      <c r="E664" s="35" t="str">
        <v>경기</v>
      </c>
      <c r="F664" s="35" t="str">
        <v>남양주시</v>
      </c>
      <c r="G664" s="35" t="str">
        <v>진접읍 연평리</v>
      </c>
      <c r="H664" s="35" t="str">
        <v>경기 남양주시 진접읍 연평리</v>
      </c>
      <c r="I664" s="35" t="str">
        <v>41360</v>
      </c>
      <c r="J664" s="35" t="str">
        <v/>
      </c>
      <c r="K664" s="36" t="str">
        <v>41360:진접읍 연평리</v>
      </c>
      <c r="L664" s="37" t="str">
        <v>원일궁의문</v>
      </c>
      <c r="M664" s="38">
        <v>101.77</v>
      </c>
      <c r="N664" s="39">
        <v>30.8</v>
      </c>
      <c r="O664" s="39">
        <v>17</v>
      </c>
      <c r="P664" s="39">
        <v>1422.79</v>
      </c>
      <c r="Q664" s="39">
        <v>4.38</v>
      </c>
      <c r="R664" s="36">
        <v>1175.71</v>
      </c>
    </row>
    <row r="665" ht="20" customHeight="1">
      <c r="A665" s="40" t="str">
        <v>2026-08-16T07:32:26+09:00</v>
      </c>
      <c r="B665" s="40" t="str">
        <v>2026.08.16</v>
      </c>
      <c r="C665" s="40" t="str">
        <v>20260809</v>
      </c>
      <c r="D665" s="40" t="str">
        <v>20260816</v>
      </c>
      <c r="E665" s="40" t="str">
        <v>경기</v>
      </c>
      <c r="F665" s="40" t="str">
        <v>남양주시</v>
      </c>
      <c r="G665" s="40" t="str">
        <v>진접읍 연평리</v>
      </c>
      <c r="H665" s="40" t="str">
        <v>경기 남양주시 진접읍 연평리</v>
      </c>
      <c r="I665" s="40" t="str">
        <v>41360</v>
      </c>
      <c r="J665" s="40" t="str">
        <v/>
      </c>
      <c r="K665" s="41" t="str">
        <v>41360:진접읍 연평리</v>
      </c>
      <c r="L665" s="42" t="str">
        <v>원일궁의문</v>
      </c>
      <c r="M665" s="43">
        <v>112.7</v>
      </c>
      <c r="N665" s="44">
        <v>34.1</v>
      </c>
      <c r="O665" s="44">
        <v>17</v>
      </c>
      <c r="P665" s="44">
        <v>1199.68</v>
      </c>
      <c r="Q665" s="44">
        <v>4.09</v>
      </c>
      <c r="R665" s="41">
        <v>1099.95</v>
      </c>
    </row>
    <row r="666" ht="20" customHeight="1">
      <c r="A666" s="35" t="str">
        <v>2026-08-16T07:32:26+09:00</v>
      </c>
      <c r="B666" s="35" t="str">
        <v>2026.08.16</v>
      </c>
      <c r="C666" s="35" t="str">
        <v>20260809</v>
      </c>
      <c r="D666" s="35" t="str">
        <v>20260816</v>
      </c>
      <c r="E666" s="35" t="str">
        <v>경기</v>
      </c>
      <c r="F666" s="35" t="str">
        <v>남양주시</v>
      </c>
      <c r="G666" s="35" t="str">
        <v>진접읍 연평리</v>
      </c>
      <c r="H666" s="35" t="str">
        <v>경기 남양주시 진접읍 연평리</v>
      </c>
      <c r="I666" s="35" t="str">
        <v>41360</v>
      </c>
      <c r="J666" s="35" t="str">
        <v/>
      </c>
      <c r="K666" s="36" t="str">
        <v>41360:진접읍 연평리</v>
      </c>
      <c r="L666" s="37" t="str">
        <v>원일궁의문</v>
      </c>
      <c r="M666" s="38">
        <v>132.5</v>
      </c>
      <c r="N666" s="39">
        <v>40.1</v>
      </c>
      <c r="O666" s="39">
        <v>17</v>
      </c>
      <c r="P666" s="39">
        <v>1292.2</v>
      </c>
      <c r="Q666" s="39">
        <v>5.18</v>
      </c>
      <c r="R666" s="36">
        <v>1004.13</v>
      </c>
    </row>
    <row r="667" ht="20" customHeight="1">
      <c r="A667" s="40" t="str">
        <v>2026-08-16T07:32:26+09:00</v>
      </c>
      <c r="B667" s="40" t="str">
        <v>2026.08.16</v>
      </c>
      <c r="C667" s="40" t="str">
        <v>20260809</v>
      </c>
      <c r="D667" s="40" t="str">
        <v>20260816</v>
      </c>
      <c r="E667" s="40" t="str">
        <v>경기</v>
      </c>
      <c r="F667" s="40" t="str">
        <v>남양주시</v>
      </c>
      <c r="G667" s="40" t="str">
        <v>진접읍 장현리</v>
      </c>
      <c r="H667" s="40" t="str">
        <v>경기 남양주시 진접읍 장현리</v>
      </c>
      <c r="I667" s="40" t="str">
        <v>41360</v>
      </c>
      <c r="J667" s="40" t="str">
        <v/>
      </c>
      <c r="K667" s="41" t="str">
        <v>41360:진접읍 장현리</v>
      </c>
      <c r="L667" s="42" t="str">
        <v>금강펜터리움</v>
      </c>
      <c r="M667" s="43">
        <v>84.96</v>
      </c>
      <c r="N667" s="44">
        <v>25.7</v>
      </c>
      <c r="O667" s="44">
        <v>20</v>
      </c>
      <c r="P667" s="44">
        <v>1225.73</v>
      </c>
      <c r="Q667" s="44">
        <v>3.15</v>
      </c>
      <c r="R667" s="41">
        <v>1011.38</v>
      </c>
    </row>
    <row r="668" ht="20" customHeight="1">
      <c r="A668" s="35" t="str">
        <v>2026-08-16T07:32:26+09:00</v>
      </c>
      <c r="B668" s="35" t="str">
        <v>2026.08.16</v>
      </c>
      <c r="C668" s="35" t="str">
        <v>20260809</v>
      </c>
      <c r="D668" s="35" t="str">
        <v>20260816</v>
      </c>
      <c r="E668" s="35" t="str">
        <v>경기</v>
      </c>
      <c r="F668" s="35" t="str">
        <v>남양주시</v>
      </c>
      <c r="G668" s="35" t="str">
        <v>진접읍 장현리</v>
      </c>
      <c r="H668" s="35" t="str">
        <v>경기 남양주시 진접읍 장현리</v>
      </c>
      <c r="I668" s="35" t="str">
        <v>41360</v>
      </c>
      <c r="J668" s="35" t="str">
        <v/>
      </c>
      <c r="K668" s="36" t="str">
        <v>41360:진접읍 장현리</v>
      </c>
      <c r="L668" s="37" t="str">
        <v>금강펜터리움</v>
      </c>
      <c r="M668" s="38">
        <v>84.98</v>
      </c>
      <c r="N668" s="39">
        <v>25.7</v>
      </c>
      <c r="O668" s="39">
        <v>20</v>
      </c>
      <c r="P668" s="39">
        <v>1198.1</v>
      </c>
      <c r="Q668" s="39">
        <v>3.08</v>
      </c>
      <c r="R668" s="36">
        <v>1011.38</v>
      </c>
    </row>
    <row r="669" ht="20" customHeight="1">
      <c r="A669" s="40" t="str">
        <v>2026-08-16T07:32:26+09:00</v>
      </c>
      <c r="B669" s="40" t="str">
        <v>2026.08.16</v>
      </c>
      <c r="C669" s="40" t="str">
        <v>20260809</v>
      </c>
      <c r="D669" s="40" t="str">
        <v>20260816</v>
      </c>
      <c r="E669" s="40" t="str">
        <v>경기</v>
      </c>
      <c r="F669" s="40" t="str">
        <v>남양주시</v>
      </c>
      <c r="G669" s="40" t="str">
        <v>진접읍 장현리</v>
      </c>
      <c r="H669" s="40" t="str">
        <v>경기 남양주시 진접읍 장현리</v>
      </c>
      <c r="I669" s="40" t="str">
        <v>41360</v>
      </c>
      <c r="J669" s="40" t="str">
        <v/>
      </c>
      <c r="K669" s="41" t="str">
        <v>41360:진접읍 장현리</v>
      </c>
      <c r="L669" s="42" t="str">
        <v>길훈</v>
      </c>
      <c r="M669" s="43">
        <v>84.93</v>
      </c>
      <c r="N669" s="44">
        <v>25.7</v>
      </c>
      <c r="O669" s="44">
        <v>18</v>
      </c>
      <c r="P669" s="44">
        <v>1128.73</v>
      </c>
      <c r="Q669" s="44">
        <v>2.9</v>
      </c>
      <c r="R669" s="41">
        <v>1011.97</v>
      </c>
    </row>
    <row r="670" ht="20" customHeight="1">
      <c r="A670" s="35" t="str">
        <v>2026-08-16T07:32:26+09:00</v>
      </c>
      <c r="B670" s="35" t="str">
        <v>2026.08.16</v>
      </c>
      <c r="C670" s="35" t="str">
        <v>20260809</v>
      </c>
      <c r="D670" s="35" t="str">
        <v>20260816</v>
      </c>
      <c r="E670" s="35" t="str">
        <v>경기</v>
      </c>
      <c r="F670" s="35" t="str">
        <v>남양주시</v>
      </c>
      <c r="G670" s="35" t="str">
        <v>진접읍 장현리</v>
      </c>
      <c r="H670" s="35" t="str">
        <v>경기 남양주시 진접읍 장현리</v>
      </c>
      <c r="I670" s="35" t="str">
        <v>41360</v>
      </c>
      <c r="J670" s="35" t="str">
        <v/>
      </c>
      <c r="K670" s="36" t="str">
        <v>41360:진접읍 장현리</v>
      </c>
      <c r="L670" s="37" t="str">
        <v>남양주진접롯데캐슬</v>
      </c>
      <c r="M670" s="38">
        <v>59.95</v>
      </c>
      <c r="N670" s="39">
        <v>18.1</v>
      </c>
      <c r="O670" s="39">
        <v>18</v>
      </c>
      <c r="P670" s="39">
        <v>1918.83</v>
      </c>
      <c r="Q670" s="39">
        <v>3.48</v>
      </c>
      <c r="R670" s="36">
        <v>1259.25</v>
      </c>
    </row>
    <row r="671" ht="20" customHeight="1">
      <c r="A671" s="40" t="str">
        <v>2026-08-16T07:32:26+09:00</v>
      </c>
      <c r="B671" s="40" t="str">
        <v>2026.08.16</v>
      </c>
      <c r="C671" s="40" t="str">
        <v>20260809</v>
      </c>
      <c r="D671" s="40" t="str">
        <v>20260816</v>
      </c>
      <c r="E671" s="40" t="str">
        <v>경기</v>
      </c>
      <c r="F671" s="40" t="str">
        <v>남양주시</v>
      </c>
      <c r="G671" s="40" t="str">
        <v>진접읍 장현리</v>
      </c>
      <c r="H671" s="40" t="str">
        <v>경기 남양주시 진접읍 장현리</v>
      </c>
      <c r="I671" s="40" t="str">
        <v>41360</v>
      </c>
      <c r="J671" s="40" t="str">
        <v/>
      </c>
      <c r="K671" s="41" t="str">
        <v>41360:진접읍 장현리</v>
      </c>
      <c r="L671" s="42" t="str">
        <v>남양주진접롯데캐슬</v>
      </c>
      <c r="M671" s="43">
        <v>84.92</v>
      </c>
      <c r="N671" s="44">
        <v>25.7</v>
      </c>
      <c r="O671" s="44">
        <v>18</v>
      </c>
      <c r="P671" s="44">
        <v>1498.51</v>
      </c>
      <c r="Q671" s="44">
        <v>3.85</v>
      </c>
      <c r="R671" s="41">
        <v>1180.77</v>
      </c>
    </row>
    <row r="672" ht="20" customHeight="1">
      <c r="A672" s="35" t="str">
        <v>2026-08-16T07:32:26+09:00</v>
      </c>
      <c r="B672" s="35" t="str">
        <v>2026.08.16</v>
      </c>
      <c r="C672" s="35" t="str">
        <v>20260809</v>
      </c>
      <c r="D672" s="35" t="str">
        <v>20260816</v>
      </c>
      <c r="E672" s="35" t="str">
        <v>경기</v>
      </c>
      <c r="F672" s="35" t="str">
        <v>남양주시</v>
      </c>
      <c r="G672" s="35" t="str">
        <v>진접읍 장현리</v>
      </c>
      <c r="H672" s="35" t="str">
        <v>경기 남양주시 진접읍 장현리</v>
      </c>
      <c r="I672" s="35" t="str">
        <v>41360</v>
      </c>
      <c r="J672" s="35" t="str">
        <v/>
      </c>
      <c r="K672" s="36" t="str">
        <v>41360:진접읍 장현리</v>
      </c>
      <c r="L672" s="37" t="str">
        <v>남양주진접롯데캐슬</v>
      </c>
      <c r="M672" s="38">
        <v>84.93</v>
      </c>
      <c r="N672" s="39">
        <v>25.7</v>
      </c>
      <c r="O672" s="39">
        <v>18</v>
      </c>
      <c r="P672" s="39">
        <v>1498.51</v>
      </c>
      <c r="Q672" s="39">
        <v>3.85</v>
      </c>
      <c r="R672" s="36">
        <v>1284.43</v>
      </c>
    </row>
    <row r="673" ht="20" customHeight="1">
      <c r="A673" s="40" t="str">
        <v>2026-08-16T07:32:26+09:00</v>
      </c>
      <c r="B673" s="40" t="str">
        <v>2026.08.16</v>
      </c>
      <c r="C673" s="40" t="str">
        <v>20260809</v>
      </c>
      <c r="D673" s="40" t="str">
        <v>20260816</v>
      </c>
      <c r="E673" s="40" t="str">
        <v>경기</v>
      </c>
      <c r="F673" s="40" t="str">
        <v>남양주시</v>
      </c>
      <c r="G673" s="40" t="str">
        <v>진접읍 장현리</v>
      </c>
      <c r="H673" s="40" t="str">
        <v>경기 남양주시 진접읍 장현리</v>
      </c>
      <c r="I673" s="40" t="str">
        <v>41360</v>
      </c>
      <c r="J673" s="40" t="str">
        <v/>
      </c>
      <c r="K673" s="41" t="str">
        <v>41360:진접읍 장현리</v>
      </c>
      <c r="L673" s="42" t="str">
        <v>대명</v>
      </c>
      <c r="M673" s="43">
        <v>59.91</v>
      </c>
      <c r="N673" s="44">
        <v>18.1</v>
      </c>
      <c r="O673" s="44">
        <v>32</v>
      </c>
      <c r="P673" s="44">
        <v>1012.54</v>
      </c>
      <c r="Q673" s="44">
        <v>1.84</v>
      </c>
      <c r="R673" s="41">
        <v>910.46</v>
      </c>
    </row>
    <row r="674" ht="20" customHeight="1">
      <c r="A674" s="35" t="str">
        <v>2026-08-16T07:32:26+09:00</v>
      </c>
      <c r="B674" s="35" t="str">
        <v>2026.08.16</v>
      </c>
      <c r="C674" s="35" t="str">
        <v>20260809</v>
      </c>
      <c r="D674" s="35" t="str">
        <v>20260816</v>
      </c>
      <c r="E674" s="35" t="str">
        <v>경기</v>
      </c>
      <c r="F674" s="35" t="str">
        <v>남양주시</v>
      </c>
      <c r="G674" s="35" t="str">
        <v>진접읍 장현리</v>
      </c>
      <c r="H674" s="35" t="str">
        <v>경기 남양주시 진접읍 장현리</v>
      </c>
      <c r="I674" s="35" t="str">
        <v>41360</v>
      </c>
      <c r="J674" s="35" t="str">
        <v/>
      </c>
      <c r="K674" s="36" t="str">
        <v>41360:진접읍 장현리</v>
      </c>
      <c r="L674" s="37" t="str">
        <v>대명</v>
      </c>
      <c r="M674" s="38">
        <v>84.96</v>
      </c>
      <c r="N674" s="39">
        <v>25.7</v>
      </c>
      <c r="O674" s="39">
        <v>32</v>
      </c>
      <c r="P674" s="39">
        <v>1038.89</v>
      </c>
      <c r="Q674" s="39">
        <v>2.67</v>
      </c>
      <c r="R674" s="36">
        <v>785.38</v>
      </c>
    </row>
    <row r="675" ht="20" customHeight="1">
      <c r="A675" s="40" t="str">
        <v>2026-08-16T07:32:26+09:00</v>
      </c>
      <c r="B675" s="40" t="str">
        <v>2026.08.16</v>
      </c>
      <c r="C675" s="40" t="str">
        <v>20260809</v>
      </c>
      <c r="D675" s="40" t="str">
        <v>20260816</v>
      </c>
      <c r="E675" s="40" t="str">
        <v>경기</v>
      </c>
      <c r="F675" s="40" t="str">
        <v>남양주시</v>
      </c>
      <c r="G675" s="40" t="str">
        <v>진접읍 장현리</v>
      </c>
      <c r="H675" s="40" t="str">
        <v>경기 남양주시 진접읍 장현리</v>
      </c>
      <c r="I675" s="40" t="str">
        <v>41360</v>
      </c>
      <c r="J675" s="40" t="str">
        <v/>
      </c>
      <c r="K675" s="41" t="str">
        <v>41360:진접읍 장현리</v>
      </c>
      <c r="L675" s="42" t="str">
        <v>삼신</v>
      </c>
      <c r="M675" s="43">
        <v>46.05</v>
      </c>
      <c r="N675" s="44">
        <v>13.9</v>
      </c>
      <c r="O675" s="44">
        <v>35</v>
      </c>
      <c r="P675" s="44">
        <v>926.05</v>
      </c>
      <c r="Q675" s="44">
        <v>1.29</v>
      </c>
      <c r="R675" s="41">
        <v>798.21</v>
      </c>
    </row>
    <row r="676" ht="20" customHeight="1">
      <c r="A676" s="35" t="str">
        <v>2026-08-16T07:32:26+09:00</v>
      </c>
      <c r="B676" s="35" t="str">
        <v>2026.08.16</v>
      </c>
      <c r="C676" s="35" t="str">
        <v>20260809</v>
      </c>
      <c r="D676" s="35" t="str">
        <v>20260816</v>
      </c>
      <c r="E676" s="35" t="str">
        <v>경기</v>
      </c>
      <c r="F676" s="35" t="str">
        <v>남양주시</v>
      </c>
      <c r="G676" s="35" t="str">
        <v>진접읍 장현리</v>
      </c>
      <c r="H676" s="35" t="str">
        <v>경기 남양주시 진접읍 장현리</v>
      </c>
      <c r="I676" s="35" t="str">
        <v>41360</v>
      </c>
      <c r="J676" s="35" t="str">
        <v/>
      </c>
      <c r="K676" s="36" t="str">
        <v>41360:진접읍 장현리</v>
      </c>
      <c r="L676" s="37" t="str">
        <v>삼신</v>
      </c>
      <c r="M676" s="38">
        <v>57.56</v>
      </c>
      <c r="N676" s="39">
        <v>17.4</v>
      </c>
      <c r="O676" s="39">
        <v>35</v>
      </c>
      <c r="P676" s="39">
        <v>932.34</v>
      </c>
      <c r="Q676" s="39">
        <v>1.62</v>
      </c>
      <c r="R676" s="36">
        <v>723.23</v>
      </c>
    </row>
    <row r="677" ht="20" customHeight="1">
      <c r="A677" s="40" t="str">
        <v>2026-08-16T07:32:26+09:00</v>
      </c>
      <c r="B677" s="40" t="str">
        <v>2026.08.16</v>
      </c>
      <c r="C677" s="40" t="str">
        <v>20260809</v>
      </c>
      <c r="D677" s="40" t="str">
        <v>20260816</v>
      </c>
      <c r="E677" s="40" t="str">
        <v>경기</v>
      </c>
      <c r="F677" s="40" t="str">
        <v>남양주시</v>
      </c>
      <c r="G677" s="40" t="str">
        <v>진접읍 장현리</v>
      </c>
      <c r="H677" s="40" t="str">
        <v>경기 남양주시 진접읍 장현리</v>
      </c>
      <c r="I677" s="40" t="str">
        <v>41360</v>
      </c>
      <c r="J677" s="40" t="str">
        <v/>
      </c>
      <c r="K677" s="41" t="str">
        <v>41360:진접읍 장현리</v>
      </c>
      <c r="L677" s="42" t="str">
        <v>삼신</v>
      </c>
      <c r="M677" s="43">
        <v>64.62</v>
      </c>
      <c r="N677" s="44">
        <v>19.5</v>
      </c>
      <c r="O677" s="44">
        <v>35</v>
      </c>
      <c r="P677" s="44">
        <v>879.91</v>
      </c>
      <c r="Q677" s="44">
        <v>1.72</v>
      </c>
      <c r="R677" s="41">
        <v>716.2</v>
      </c>
    </row>
    <row r="678" ht="20" customHeight="1">
      <c r="A678" s="35" t="str">
        <v>2026-08-16T07:32:26+09:00</v>
      </c>
      <c r="B678" s="35" t="str">
        <v>2026.08.16</v>
      </c>
      <c r="C678" s="35" t="str">
        <v>20260809</v>
      </c>
      <c r="D678" s="35" t="str">
        <v>20260816</v>
      </c>
      <c r="E678" s="35" t="str">
        <v>경기</v>
      </c>
      <c r="F678" s="35" t="str">
        <v>남양주시</v>
      </c>
      <c r="G678" s="35" t="str">
        <v>진접읍 장현리</v>
      </c>
      <c r="H678" s="35" t="str">
        <v>경기 남양주시 진접읍 장현리</v>
      </c>
      <c r="I678" s="35" t="str">
        <v>41360</v>
      </c>
      <c r="J678" s="35" t="str">
        <v/>
      </c>
      <c r="K678" s="36" t="str">
        <v>41360:진접읍 장현리</v>
      </c>
      <c r="L678" s="37" t="str">
        <v>삼신</v>
      </c>
      <c r="M678" s="38">
        <v>83.6</v>
      </c>
      <c r="N678" s="39">
        <v>25.3</v>
      </c>
      <c r="O678" s="39">
        <v>35</v>
      </c>
      <c r="P678" s="39">
        <v>909.49</v>
      </c>
      <c r="Q678" s="39">
        <v>2.3</v>
      </c>
      <c r="R678" s="36">
        <v>790.86</v>
      </c>
    </row>
    <row r="679" ht="20" customHeight="1">
      <c r="A679" s="40" t="str">
        <v>2026-08-16T07:32:26+09:00</v>
      </c>
      <c r="B679" s="40" t="str">
        <v>2026.08.16</v>
      </c>
      <c r="C679" s="40" t="str">
        <v>20260809</v>
      </c>
      <c r="D679" s="40" t="str">
        <v>20260816</v>
      </c>
      <c r="E679" s="40" t="str">
        <v>경기</v>
      </c>
      <c r="F679" s="40" t="str">
        <v>남양주시</v>
      </c>
      <c r="G679" s="40" t="str">
        <v>진접읍 장현리</v>
      </c>
      <c r="H679" s="40" t="str">
        <v>경기 남양주시 진접읍 장현리</v>
      </c>
      <c r="I679" s="40" t="str">
        <v>41360</v>
      </c>
      <c r="J679" s="40" t="str">
        <v/>
      </c>
      <c r="K679" s="41" t="str">
        <v>41360:진접읍 장현리</v>
      </c>
      <c r="L679" s="42" t="str">
        <v>신동아</v>
      </c>
      <c r="M679" s="43">
        <v>59.54</v>
      </c>
      <c r="N679" s="44">
        <v>18</v>
      </c>
      <c r="O679" s="44">
        <v>30</v>
      </c>
      <c r="P679" s="44">
        <v>958.95</v>
      </c>
      <c r="Q679" s="44">
        <v>1.73</v>
      </c>
      <c r="R679" s="41">
        <v>860.66</v>
      </c>
    </row>
    <row r="680" ht="20" customHeight="1">
      <c r="A680" s="35" t="str">
        <v>2026-08-16T07:32:26+09:00</v>
      </c>
      <c r="B680" s="35" t="str">
        <v>2026.08.16</v>
      </c>
      <c r="C680" s="35" t="str">
        <v>20260809</v>
      </c>
      <c r="D680" s="35" t="str">
        <v>20260816</v>
      </c>
      <c r="E680" s="35" t="str">
        <v>경기</v>
      </c>
      <c r="F680" s="35" t="str">
        <v>남양주시</v>
      </c>
      <c r="G680" s="35" t="str">
        <v>진접읍 장현리</v>
      </c>
      <c r="H680" s="35" t="str">
        <v>경기 남양주시 진접읍 장현리</v>
      </c>
      <c r="I680" s="35" t="str">
        <v>41360</v>
      </c>
      <c r="J680" s="35" t="str">
        <v/>
      </c>
      <c r="K680" s="36" t="str">
        <v>41360:진접읍 장현리</v>
      </c>
      <c r="L680" s="37" t="str">
        <v>신동아</v>
      </c>
      <c r="M680" s="38">
        <v>84.99</v>
      </c>
      <c r="N680" s="39">
        <v>25.7</v>
      </c>
      <c r="O680" s="39">
        <v>30</v>
      </c>
      <c r="P680" s="39">
        <v>898.5</v>
      </c>
      <c r="Q680" s="39">
        <v>2.31</v>
      </c>
      <c r="R680" s="36">
        <v>836.34</v>
      </c>
    </row>
    <row r="681" ht="20" customHeight="1">
      <c r="A681" s="40" t="str">
        <v>2026-08-16T07:32:26+09:00</v>
      </c>
      <c r="B681" s="40" t="str">
        <v>2026.08.16</v>
      </c>
      <c r="C681" s="40" t="str">
        <v>20260809</v>
      </c>
      <c r="D681" s="40" t="str">
        <v>20260816</v>
      </c>
      <c r="E681" s="40" t="str">
        <v>경기</v>
      </c>
      <c r="F681" s="40" t="str">
        <v>남양주시</v>
      </c>
      <c r="G681" s="40" t="str">
        <v>진접읍 장현리</v>
      </c>
      <c r="H681" s="40" t="str">
        <v>경기 남양주시 진접읍 장현리</v>
      </c>
      <c r="I681" s="40" t="str">
        <v>41360</v>
      </c>
      <c r="J681" s="40" t="str">
        <v/>
      </c>
      <c r="K681" s="41" t="str">
        <v>41360:진접읍 장현리</v>
      </c>
      <c r="L681" s="42" t="str">
        <v>신우</v>
      </c>
      <c r="M681" s="43">
        <v>59.97</v>
      </c>
      <c r="N681" s="44">
        <v>18.1</v>
      </c>
      <c r="O681" s="44">
        <v>28</v>
      </c>
      <c r="P681" s="44">
        <v>1267.85</v>
      </c>
      <c r="Q681" s="44">
        <v>2.3</v>
      </c>
      <c r="R681" s="41">
        <v>992.23</v>
      </c>
    </row>
    <row r="682" ht="20" customHeight="1">
      <c r="A682" s="35" t="str">
        <v>2026-08-16T07:32:26+09:00</v>
      </c>
      <c r="B682" s="35" t="str">
        <v>2026.08.16</v>
      </c>
      <c r="C682" s="35" t="str">
        <v>20260809</v>
      </c>
      <c r="D682" s="35" t="str">
        <v>20260816</v>
      </c>
      <c r="E682" s="35" t="str">
        <v>경기</v>
      </c>
      <c r="F682" s="35" t="str">
        <v>남양주시</v>
      </c>
      <c r="G682" s="35" t="str">
        <v>진접읍 장현리</v>
      </c>
      <c r="H682" s="35" t="str">
        <v>경기 남양주시 진접읍 장현리</v>
      </c>
      <c r="I682" s="35" t="str">
        <v>41360</v>
      </c>
      <c r="J682" s="35" t="str">
        <v/>
      </c>
      <c r="K682" s="36" t="str">
        <v>41360:진접읍 장현리</v>
      </c>
      <c r="L682" s="37" t="str">
        <v>신우</v>
      </c>
      <c r="M682" s="38">
        <v>84.99</v>
      </c>
      <c r="N682" s="39">
        <v>25.7</v>
      </c>
      <c r="O682" s="39">
        <v>28</v>
      </c>
      <c r="P682" s="39">
        <v>894.61</v>
      </c>
      <c r="Q682" s="39">
        <v>2.3</v>
      </c>
      <c r="R682" s="36">
        <v>707.91</v>
      </c>
    </row>
    <row r="683" ht="20" customHeight="1">
      <c r="A683" s="40" t="str">
        <v>2026-08-16T07:32:26+09:00</v>
      </c>
      <c r="B683" s="40" t="str">
        <v>2026.08.16</v>
      </c>
      <c r="C683" s="40" t="str">
        <v>20260809</v>
      </c>
      <c r="D683" s="40" t="str">
        <v>20260816</v>
      </c>
      <c r="E683" s="40" t="str">
        <v>경기</v>
      </c>
      <c r="F683" s="40" t="str">
        <v>남양주시</v>
      </c>
      <c r="G683" s="40" t="str">
        <v>진접읍 장현리</v>
      </c>
      <c r="H683" s="40" t="str">
        <v>경기 남양주시 진접읍 장현리</v>
      </c>
      <c r="I683" s="40" t="str">
        <v>41360</v>
      </c>
      <c r="J683" s="40" t="str">
        <v/>
      </c>
      <c r="K683" s="41" t="str">
        <v>41360:진접읍 장현리</v>
      </c>
      <c r="L683" s="42" t="str">
        <v>신진</v>
      </c>
      <c r="M683" s="43">
        <v>74.07</v>
      </c>
      <c r="N683" s="44">
        <v>22.4</v>
      </c>
      <c r="O683" s="44">
        <v>33</v>
      </c>
      <c r="P683" s="40" t="str">
        <v/>
      </c>
      <c r="Q683" s="40" t="str">
        <v/>
      </c>
      <c r="R683" s="41">
        <v>505.42</v>
      </c>
    </row>
    <row r="684" ht="20" customHeight="1">
      <c r="A684" s="35" t="str">
        <v>2026-08-16T07:32:26+09:00</v>
      </c>
      <c r="B684" s="35" t="str">
        <v>2026.08.16</v>
      </c>
      <c r="C684" s="35" t="str">
        <v>20260809</v>
      </c>
      <c r="D684" s="35" t="str">
        <v>20260816</v>
      </c>
      <c r="E684" s="35" t="str">
        <v>경기</v>
      </c>
      <c r="F684" s="35" t="str">
        <v>남양주시</v>
      </c>
      <c r="G684" s="35" t="str">
        <v>진접읍 장현리</v>
      </c>
      <c r="H684" s="35" t="str">
        <v>경기 남양주시 진접읍 장현리</v>
      </c>
      <c r="I684" s="35" t="str">
        <v>41360</v>
      </c>
      <c r="J684" s="35" t="str">
        <v/>
      </c>
      <c r="K684" s="36" t="str">
        <v>41360:진접읍 장현리</v>
      </c>
      <c r="L684" s="37" t="str">
        <v>원일에이플러스</v>
      </c>
      <c r="M684" s="38">
        <v>59.96</v>
      </c>
      <c r="N684" s="39">
        <v>18.1</v>
      </c>
      <c r="O684" s="39">
        <v>28</v>
      </c>
      <c r="P684" s="39">
        <v>1296.82</v>
      </c>
      <c r="Q684" s="39">
        <v>2.35</v>
      </c>
      <c r="R684" s="36">
        <v>1055.38</v>
      </c>
    </row>
    <row r="685" ht="20" customHeight="1">
      <c r="A685" s="40" t="str">
        <v>2026-08-16T07:32:26+09:00</v>
      </c>
      <c r="B685" s="40" t="str">
        <v>2026.08.16</v>
      </c>
      <c r="C685" s="40" t="str">
        <v>20260809</v>
      </c>
      <c r="D685" s="40" t="str">
        <v>20260816</v>
      </c>
      <c r="E685" s="40" t="str">
        <v>경기</v>
      </c>
      <c r="F685" s="40" t="str">
        <v>남양주시</v>
      </c>
      <c r="G685" s="40" t="str">
        <v>진접읍 장현리</v>
      </c>
      <c r="H685" s="40" t="str">
        <v>경기 남양주시 진접읍 장현리</v>
      </c>
      <c r="I685" s="40" t="str">
        <v>41360</v>
      </c>
      <c r="J685" s="40" t="str">
        <v/>
      </c>
      <c r="K685" s="41" t="str">
        <v>41360:진접읍 장현리</v>
      </c>
      <c r="L685" s="42" t="str">
        <v>원일에이플러스</v>
      </c>
      <c r="M685" s="43">
        <v>84.92</v>
      </c>
      <c r="N685" s="44">
        <v>25.7</v>
      </c>
      <c r="O685" s="44">
        <v>28</v>
      </c>
      <c r="P685" s="44">
        <v>1082.76</v>
      </c>
      <c r="Q685" s="44">
        <v>2.78</v>
      </c>
      <c r="R685" s="41">
        <v>889.57</v>
      </c>
    </row>
    <row r="686" ht="20" customHeight="1">
      <c r="A686" s="35" t="str">
        <v>2026-08-16T07:32:26+09:00</v>
      </c>
      <c r="B686" s="35" t="str">
        <v>2026.08.16</v>
      </c>
      <c r="C686" s="35" t="str">
        <v>20260809</v>
      </c>
      <c r="D686" s="35" t="str">
        <v>20260816</v>
      </c>
      <c r="E686" s="35" t="str">
        <v>경기</v>
      </c>
      <c r="F686" s="35" t="str">
        <v>남양주시</v>
      </c>
      <c r="G686" s="35" t="str">
        <v>진접읍 장현리</v>
      </c>
      <c r="H686" s="35" t="str">
        <v>경기 남양주시 진접읍 장현리</v>
      </c>
      <c r="I686" s="35" t="str">
        <v>41360</v>
      </c>
      <c r="J686" s="35" t="str">
        <v/>
      </c>
      <c r="K686" s="36" t="str">
        <v>41360:진접읍 장현리</v>
      </c>
      <c r="L686" s="37" t="str">
        <v>원일에이플러스</v>
      </c>
      <c r="M686" s="38">
        <v>121.82</v>
      </c>
      <c r="N686" s="39">
        <v>36.9</v>
      </c>
      <c r="O686" s="39">
        <v>28</v>
      </c>
      <c r="P686" s="35" t="str">
        <v/>
      </c>
      <c r="Q686" s="35" t="str">
        <v/>
      </c>
      <c r="R686" s="36">
        <v>709.73</v>
      </c>
    </row>
    <row r="687" ht="20" customHeight="1">
      <c r="A687" s="40" t="str">
        <v>2026-08-16T07:32:26+09:00</v>
      </c>
      <c r="B687" s="40" t="str">
        <v>2026.08.16</v>
      </c>
      <c r="C687" s="40" t="str">
        <v>20260809</v>
      </c>
      <c r="D687" s="40" t="str">
        <v>20260816</v>
      </c>
      <c r="E687" s="40" t="str">
        <v>경기</v>
      </c>
      <c r="F687" s="40" t="str">
        <v>남양주시</v>
      </c>
      <c r="G687" s="40" t="str">
        <v>진접읍 장현리</v>
      </c>
      <c r="H687" s="40" t="str">
        <v>경기 남양주시 진접읍 장현리</v>
      </c>
      <c r="I687" s="40" t="str">
        <v>41360</v>
      </c>
      <c r="J687" s="40" t="str">
        <v/>
      </c>
      <c r="K687" s="41" t="str">
        <v>41360:진접읍 장현리</v>
      </c>
      <c r="L687" s="42" t="str">
        <v>원일에이플러스</v>
      </c>
      <c r="M687" s="43">
        <v>176.9</v>
      </c>
      <c r="N687" s="44">
        <v>53.5</v>
      </c>
      <c r="O687" s="44">
        <v>28</v>
      </c>
      <c r="P687" s="44">
        <v>727.79</v>
      </c>
      <c r="Q687" s="44">
        <v>3.89</v>
      </c>
      <c r="R687" s="40" t="str">
        <v/>
      </c>
    </row>
    <row r="688" ht="20" customHeight="1">
      <c r="A688" s="35" t="str">
        <v>2026-08-16T07:32:26+09:00</v>
      </c>
      <c r="B688" s="35" t="str">
        <v>2026.08.16</v>
      </c>
      <c r="C688" s="35" t="str">
        <v>20260809</v>
      </c>
      <c r="D688" s="35" t="str">
        <v>20260816</v>
      </c>
      <c r="E688" s="35" t="str">
        <v>경기</v>
      </c>
      <c r="F688" s="35" t="str">
        <v>남양주시</v>
      </c>
      <c r="G688" s="35" t="str">
        <v>진접읍 장현리</v>
      </c>
      <c r="H688" s="35" t="str">
        <v>경기 남양주시 진접읍 장현리</v>
      </c>
      <c r="I688" s="35" t="str">
        <v>41360</v>
      </c>
      <c r="J688" s="35" t="str">
        <v/>
      </c>
      <c r="K688" s="36" t="str">
        <v>41360:진접읍 장현리</v>
      </c>
      <c r="L688" s="37" t="str">
        <v>장미</v>
      </c>
      <c r="M688" s="38">
        <v>50.58</v>
      </c>
      <c r="N688" s="39">
        <v>15.3</v>
      </c>
      <c r="O688" s="39">
        <v>35</v>
      </c>
      <c r="P688" s="39">
        <v>705.86</v>
      </c>
      <c r="Q688" s="39">
        <v>1.08</v>
      </c>
      <c r="R688" s="36">
        <v>651.26</v>
      </c>
    </row>
    <row r="689" ht="20" customHeight="1">
      <c r="A689" s="40" t="str">
        <v>2026-08-16T07:32:26+09:00</v>
      </c>
      <c r="B689" s="40" t="str">
        <v>2026.08.16</v>
      </c>
      <c r="C689" s="40" t="str">
        <v>20260809</v>
      </c>
      <c r="D689" s="40" t="str">
        <v>20260816</v>
      </c>
      <c r="E689" s="40" t="str">
        <v>경기</v>
      </c>
      <c r="F689" s="40" t="str">
        <v>남양주시</v>
      </c>
      <c r="G689" s="40" t="str">
        <v>진접읍 장현리</v>
      </c>
      <c r="H689" s="40" t="str">
        <v>경기 남양주시 진접읍 장현리</v>
      </c>
      <c r="I689" s="40" t="str">
        <v>41360</v>
      </c>
      <c r="J689" s="40" t="str">
        <v/>
      </c>
      <c r="K689" s="41" t="str">
        <v>41360:진접읍 장현리</v>
      </c>
      <c r="L689" s="42" t="str">
        <v>장미</v>
      </c>
      <c r="M689" s="43">
        <v>59.76</v>
      </c>
      <c r="N689" s="44">
        <v>18.1</v>
      </c>
      <c r="O689" s="44">
        <v>35</v>
      </c>
      <c r="P689" s="44">
        <v>693.45</v>
      </c>
      <c r="Q689" s="44">
        <v>1.25</v>
      </c>
      <c r="R689" s="41">
        <v>611.43</v>
      </c>
    </row>
    <row r="690" ht="20" customHeight="1">
      <c r="A690" s="35" t="str">
        <v>2026-08-16T07:32:26+09:00</v>
      </c>
      <c r="B690" s="35" t="str">
        <v>2026.08.16</v>
      </c>
      <c r="C690" s="35" t="str">
        <v>20260809</v>
      </c>
      <c r="D690" s="35" t="str">
        <v>20260816</v>
      </c>
      <c r="E690" s="35" t="str">
        <v>경기</v>
      </c>
      <c r="F690" s="35" t="str">
        <v>남양주시</v>
      </c>
      <c r="G690" s="35" t="str">
        <v>진접읍 장현리</v>
      </c>
      <c r="H690" s="35" t="str">
        <v>경기 남양주시 진접읍 장현리</v>
      </c>
      <c r="I690" s="35" t="str">
        <v>41360</v>
      </c>
      <c r="J690" s="35" t="str">
        <v/>
      </c>
      <c r="K690" s="36" t="str">
        <v>41360:진접읍 장현리</v>
      </c>
      <c r="L690" s="37" t="str">
        <v>장미</v>
      </c>
      <c r="M690" s="38">
        <v>59.93</v>
      </c>
      <c r="N690" s="39">
        <v>18.1</v>
      </c>
      <c r="O690" s="39">
        <v>35</v>
      </c>
      <c r="P690" s="39">
        <v>808.65</v>
      </c>
      <c r="Q690" s="39">
        <v>1.47</v>
      </c>
      <c r="R690" s="36">
        <v>535.62</v>
      </c>
    </row>
    <row r="691" ht="20" customHeight="1">
      <c r="A691" s="40" t="str">
        <v>2026-08-16T07:32:26+09:00</v>
      </c>
      <c r="B691" s="40" t="str">
        <v>2026.08.16</v>
      </c>
      <c r="C691" s="40" t="str">
        <v>20260809</v>
      </c>
      <c r="D691" s="40" t="str">
        <v>20260816</v>
      </c>
      <c r="E691" s="40" t="str">
        <v>경기</v>
      </c>
      <c r="F691" s="40" t="str">
        <v>남양주시</v>
      </c>
      <c r="G691" s="40" t="str">
        <v>진접읍 장현리</v>
      </c>
      <c r="H691" s="40" t="str">
        <v>경기 남양주시 진접읍 장현리</v>
      </c>
      <c r="I691" s="40" t="str">
        <v>41360</v>
      </c>
      <c r="J691" s="40" t="str">
        <v/>
      </c>
      <c r="K691" s="41" t="str">
        <v>41360:진접읍 장현리</v>
      </c>
      <c r="L691" s="42" t="str">
        <v>장현주공</v>
      </c>
      <c r="M691" s="43">
        <v>59.99</v>
      </c>
      <c r="N691" s="44">
        <v>18.1</v>
      </c>
      <c r="O691" s="44">
        <v>28</v>
      </c>
      <c r="P691" s="44">
        <v>1373.97</v>
      </c>
      <c r="Q691" s="44">
        <v>2.49</v>
      </c>
      <c r="R691" s="41">
        <v>1115.89</v>
      </c>
    </row>
    <row r="692" ht="20" customHeight="1">
      <c r="A692" s="35" t="str">
        <v>2026-08-16T07:32:26+09:00</v>
      </c>
      <c r="B692" s="35" t="str">
        <v>2026.08.16</v>
      </c>
      <c r="C692" s="35" t="str">
        <v>20260809</v>
      </c>
      <c r="D692" s="35" t="str">
        <v>20260816</v>
      </c>
      <c r="E692" s="35" t="str">
        <v>경기</v>
      </c>
      <c r="F692" s="35" t="str">
        <v>남양주시</v>
      </c>
      <c r="G692" s="35" t="str">
        <v>진접읍 장현리</v>
      </c>
      <c r="H692" s="35" t="str">
        <v>경기 남양주시 진접읍 장현리</v>
      </c>
      <c r="I692" s="35" t="str">
        <v>41360</v>
      </c>
      <c r="J692" s="35" t="str">
        <v/>
      </c>
      <c r="K692" s="36" t="str">
        <v>41360:진접읍 장현리</v>
      </c>
      <c r="L692" s="37" t="str">
        <v>장현주공</v>
      </c>
      <c r="M692" s="38">
        <v>84.9</v>
      </c>
      <c r="N692" s="39">
        <v>25.7</v>
      </c>
      <c r="O692" s="39">
        <v>29</v>
      </c>
      <c r="P692" s="39">
        <v>1123.34</v>
      </c>
      <c r="Q692" s="39">
        <v>2.89</v>
      </c>
      <c r="R692" s="36">
        <v>970.55</v>
      </c>
    </row>
    <row r="693" ht="20" customHeight="1">
      <c r="A693" s="40" t="str">
        <v>2026-08-16T07:32:26+09:00</v>
      </c>
      <c r="B693" s="40" t="str">
        <v>2026.08.16</v>
      </c>
      <c r="C693" s="40" t="str">
        <v>20260809</v>
      </c>
      <c r="D693" s="40" t="str">
        <v>20260816</v>
      </c>
      <c r="E693" s="40" t="str">
        <v>경기</v>
      </c>
      <c r="F693" s="40" t="str">
        <v>남양주시</v>
      </c>
      <c r="G693" s="40" t="str">
        <v>진접읍 장현리</v>
      </c>
      <c r="H693" s="40" t="str">
        <v>경기 남양주시 진접읍 장현리</v>
      </c>
      <c r="I693" s="40" t="str">
        <v>41360</v>
      </c>
      <c r="J693" s="40" t="str">
        <v/>
      </c>
      <c r="K693" s="41" t="str">
        <v>41360:진접읍 장현리</v>
      </c>
      <c r="L693" s="42" t="str">
        <v>정광산호</v>
      </c>
      <c r="M693" s="43">
        <v>59.84</v>
      </c>
      <c r="N693" s="44">
        <v>18.1</v>
      </c>
      <c r="O693" s="44">
        <v>33</v>
      </c>
      <c r="P693" s="44">
        <v>1049.6</v>
      </c>
      <c r="Q693" s="44">
        <v>1.9</v>
      </c>
      <c r="R693" s="41">
        <v>944.64</v>
      </c>
    </row>
    <row r="694" ht="20" customHeight="1">
      <c r="A694" s="35" t="str">
        <v>2026-08-16T07:32:26+09:00</v>
      </c>
      <c r="B694" s="35" t="str">
        <v>2026.08.16</v>
      </c>
      <c r="C694" s="35" t="str">
        <v>20260809</v>
      </c>
      <c r="D694" s="35" t="str">
        <v>20260816</v>
      </c>
      <c r="E694" s="35" t="str">
        <v>경기</v>
      </c>
      <c r="F694" s="35" t="str">
        <v>남양주시</v>
      </c>
      <c r="G694" s="35" t="str">
        <v>진접읍 장현리</v>
      </c>
      <c r="H694" s="35" t="str">
        <v>경기 남양주시 진접읍 장현리</v>
      </c>
      <c r="I694" s="35" t="str">
        <v>41360</v>
      </c>
      <c r="J694" s="35" t="str">
        <v/>
      </c>
      <c r="K694" s="36" t="str">
        <v>41360:진접읍 장현리</v>
      </c>
      <c r="L694" s="37" t="str">
        <v>정광산호</v>
      </c>
      <c r="M694" s="38">
        <v>75.28</v>
      </c>
      <c r="N694" s="39">
        <v>22.8</v>
      </c>
      <c r="O694" s="39">
        <v>33</v>
      </c>
      <c r="P694" s="39">
        <v>961.65</v>
      </c>
      <c r="Q694" s="39">
        <v>2.19</v>
      </c>
      <c r="R694" s="36">
        <v>986.67</v>
      </c>
    </row>
    <row r="695" ht="20" customHeight="1">
      <c r="A695" s="40" t="str">
        <v>2026-08-16T07:32:26+09:00</v>
      </c>
      <c r="B695" s="40" t="str">
        <v>2026.08.16</v>
      </c>
      <c r="C695" s="40" t="str">
        <v>20260809</v>
      </c>
      <c r="D695" s="40" t="str">
        <v>20260816</v>
      </c>
      <c r="E695" s="40" t="str">
        <v>경기</v>
      </c>
      <c r="F695" s="40" t="str">
        <v>남양주시</v>
      </c>
      <c r="G695" s="40" t="str">
        <v>진접읍 장현리</v>
      </c>
      <c r="H695" s="40" t="str">
        <v>경기 남양주시 진접읍 장현리</v>
      </c>
      <c r="I695" s="40" t="str">
        <v>41360</v>
      </c>
      <c r="J695" s="40" t="str">
        <v/>
      </c>
      <c r="K695" s="41" t="str">
        <v>41360:진접읍 장현리</v>
      </c>
      <c r="L695" s="42" t="str">
        <v>정광산호</v>
      </c>
      <c r="M695" s="43">
        <v>84.91</v>
      </c>
      <c r="N695" s="44">
        <v>25.7</v>
      </c>
      <c r="O695" s="44">
        <v>33</v>
      </c>
      <c r="P695" s="44">
        <v>895.51</v>
      </c>
      <c r="Q695" s="44">
        <v>2.3</v>
      </c>
      <c r="R695" s="41">
        <v>926.33</v>
      </c>
    </row>
    <row r="696" ht="20" customHeight="1">
      <c r="A696" s="35" t="str">
        <v>2026-08-16T07:32:26+09:00</v>
      </c>
      <c r="B696" s="35" t="str">
        <v>2026.08.16</v>
      </c>
      <c r="C696" s="35" t="str">
        <v>20260809</v>
      </c>
      <c r="D696" s="35" t="str">
        <v>20260816</v>
      </c>
      <c r="E696" s="35" t="str">
        <v>경기</v>
      </c>
      <c r="F696" s="35" t="str">
        <v>남양주시</v>
      </c>
      <c r="G696" s="35" t="str">
        <v>진접읍 장현리</v>
      </c>
      <c r="H696" s="35" t="str">
        <v>경기 남양주시 진접읍 장현리</v>
      </c>
      <c r="I696" s="35" t="str">
        <v>41360</v>
      </c>
      <c r="J696" s="35" t="str">
        <v/>
      </c>
      <c r="K696" s="36" t="str">
        <v>41360:진접읍 장현리</v>
      </c>
      <c r="L696" s="37" t="str">
        <v>진접하우스토리</v>
      </c>
      <c r="M696" s="38">
        <v>84.88</v>
      </c>
      <c r="N696" s="39">
        <v>25.7</v>
      </c>
      <c r="O696" s="39">
        <v>17</v>
      </c>
      <c r="P696" s="39">
        <v>1661.26</v>
      </c>
      <c r="Q696" s="39">
        <v>4.27</v>
      </c>
      <c r="R696" s="36">
        <v>1285.24</v>
      </c>
    </row>
    <row r="697" ht="20" customHeight="1">
      <c r="A697" s="40" t="str">
        <v>2026-08-16T07:32:26+09:00</v>
      </c>
      <c r="B697" s="40" t="str">
        <v>2026.08.16</v>
      </c>
      <c r="C697" s="40" t="str">
        <v>20260809</v>
      </c>
      <c r="D697" s="40" t="str">
        <v>20260816</v>
      </c>
      <c r="E697" s="40" t="str">
        <v>경기</v>
      </c>
      <c r="F697" s="40" t="str">
        <v>남양주시</v>
      </c>
      <c r="G697" s="40" t="str">
        <v>진접읍 장현리</v>
      </c>
      <c r="H697" s="40" t="str">
        <v>경기 남양주시 진접읍 장현리</v>
      </c>
      <c r="I697" s="40" t="str">
        <v>41360</v>
      </c>
      <c r="J697" s="40" t="str">
        <v/>
      </c>
      <c r="K697" s="41" t="str">
        <v>41360:진접읍 장현리</v>
      </c>
      <c r="L697" s="42" t="str">
        <v>진접하우스토리</v>
      </c>
      <c r="M697" s="43">
        <v>84.92</v>
      </c>
      <c r="N697" s="44">
        <v>25.7</v>
      </c>
      <c r="O697" s="44">
        <v>17</v>
      </c>
      <c r="P697" s="40" t="str">
        <v/>
      </c>
      <c r="Q697" s="40" t="str">
        <v/>
      </c>
      <c r="R697" s="41">
        <v>1285.24</v>
      </c>
    </row>
    <row r="698" ht="20" customHeight="1">
      <c r="A698" s="35" t="str">
        <v>2026-08-16T07:32:26+09:00</v>
      </c>
      <c r="B698" s="35" t="str">
        <v>2026.08.16</v>
      </c>
      <c r="C698" s="35" t="str">
        <v>20260809</v>
      </c>
      <c r="D698" s="35" t="str">
        <v>20260816</v>
      </c>
      <c r="E698" s="35" t="str">
        <v>경기</v>
      </c>
      <c r="F698" s="35" t="str">
        <v>남양주시</v>
      </c>
      <c r="G698" s="35" t="str">
        <v>진접읍 장현리</v>
      </c>
      <c r="H698" s="35" t="str">
        <v>경기 남양주시 진접읍 장현리</v>
      </c>
      <c r="I698" s="35" t="str">
        <v>41360</v>
      </c>
      <c r="J698" s="35" t="str">
        <v/>
      </c>
      <c r="K698" s="36" t="str">
        <v>41360:진접읍 장현리</v>
      </c>
      <c r="L698" s="37" t="str">
        <v>진접하우스토리</v>
      </c>
      <c r="M698" s="38">
        <v>121.62</v>
      </c>
      <c r="N698" s="39">
        <v>36.8</v>
      </c>
      <c r="O698" s="39">
        <v>17</v>
      </c>
      <c r="P698" s="39">
        <v>1467.84</v>
      </c>
      <c r="Q698" s="39">
        <v>5.4</v>
      </c>
      <c r="R698" s="36">
        <v>1213.8</v>
      </c>
    </row>
    <row r="699" ht="20" customHeight="1">
      <c r="A699" s="40" t="str">
        <v>2026-08-16T07:32:26+09:00</v>
      </c>
      <c r="B699" s="40" t="str">
        <v>2026.08.16</v>
      </c>
      <c r="C699" s="40" t="str">
        <v>20260809</v>
      </c>
      <c r="D699" s="40" t="str">
        <v>20260816</v>
      </c>
      <c r="E699" s="40" t="str">
        <v>경기</v>
      </c>
      <c r="F699" s="40" t="str">
        <v>남양주시</v>
      </c>
      <c r="G699" s="40" t="str">
        <v>진접읍 장현리</v>
      </c>
      <c r="H699" s="40" t="str">
        <v>경기 남양주시 진접읍 장현리</v>
      </c>
      <c r="I699" s="40" t="str">
        <v>41360</v>
      </c>
      <c r="J699" s="40" t="str">
        <v/>
      </c>
      <c r="K699" s="41" t="str">
        <v>41360:진접읍 장현리</v>
      </c>
      <c r="L699" s="42" t="str">
        <v>진접하우스토리</v>
      </c>
      <c r="M699" s="43">
        <v>152.67</v>
      </c>
      <c r="N699" s="44">
        <v>46.2</v>
      </c>
      <c r="O699" s="44">
        <v>17</v>
      </c>
      <c r="P699" s="44">
        <v>1289.84</v>
      </c>
      <c r="Q699" s="44">
        <v>5.96</v>
      </c>
      <c r="R699" s="41">
        <v>996.04</v>
      </c>
    </row>
    <row r="700" ht="20" customHeight="1">
      <c r="A700" s="35" t="str">
        <v>2026-08-16T07:32:26+09:00</v>
      </c>
      <c r="B700" s="35" t="str">
        <v>2026.08.16</v>
      </c>
      <c r="C700" s="35" t="str">
        <v>20260809</v>
      </c>
      <c r="D700" s="35" t="str">
        <v>20260816</v>
      </c>
      <c r="E700" s="35" t="str">
        <v>경기</v>
      </c>
      <c r="F700" s="35" t="str">
        <v>남양주시</v>
      </c>
      <c r="G700" s="35" t="str">
        <v>진접읍 장현리</v>
      </c>
      <c r="H700" s="35" t="str">
        <v>경기 남양주시 진접읍 장현리</v>
      </c>
      <c r="I700" s="35" t="str">
        <v>41360</v>
      </c>
      <c r="J700" s="35" t="str">
        <v/>
      </c>
      <c r="K700" s="36" t="str">
        <v>41360:진접읍 장현리</v>
      </c>
      <c r="L700" s="37" t="str">
        <v>현대</v>
      </c>
      <c r="M700" s="38">
        <v>38.54</v>
      </c>
      <c r="N700" s="39">
        <v>11.7</v>
      </c>
      <c r="O700" s="39">
        <v>36</v>
      </c>
      <c r="P700" s="39">
        <v>614.42</v>
      </c>
      <c r="Q700" s="39">
        <v>0.72</v>
      </c>
      <c r="R700" s="36">
        <v>471.76</v>
      </c>
    </row>
    <row r="701" ht="20" customHeight="1">
      <c r="A701" s="40" t="str">
        <v>2026-08-16T07:32:26+09:00</v>
      </c>
      <c r="B701" s="40" t="str">
        <v>2026.08.16</v>
      </c>
      <c r="C701" s="40" t="str">
        <v>20260809</v>
      </c>
      <c r="D701" s="40" t="str">
        <v>20260816</v>
      </c>
      <c r="E701" s="40" t="str">
        <v>경기</v>
      </c>
      <c r="F701" s="40" t="str">
        <v>남양주시</v>
      </c>
      <c r="G701" s="40" t="str">
        <v>진접읍 장현리</v>
      </c>
      <c r="H701" s="40" t="str">
        <v>경기 남양주시 진접읍 장현리</v>
      </c>
      <c r="I701" s="40" t="str">
        <v>41360</v>
      </c>
      <c r="J701" s="40" t="str">
        <v/>
      </c>
      <c r="K701" s="41" t="str">
        <v>41360:진접읍 장현리</v>
      </c>
      <c r="L701" s="42" t="str">
        <v>현대</v>
      </c>
      <c r="M701" s="43">
        <v>38.59</v>
      </c>
      <c r="N701" s="44">
        <v>11.7</v>
      </c>
      <c r="O701" s="44">
        <v>36</v>
      </c>
      <c r="P701" s="44">
        <v>782.27</v>
      </c>
      <c r="Q701" s="44">
        <v>0.91</v>
      </c>
      <c r="R701" s="41">
        <v>471.76</v>
      </c>
    </row>
    <row r="702" ht="20" customHeight="1">
      <c r="A702" s="35" t="str">
        <v>2026-08-16T07:32:26+09:00</v>
      </c>
      <c r="B702" s="35" t="str">
        <v>2026.08.16</v>
      </c>
      <c r="C702" s="35" t="str">
        <v>20260809</v>
      </c>
      <c r="D702" s="35" t="str">
        <v>20260816</v>
      </c>
      <c r="E702" s="35" t="str">
        <v>경기</v>
      </c>
      <c r="F702" s="35" t="str">
        <v>남양주시</v>
      </c>
      <c r="G702" s="35" t="str">
        <v>진접읍 장현리</v>
      </c>
      <c r="H702" s="35" t="str">
        <v>경기 남양주시 진접읍 장현리</v>
      </c>
      <c r="I702" s="35" t="str">
        <v>41360</v>
      </c>
      <c r="J702" s="35" t="str">
        <v/>
      </c>
      <c r="K702" s="36" t="str">
        <v>41360:진접읍 장현리</v>
      </c>
      <c r="L702" s="37" t="str">
        <v>현대</v>
      </c>
      <c r="M702" s="38">
        <v>51.3</v>
      </c>
      <c r="N702" s="39">
        <v>15.5</v>
      </c>
      <c r="O702" s="39">
        <v>36</v>
      </c>
      <c r="P702" s="39">
        <v>599.34</v>
      </c>
      <c r="Q702" s="39">
        <v>0.93</v>
      </c>
      <c r="R702" s="36">
        <v>591.89</v>
      </c>
    </row>
    <row r="703" ht="20" customHeight="1">
      <c r="A703" s="40" t="str">
        <v>2026-08-16T07:32:26+09:00</v>
      </c>
      <c r="B703" s="40" t="str">
        <v>2026.08.16</v>
      </c>
      <c r="C703" s="40" t="str">
        <v>20260809</v>
      </c>
      <c r="D703" s="40" t="str">
        <v>20260816</v>
      </c>
      <c r="E703" s="40" t="str">
        <v>경기</v>
      </c>
      <c r="F703" s="40" t="str">
        <v>남양주시</v>
      </c>
      <c r="G703" s="40" t="str">
        <v>진접읍 장현리</v>
      </c>
      <c r="H703" s="40" t="str">
        <v>경기 남양주시 진접읍 장현리</v>
      </c>
      <c r="I703" s="40" t="str">
        <v>41360</v>
      </c>
      <c r="J703" s="40" t="str">
        <v/>
      </c>
      <c r="K703" s="41" t="str">
        <v>41360:진접읍 장현리</v>
      </c>
      <c r="L703" s="42" t="str">
        <v>현대</v>
      </c>
      <c r="M703" s="43">
        <v>51.35</v>
      </c>
      <c r="N703" s="44">
        <v>15.5</v>
      </c>
      <c r="O703" s="44">
        <v>36</v>
      </c>
      <c r="P703" s="44">
        <v>599.34</v>
      </c>
      <c r="Q703" s="44">
        <v>0.93</v>
      </c>
      <c r="R703" s="41">
        <v>520.93</v>
      </c>
    </row>
    <row r="704" ht="20" customHeight="1">
      <c r="A704" s="35" t="str">
        <v>2026-08-16T07:32:26+09:00</v>
      </c>
      <c r="B704" s="35" t="str">
        <v>2026.08.16</v>
      </c>
      <c r="C704" s="35" t="str">
        <v>20260809</v>
      </c>
      <c r="D704" s="35" t="str">
        <v>20260816</v>
      </c>
      <c r="E704" s="35" t="str">
        <v>경기</v>
      </c>
      <c r="F704" s="35" t="str">
        <v>남양주시</v>
      </c>
      <c r="G704" s="35" t="str">
        <v>진접읍 장현리</v>
      </c>
      <c r="H704" s="35" t="str">
        <v>경기 남양주시 진접읍 장현리</v>
      </c>
      <c r="I704" s="35" t="str">
        <v>41360</v>
      </c>
      <c r="J704" s="35" t="str">
        <v/>
      </c>
      <c r="K704" s="36" t="str">
        <v>41360:진접읍 장현리</v>
      </c>
      <c r="L704" s="37" t="str">
        <v>현대</v>
      </c>
      <c r="M704" s="38">
        <v>62.84</v>
      </c>
      <c r="N704" s="39">
        <v>19</v>
      </c>
      <c r="O704" s="39">
        <v>36</v>
      </c>
      <c r="P704" s="35" t="str">
        <v/>
      </c>
      <c r="Q704" s="35" t="str">
        <v/>
      </c>
      <c r="R704" s="36">
        <v>650.24</v>
      </c>
    </row>
    <row r="705" ht="20" customHeight="1">
      <c r="A705" s="40" t="str">
        <v>2026-08-16T07:32:26+09:00</v>
      </c>
      <c r="B705" s="40" t="str">
        <v>2026.08.16</v>
      </c>
      <c r="C705" s="40" t="str">
        <v>20260809</v>
      </c>
      <c r="D705" s="40" t="str">
        <v>20260816</v>
      </c>
      <c r="E705" s="40" t="str">
        <v>경기</v>
      </c>
      <c r="F705" s="40" t="str">
        <v>남양주시</v>
      </c>
      <c r="G705" s="40" t="str">
        <v>진접읍 진벌리</v>
      </c>
      <c r="H705" s="40" t="str">
        <v>경기 남양주시 진접읍 진벌리</v>
      </c>
      <c r="I705" s="40" t="str">
        <v>41360</v>
      </c>
      <c r="J705" s="40" t="str">
        <v/>
      </c>
      <c r="K705" s="41" t="str">
        <v>41360:진접읍 진벌리</v>
      </c>
      <c r="L705" s="42" t="str">
        <v>신창비바패밀리</v>
      </c>
      <c r="M705" s="43">
        <v>84.97</v>
      </c>
      <c r="N705" s="44">
        <v>25.7</v>
      </c>
      <c r="O705" s="44">
        <v>21</v>
      </c>
      <c r="P705" s="44">
        <v>921.88</v>
      </c>
      <c r="Q705" s="44">
        <v>2.37</v>
      </c>
      <c r="R705" s="41">
        <v>797.44</v>
      </c>
    </row>
    <row r="706" ht="20" customHeight="1">
      <c r="A706" s="35" t="str">
        <v>2026-08-16T07:32:26+09:00</v>
      </c>
      <c r="B706" s="35" t="str">
        <v>2026.08.16</v>
      </c>
      <c r="C706" s="35" t="str">
        <v>20260809</v>
      </c>
      <c r="D706" s="35" t="str">
        <v>20260816</v>
      </c>
      <c r="E706" s="35" t="str">
        <v>경기</v>
      </c>
      <c r="F706" s="35" t="str">
        <v>남양주시</v>
      </c>
      <c r="G706" s="35" t="str">
        <v>진접읍 진벌리</v>
      </c>
      <c r="H706" s="35" t="str">
        <v>경기 남양주시 진접읍 진벌리</v>
      </c>
      <c r="I706" s="35" t="str">
        <v>41360</v>
      </c>
      <c r="J706" s="35" t="str">
        <v/>
      </c>
      <c r="K706" s="36" t="str">
        <v>41360:진접읍 진벌리</v>
      </c>
      <c r="L706" s="37" t="str">
        <v>신창비바패밀리</v>
      </c>
      <c r="M706" s="38">
        <v>84.98</v>
      </c>
      <c r="N706" s="39">
        <v>25.7</v>
      </c>
      <c r="O706" s="39">
        <v>21</v>
      </c>
      <c r="P706" s="39">
        <v>921.88</v>
      </c>
      <c r="Q706" s="39">
        <v>2.37</v>
      </c>
      <c r="R706" s="36">
        <v>778.01</v>
      </c>
    </row>
    <row r="707" ht="20" customHeight="1">
      <c r="A707" s="40" t="str">
        <v>2026-08-16T07:32:26+09:00</v>
      </c>
      <c r="B707" s="40" t="str">
        <v>2026.08.16</v>
      </c>
      <c r="C707" s="40" t="str">
        <v>20260809</v>
      </c>
      <c r="D707" s="40" t="str">
        <v>20260816</v>
      </c>
      <c r="E707" s="40" t="str">
        <v>경기</v>
      </c>
      <c r="F707" s="40" t="str">
        <v>남양주시</v>
      </c>
      <c r="G707" s="40" t="str">
        <v>진접읍 진벌리</v>
      </c>
      <c r="H707" s="40" t="str">
        <v>경기 남양주시 진접읍 진벌리</v>
      </c>
      <c r="I707" s="40" t="str">
        <v>41360</v>
      </c>
      <c r="J707" s="40" t="str">
        <v/>
      </c>
      <c r="K707" s="41" t="str">
        <v>41360:진접읍 진벌리</v>
      </c>
      <c r="L707" s="42" t="str">
        <v>신창비바패밀리</v>
      </c>
      <c r="M707" s="43">
        <v>84.99</v>
      </c>
      <c r="N707" s="44">
        <v>25.7</v>
      </c>
      <c r="O707" s="44">
        <v>21</v>
      </c>
      <c r="P707" s="44">
        <v>921.88</v>
      </c>
      <c r="Q707" s="44">
        <v>2.37</v>
      </c>
      <c r="R707" s="41">
        <v>816.86</v>
      </c>
    </row>
    <row r="708" ht="20" customHeight="1">
      <c r="A708" s="35" t="str">
        <v>2026-08-16T07:32:26+09:00</v>
      </c>
      <c r="B708" s="35" t="str">
        <v>2026.08.16</v>
      </c>
      <c r="C708" s="35" t="str">
        <v>20260809</v>
      </c>
      <c r="D708" s="35" t="str">
        <v>20260816</v>
      </c>
      <c r="E708" s="35" t="str">
        <v>경기</v>
      </c>
      <c r="F708" s="35" t="str">
        <v>남양주시</v>
      </c>
      <c r="G708" s="35" t="str">
        <v>진접읍 진벌리</v>
      </c>
      <c r="H708" s="35" t="str">
        <v>경기 남양주시 진접읍 진벌리</v>
      </c>
      <c r="I708" s="35" t="str">
        <v>41360</v>
      </c>
      <c r="J708" s="35" t="str">
        <v/>
      </c>
      <c r="K708" s="36" t="str">
        <v>41360:진접읍 진벌리</v>
      </c>
      <c r="L708" s="37" t="str">
        <v>신창비바패밀리</v>
      </c>
      <c r="M708" s="38">
        <v>101.95</v>
      </c>
      <c r="N708" s="39">
        <v>30.8</v>
      </c>
      <c r="O708" s="39">
        <v>21</v>
      </c>
      <c r="P708" s="39">
        <v>875.46</v>
      </c>
      <c r="Q708" s="39">
        <v>2.7</v>
      </c>
      <c r="R708" s="36">
        <v>810.61</v>
      </c>
    </row>
    <row r="709" ht="20" customHeight="1">
      <c r="A709" s="40" t="str">
        <v>2026-08-16T07:32:26+09:00</v>
      </c>
      <c r="B709" s="40" t="str">
        <v>2026.08.16</v>
      </c>
      <c r="C709" s="40" t="str">
        <v>20260809</v>
      </c>
      <c r="D709" s="40" t="str">
        <v>20260816</v>
      </c>
      <c r="E709" s="40" t="str">
        <v>경기</v>
      </c>
      <c r="F709" s="40" t="str">
        <v>남양주시</v>
      </c>
      <c r="G709" s="40" t="str">
        <v>진접읍 팔야리</v>
      </c>
      <c r="H709" s="40" t="str">
        <v>경기 남양주시 진접읍 팔야리</v>
      </c>
      <c r="I709" s="40" t="str">
        <v>41360</v>
      </c>
      <c r="J709" s="40" t="str">
        <v/>
      </c>
      <c r="K709" s="41" t="str">
        <v>41360:진접읍 팔야리</v>
      </c>
      <c r="L709" s="42" t="str">
        <v>광릉</v>
      </c>
      <c r="M709" s="43">
        <v>55.17</v>
      </c>
      <c r="N709" s="44">
        <v>16.7</v>
      </c>
      <c r="O709" s="44">
        <v>38</v>
      </c>
      <c r="P709" s="44">
        <v>515.31</v>
      </c>
      <c r="Q709" s="44">
        <v>0.86</v>
      </c>
      <c r="R709" s="41">
        <v>425.59</v>
      </c>
    </row>
    <row r="710" ht="20" customHeight="1">
      <c r="A710" s="35" t="str">
        <v>2026-08-16T07:32:26+09:00</v>
      </c>
      <c r="B710" s="35" t="str">
        <v>2026.08.16</v>
      </c>
      <c r="C710" s="35" t="str">
        <v>20260809</v>
      </c>
      <c r="D710" s="35" t="str">
        <v>20260816</v>
      </c>
      <c r="E710" s="35" t="str">
        <v>경기</v>
      </c>
      <c r="F710" s="35" t="str">
        <v>남양주시</v>
      </c>
      <c r="G710" s="35" t="str">
        <v>퇴계원읍 퇴계원리</v>
      </c>
      <c r="H710" s="35" t="str">
        <v>경기 남양주시 퇴계원읍 퇴계원리</v>
      </c>
      <c r="I710" s="35" t="str">
        <v>41360</v>
      </c>
      <c r="J710" s="35" t="str">
        <v/>
      </c>
      <c r="K710" s="36" t="str">
        <v>41360:퇴계원읍 퇴계원리</v>
      </c>
      <c r="L710" s="37" t="str">
        <v>강남건영2</v>
      </c>
      <c r="M710" s="38">
        <v>59.85</v>
      </c>
      <c r="N710" s="39">
        <v>18.1</v>
      </c>
      <c r="O710" s="39">
        <v>30</v>
      </c>
      <c r="P710" s="39">
        <v>1861.4</v>
      </c>
      <c r="Q710" s="39">
        <v>3.37</v>
      </c>
      <c r="R710" s="36">
        <v>1307.94</v>
      </c>
    </row>
    <row r="711" ht="20" customHeight="1">
      <c r="A711" s="40" t="str">
        <v>2026-08-16T07:32:26+09:00</v>
      </c>
      <c r="B711" s="40" t="str">
        <v>2026.08.16</v>
      </c>
      <c r="C711" s="40" t="str">
        <v>20260809</v>
      </c>
      <c r="D711" s="40" t="str">
        <v>20260816</v>
      </c>
      <c r="E711" s="40" t="str">
        <v>경기</v>
      </c>
      <c r="F711" s="40" t="str">
        <v>남양주시</v>
      </c>
      <c r="G711" s="40" t="str">
        <v>퇴계원읍 퇴계원리</v>
      </c>
      <c r="H711" s="40" t="str">
        <v>경기 남양주시 퇴계원읍 퇴계원리</v>
      </c>
      <c r="I711" s="40" t="str">
        <v>41360</v>
      </c>
      <c r="J711" s="40" t="str">
        <v/>
      </c>
      <c r="K711" s="41" t="str">
        <v>41360:퇴계원읍 퇴계원리</v>
      </c>
      <c r="L711" s="42" t="str">
        <v>강남건영2</v>
      </c>
      <c r="M711" s="43">
        <v>84.76</v>
      </c>
      <c r="N711" s="44">
        <v>25.6</v>
      </c>
      <c r="O711" s="44">
        <v>30</v>
      </c>
      <c r="P711" s="44">
        <v>1735.58</v>
      </c>
      <c r="Q711" s="44">
        <v>4.45</v>
      </c>
      <c r="R711" s="41">
        <v>1212.95</v>
      </c>
    </row>
    <row r="712" ht="20" customHeight="1">
      <c r="A712" s="35" t="str">
        <v>2026-08-16T07:32:26+09:00</v>
      </c>
      <c r="B712" s="35" t="str">
        <v>2026.08.16</v>
      </c>
      <c r="C712" s="35" t="str">
        <v>20260809</v>
      </c>
      <c r="D712" s="35" t="str">
        <v>20260816</v>
      </c>
      <c r="E712" s="35" t="str">
        <v>경기</v>
      </c>
      <c r="F712" s="35" t="str">
        <v>남양주시</v>
      </c>
      <c r="G712" s="35" t="str">
        <v>퇴계원읍 퇴계원리</v>
      </c>
      <c r="H712" s="35" t="str">
        <v>경기 남양주시 퇴계원읍 퇴계원리</v>
      </c>
      <c r="I712" s="35" t="str">
        <v>41360</v>
      </c>
      <c r="J712" s="35" t="str">
        <v/>
      </c>
      <c r="K712" s="36" t="str">
        <v>41360:퇴계원읍 퇴계원리</v>
      </c>
      <c r="L712" s="37" t="str">
        <v>강남건영2</v>
      </c>
      <c r="M712" s="38">
        <v>99.24</v>
      </c>
      <c r="N712" s="39">
        <v>30</v>
      </c>
      <c r="O712" s="39">
        <v>30</v>
      </c>
      <c r="P712" s="39">
        <v>1550.25</v>
      </c>
      <c r="Q712" s="39">
        <v>4.65</v>
      </c>
      <c r="R712" s="35" t="str">
        <v/>
      </c>
    </row>
    <row r="713" ht="20" customHeight="1">
      <c r="A713" s="40" t="str">
        <v>2026-08-16T07:32:26+09:00</v>
      </c>
      <c r="B713" s="40" t="str">
        <v>2026.08.16</v>
      </c>
      <c r="C713" s="40" t="str">
        <v>20260809</v>
      </c>
      <c r="D713" s="40" t="str">
        <v>20260816</v>
      </c>
      <c r="E713" s="40" t="str">
        <v>경기</v>
      </c>
      <c r="F713" s="40" t="str">
        <v>남양주시</v>
      </c>
      <c r="G713" s="40" t="str">
        <v>퇴계원읍 퇴계원리</v>
      </c>
      <c r="H713" s="40" t="str">
        <v>경기 남양주시 퇴계원읍 퇴계원리</v>
      </c>
      <c r="I713" s="40" t="str">
        <v>41360</v>
      </c>
      <c r="J713" s="40" t="str">
        <v/>
      </c>
      <c r="K713" s="41" t="str">
        <v>41360:퇴계원읍 퇴계원리</v>
      </c>
      <c r="L713" s="42" t="str">
        <v>강남아파트</v>
      </c>
      <c r="M713" s="43">
        <v>42.48</v>
      </c>
      <c r="N713" s="44">
        <v>12.9</v>
      </c>
      <c r="O713" s="44">
        <v>33</v>
      </c>
      <c r="P713" s="40" t="str">
        <v/>
      </c>
      <c r="Q713" s="40" t="str">
        <v/>
      </c>
      <c r="R713" s="41">
        <v>1134.19</v>
      </c>
    </row>
    <row r="714" ht="20" customHeight="1">
      <c r="A714" s="35" t="str">
        <v>2026-08-16T07:32:26+09:00</v>
      </c>
      <c r="B714" s="35" t="str">
        <v>2026.08.16</v>
      </c>
      <c r="C714" s="35" t="str">
        <v>20260809</v>
      </c>
      <c r="D714" s="35" t="str">
        <v>20260816</v>
      </c>
      <c r="E714" s="35" t="str">
        <v>경기</v>
      </c>
      <c r="F714" s="35" t="str">
        <v>남양주시</v>
      </c>
      <c r="G714" s="35" t="str">
        <v>퇴계원읍 퇴계원리</v>
      </c>
      <c r="H714" s="35" t="str">
        <v>경기 남양주시 퇴계원읍 퇴계원리</v>
      </c>
      <c r="I714" s="35" t="str">
        <v>41360</v>
      </c>
      <c r="J714" s="35" t="str">
        <v/>
      </c>
      <c r="K714" s="36" t="str">
        <v>41360:퇴계원읍 퇴계원리</v>
      </c>
      <c r="L714" s="37" t="str">
        <v>강남아파트</v>
      </c>
      <c r="M714" s="38">
        <v>57.96</v>
      </c>
      <c r="N714" s="39">
        <v>17.5</v>
      </c>
      <c r="O714" s="39">
        <v>33</v>
      </c>
      <c r="P714" s="39">
        <v>1937.33</v>
      </c>
      <c r="Q714" s="39">
        <v>3.4</v>
      </c>
      <c r="R714" s="36">
        <v>1147.84</v>
      </c>
    </row>
    <row r="715" ht="20" customHeight="1">
      <c r="A715" s="40" t="str">
        <v>2026-08-16T07:32:26+09:00</v>
      </c>
      <c r="B715" s="40" t="str">
        <v>2026.08.16</v>
      </c>
      <c r="C715" s="40" t="str">
        <v>20260809</v>
      </c>
      <c r="D715" s="40" t="str">
        <v>20260816</v>
      </c>
      <c r="E715" s="40" t="str">
        <v>경기</v>
      </c>
      <c r="F715" s="40" t="str">
        <v>남양주시</v>
      </c>
      <c r="G715" s="40" t="str">
        <v>퇴계원읍 퇴계원리</v>
      </c>
      <c r="H715" s="40" t="str">
        <v>경기 남양주시 퇴계원읍 퇴계원리</v>
      </c>
      <c r="I715" s="40" t="str">
        <v>41360</v>
      </c>
      <c r="J715" s="40" t="str">
        <v/>
      </c>
      <c r="K715" s="41" t="str">
        <v>41360:퇴계원읍 퇴계원리</v>
      </c>
      <c r="L715" s="42" t="str">
        <v>강남아파트</v>
      </c>
      <c r="M715" s="43">
        <v>59.04</v>
      </c>
      <c r="N715" s="44">
        <v>17.9</v>
      </c>
      <c r="O715" s="44">
        <v>33</v>
      </c>
      <c r="P715" s="44">
        <v>1937.33</v>
      </c>
      <c r="Q715" s="44">
        <v>3.46</v>
      </c>
      <c r="R715" s="41">
        <v>1147.84</v>
      </c>
    </row>
    <row r="716" ht="20" customHeight="1">
      <c r="A716" s="35" t="str">
        <v>2026-08-16T07:32:26+09:00</v>
      </c>
      <c r="B716" s="35" t="str">
        <v>2026.08.16</v>
      </c>
      <c r="C716" s="35" t="str">
        <v>20260809</v>
      </c>
      <c r="D716" s="35" t="str">
        <v>20260816</v>
      </c>
      <c r="E716" s="35" t="str">
        <v>경기</v>
      </c>
      <c r="F716" s="35" t="str">
        <v>남양주시</v>
      </c>
      <c r="G716" s="35" t="str">
        <v>퇴계원읍 퇴계원리</v>
      </c>
      <c r="H716" s="35" t="str">
        <v>경기 남양주시 퇴계원읍 퇴계원리</v>
      </c>
      <c r="I716" s="35" t="str">
        <v>41360</v>
      </c>
      <c r="J716" s="35" t="str">
        <v/>
      </c>
      <c r="K716" s="36" t="str">
        <v>41360:퇴계원읍 퇴계원리</v>
      </c>
      <c r="L716" s="37" t="str">
        <v>강남아파트</v>
      </c>
      <c r="M716" s="38">
        <v>80.49</v>
      </c>
      <c r="N716" s="39">
        <v>24.3</v>
      </c>
      <c r="O716" s="39">
        <v>33</v>
      </c>
      <c r="P716" s="39">
        <v>1560.69</v>
      </c>
      <c r="Q716" s="39">
        <v>3.8</v>
      </c>
      <c r="R716" s="36">
        <v>969.2</v>
      </c>
    </row>
    <row r="717" ht="20" customHeight="1">
      <c r="A717" s="40" t="str">
        <v>2026-08-16T07:32:26+09:00</v>
      </c>
      <c r="B717" s="40" t="str">
        <v>2026.08.16</v>
      </c>
      <c r="C717" s="40" t="str">
        <v>20260809</v>
      </c>
      <c r="D717" s="40" t="str">
        <v>20260816</v>
      </c>
      <c r="E717" s="40" t="str">
        <v>경기</v>
      </c>
      <c r="F717" s="40" t="str">
        <v>남양주시</v>
      </c>
      <c r="G717" s="40" t="str">
        <v>퇴계원읍 퇴계원리</v>
      </c>
      <c r="H717" s="40" t="str">
        <v>경기 남양주시 퇴계원읍 퇴계원리</v>
      </c>
      <c r="I717" s="40" t="str">
        <v>41360</v>
      </c>
      <c r="J717" s="40" t="str">
        <v/>
      </c>
      <c r="K717" s="41" t="str">
        <v>41360:퇴계원읍 퇴계원리</v>
      </c>
      <c r="L717" s="42" t="str">
        <v>강남아파트</v>
      </c>
      <c r="M717" s="43">
        <v>84.87</v>
      </c>
      <c r="N717" s="44">
        <v>25.7</v>
      </c>
      <c r="O717" s="44">
        <v>33</v>
      </c>
      <c r="P717" s="44">
        <v>1612.58</v>
      </c>
      <c r="Q717" s="44">
        <v>4.14</v>
      </c>
      <c r="R717" s="41">
        <v>1128.64</v>
      </c>
    </row>
    <row r="718" ht="20" customHeight="1">
      <c r="A718" s="35" t="str">
        <v>2026-08-16T07:32:26+09:00</v>
      </c>
      <c r="B718" s="35" t="str">
        <v>2026.08.16</v>
      </c>
      <c r="C718" s="35" t="str">
        <v>20260809</v>
      </c>
      <c r="D718" s="35" t="str">
        <v>20260816</v>
      </c>
      <c r="E718" s="35" t="str">
        <v>경기</v>
      </c>
      <c r="F718" s="35" t="str">
        <v>남양주시</v>
      </c>
      <c r="G718" s="35" t="str">
        <v>퇴계원읍 퇴계원리</v>
      </c>
      <c r="H718" s="35" t="str">
        <v>경기 남양주시 퇴계원읍 퇴계원리</v>
      </c>
      <c r="I718" s="35" t="str">
        <v>41360</v>
      </c>
      <c r="J718" s="35" t="str">
        <v/>
      </c>
      <c r="K718" s="36" t="str">
        <v>41360:퇴계원읍 퇴계원리</v>
      </c>
      <c r="L718" s="37" t="str">
        <v>강남아파트</v>
      </c>
      <c r="M718" s="38">
        <v>125.97</v>
      </c>
      <c r="N718" s="39">
        <v>38.1</v>
      </c>
      <c r="O718" s="39">
        <v>33</v>
      </c>
      <c r="P718" s="35" t="str">
        <v/>
      </c>
      <c r="Q718" s="35" t="str">
        <v/>
      </c>
      <c r="R718" s="36">
        <v>750.84</v>
      </c>
    </row>
    <row r="719" ht="20" customHeight="1">
      <c r="A719" s="40" t="str">
        <v>2026-08-16T07:32:26+09:00</v>
      </c>
      <c r="B719" s="40" t="str">
        <v>2026.08.16</v>
      </c>
      <c r="C719" s="40" t="str">
        <v>20260809</v>
      </c>
      <c r="D719" s="40" t="str">
        <v>20260816</v>
      </c>
      <c r="E719" s="40" t="str">
        <v>경기</v>
      </c>
      <c r="F719" s="40" t="str">
        <v>남양주시</v>
      </c>
      <c r="G719" s="40" t="str">
        <v>퇴계원읍 퇴계원리</v>
      </c>
      <c r="H719" s="40" t="str">
        <v>경기 남양주시 퇴계원읍 퇴계원리</v>
      </c>
      <c r="I719" s="40" t="str">
        <v>41360</v>
      </c>
      <c r="J719" s="40" t="str">
        <v/>
      </c>
      <c r="K719" s="41" t="str">
        <v>41360:퇴계원읍 퇴계원리</v>
      </c>
      <c r="L719" s="42" t="str">
        <v>극동</v>
      </c>
      <c r="M719" s="43">
        <v>59.89</v>
      </c>
      <c r="N719" s="44">
        <v>18.1</v>
      </c>
      <c r="O719" s="44">
        <v>28</v>
      </c>
      <c r="P719" s="44">
        <v>2069.91</v>
      </c>
      <c r="Q719" s="44">
        <v>3.75</v>
      </c>
      <c r="R719" s="41">
        <v>1655.93</v>
      </c>
    </row>
    <row r="720" ht="20" customHeight="1">
      <c r="A720" s="35" t="str">
        <v>2026-08-16T07:32:26+09:00</v>
      </c>
      <c r="B720" s="35" t="str">
        <v>2026.08.16</v>
      </c>
      <c r="C720" s="35" t="str">
        <v>20260809</v>
      </c>
      <c r="D720" s="35" t="str">
        <v>20260816</v>
      </c>
      <c r="E720" s="35" t="str">
        <v>경기</v>
      </c>
      <c r="F720" s="35" t="str">
        <v>남양주시</v>
      </c>
      <c r="G720" s="35" t="str">
        <v>퇴계원읍 퇴계원리</v>
      </c>
      <c r="H720" s="35" t="str">
        <v>경기 남양주시 퇴계원읍 퇴계원리</v>
      </c>
      <c r="I720" s="35" t="str">
        <v>41360</v>
      </c>
      <c r="J720" s="35" t="str">
        <v/>
      </c>
      <c r="K720" s="36" t="str">
        <v>41360:퇴계원읍 퇴계원리</v>
      </c>
      <c r="L720" s="37" t="str">
        <v>극동</v>
      </c>
      <c r="M720" s="38">
        <v>84.9</v>
      </c>
      <c r="N720" s="39">
        <v>25.7</v>
      </c>
      <c r="O720" s="39">
        <v>28</v>
      </c>
      <c r="P720" s="39">
        <v>1669.66</v>
      </c>
      <c r="Q720" s="39">
        <v>4.29</v>
      </c>
      <c r="R720" s="36">
        <v>1368.24</v>
      </c>
    </row>
    <row r="721" ht="20" customHeight="1">
      <c r="A721" s="40" t="str">
        <v>2026-08-16T07:32:26+09:00</v>
      </c>
      <c r="B721" s="40" t="str">
        <v>2026.08.16</v>
      </c>
      <c r="C721" s="40" t="str">
        <v>20260809</v>
      </c>
      <c r="D721" s="40" t="str">
        <v>20260816</v>
      </c>
      <c r="E721" s="40" t="str">
        <v>경기</v>
      </c>
      <c r="F721" s="40" t="str">
        <v>남양주시</v>
      </c>
      <c r="G721" s="40" t="str">
        <v>퇴계원읍 퇴계원리</v>
      </c>
      <c r="H721" s="40" t="str">
        <v>경기 남양주시 퇴계원읍 퇴계원리</v>
      </c>
      <c r="I721" s="40" t="str">
        <v>41360</v>
      </c>
      <c r="J721" s="40" t="str">
        <v/>
      </c>
      <c r="K721" s="41" t="str">
        <v>41360:퇴계원읍 퇴계원리</v>
      </c>
      <c r="L721" s="42" t="str">
        <v>극동</v>
      </c>
      <c r="M721" s="43">
        <v>114.85</v>
      </c>
      <c r="N721" s="44">
        <v>34.7</v>
      </c>
      <c r="O721" s="44">
        <v>28</v>
      </c>
      <c r="P721" s="44">
        <v>1604.03</v>
      </c>
      <c r="Q721" s="44">
        <v>5.57</v>
      </c>
      <c r="R721" s="41">
        <v>1151.34</v>
      </c>
    </row>
    <row r="722" ht="20" customHeight="1">
      <c r="A722" s="35" t="str">
        <v>2026-08-16T07:32:26+09:00</v>
      </c>
      <c r="B722" s="35" t="str">
        <v>2026.08.16</v>
      </c>
      <c r="C722" s="35" t="str">
        <v>20260809</v>
      </c>
      <c r="D722" s="35" t="str">
        <v>20260816</v>
      </c>
      <c r="E722" s="35" t="str">
        <v>경기</v>
      </c>
      <c r="F722" s="35" t="str">
        <v>남양주시</v>
      </c>
      <c r="G722" s="35" t="str">
        <v>퇴계원읍 퇴계원리</v>
      </c>
      <c r="H722" s="35" t="str">
        <v>경기 남양주시 퇴계원읍 퇴계원리</v>
      </c>
      <c r="I722" s="35" t="str">
        <v>41360</v>
      </c>
      <c r="J722" s="35" t="str">
        <v/>
      </c>
      <c r="K722" s="36" t="str">
        <v>41360:퇴계원읍 퇴계원리</v>
      </c>
      <c r="L722" s="37" t="str">
        <v>벽산타워빌</v>
      </c>
      <c r="M722" s="38">
        <v>65.7</v>
      </c>
      <c r="N722" s="39">
        <v>19.9</v>
      </c>
      <c r="O722" s="39">
        <v>24</v>
      </c>
      <c r="P722" s="39">
        <v>1131.75</v>
      </c>
      <c r="Q722" s="39">
        <v>2.25</v>
      </c>
      <c r="R722" s="35" t="str">
        <v/>
      </c>
    </row>
    <row r="723" ht="20" customHeight="1">
      <c r="A723" s="40" t="str">
        <v>2026-08-16T07:32:26+09:00</v>
      </c>
      <c r="B723" s="40" t="str">
        <v>2026.08.16</v>
      </c>
      <c r="C723" s="40" t="str">
        <v>20260809</v>
      </c>
      <c r="D723" s="40" t="str">
        <v>20260816</v>
      </c>
      <c r="E723" s="40" t="str">
        <v>경기</v>
      </c>
      <c r="F723" s="40" t="str">
        <v>남양주시</v>
      </c>
      <c r="G723" s="40" t="str">
        <v>퇴계원읍 퇴계원리</v>
      </c>
      <c r="H723" s="40" t="str">
        <v>경기 남양주시 퇴계원읍 퇴계원리</v>
      </c>
      <c r="I723" s="40" t="str">
        <v>41360</v>
      </c>
      <c r="J723" s="40" t="str">
        <v/>
      </c>
      <c r="K723" s="41" t="str">
        <v>41360:퇴계원읍 퇴계원리</v>
      </c>
      <c r="L723" s="42" t="str">
        <v>성원</v>
      </c>
      <c r="M723" s="43">
        <v>59.97</v>
      </c>
      <c r="N723" s="44">
        <v>18.1</v>
      </c>
      <c r="O723" s="44">
        <v>28</v>
      </c>
      <c r="P723" s="44">
        <v>2165.65</v>
      </c>
      <c r="Q723" s="44">
        <v>3.93</v>
      </c>
      <c r="R723" s="41">
        <v>1624.74</v>
      </c>
    </row>
    <row r="724" ht="20" customHeight="1">
      <c r="A724" s="35" t="str">
        <v>2026-08-16T07:32:26+09:00</v>
      </c>
      <c r="B724" s="35" t="str">
        <v>2026.08.16</v>
      </c>
      <c r="C724" s="35" t="str">
        <v>20260809</v>
      </c>
      <c r="D724" s="35" t="str">
        <v>20260816</v>
      </c>
      <c r="E724" s="35" t="str">
        <v>경기</v>
      </c>
      <c r="F724" s="35" t="str">
        <v>남양주시</v>
      </c>
      <c r="G724" s="35" t="str">
        <v>퇴계원읍 퇴계원리</v>
      </c>
      <c r="H724" s="35" t="str">
        <v>경기 남양주시 퇴계원읍 퇴계원리</v>
      </c>
      <c r="I724" s="35" t="str">
        <v>41360</v>
      </c>
      <c r="J724" s="35" t="str">
        <v/>
      </c>
      <c r="K724" s="36" t="str">
        <v>41360:퇴계원읍 퇴계원리</v>
      </c>
      <c r="L724" s="37" t="str">
        <v>성원</v>
      </c>
      <c r="M724" s="38">
        <v>59.99</v>
      </c>
      <c r="N724" s="39">
        <v>18.1</v>
      </c>
      <c r="O724" s="39">
        <v>28</v>
      </c>
      <c r="P724" s="39">
        <v>2165.65</v>
      </c>
      <c r="Q724" s="39">
        <v>3.93</v>
      </c>
      <c r="R724" s="36">
        <v>1532.29</v>
      </c>
    </row>
    <row r="725" ht="20" customHeight="1">
      <c r="A725" s="40" t="str">
        <v>2026-08-16T07:32:26+09:00</v>
      </c>
      <c r="B725" s="40" t="str">
        <v>2026.08.16</v>
      </c>
      <c r="C725" s="40" t="str">
        <v>20260809</v>
      </c>
      <c r="D725" s="40" t="str">
        <v>20260816</v>
      </c>
      <c r="E725" s="40" t="str">
        <v>경기</v>
      </c>
      <c r="F725" s="40" t="str">
        <v>남양주시</v>
      </c>
      <c r="G725" s="40" t="str">
        <v>퇴계원읍 퇴계원리</v>
      </c>
      <c r="H725" s="40" t="str">
        <v>경기 남양주시 퇴계원읍 퇴계원리</v>
      </c>
      <c r="I725" s="40" t="str">
        <v>41360</v>
      </c>
      <c r="J725" s="40" t="str">
        <v/>
      </c>
      <c r="K725" s="41" t="str">
        <v>41360:퇴계원읍 퇴계원리</v>
      </c>
      <c r="L725" s="42" t="str">
        <v>성원</v>
      </c>
      <c r="M725" s="43">
        <v>84.96</v>
      </c>
      <c r="N725" s="44">
        <v>25.7</v>
      </c>
      <c r="O725" s="44">
        <v>28</v>
      </c>
      <c r="P725" s="44">
        <v>1712.04</v>
      </c>
      <c r="Q725" s="44">
        <v>4.4</v>
      </c>
      <c r="R725" s="41">
        <v>1354.96</v>
      </c>
    </row>
    <row r="726" ht="20" customHeight="1">
      <c r="A726" s="35" t="str">
        <v>2026-08-16T07:32:26+09:00</v>
      </c>
      <c r="B726" s="35" t="str">
        <v>2026.08.16</v>
      </c>
      <c r="C726" s="35" t="str">
        <v>20260809</v>
      </c>
      <c r="D726" s="35" t="str">
        <v>20260816</v>
      </c>
      <c r="E726" s="35" t="str">
        <v>경기</v>
      </c>
      <c r="F726" s="35" t="str">
        <v>남양주시</v>
      </c>
      <c r="G726" s="35" t="str">
        <v>퇴계원읍 퇴계원리</v>
      </c>
      <c r="H726" s="35" t="str">
        <v>경기 남양주시 퇴계원읍 퇴계원리</v>
      </c>
      <c r="I726" s="35" t="str">
        <v>41360</v>
      </c>
      <c r="J726" s="35" t="str">
        <v/>
      </c>
      <c r="K726" s="36" t="str">
        <v>41360:퇴계원읍 퇴계원리</v>
      </c>
      <c r="L726" s="37" t="str">
        <v>성원</v>
      </c>
      <c r="M726" s="38">
        <v>133.44</v>
      </c>
      <c r="N726" s="39">
        <v>40.4</v>
      </c>
      <c r="O726" s="39">
        <v>28</v>
      </c>
      <c r="P726" s="35" t="str">
        <v/>
      </c>
      <c r="Q726" s="35" t="str">
        <v/>
      </c>
      <c r="R726" s="36">
        <v>997.49</v>
      </c>
    </row>
    <row r="727" ht="20" customHeight="1">
      <c r="A727" s="40" t="str">
        <v>2026-08-16T07:32:26+09:00</v>
      </c>
      <c r="B727" s="40" t="str">
        <v>2026.08.16</v>
      </c>
      <c r="C727" s="40" t="str">
        <v>20260809</v>
      </c>
      <c r="D727" s="40" t="str">
        <v>20260816</v>
      </c>
      <c r="E727" s="40" t="str">
        <v>경기</v>
      </c>
      <c r="F727" s="40" t="str">
        <v>남양주시</v>
      </c>
      <c r="G727" s="40" t="str">
        <v>퇴계원읍 퇴계원리</v>
      </c>
      <c r="H727" s="40" t="str">
        <v>경기 남양주시 퇴계원읍 퇴계원리</v>
      </c>
      <c r="I727" s="40" t="str">
        <v>41360</v>
      </c>
      <c r="J727" s="40" t="str">
        <v/>
      </c>
      <c r="K727" s="41" t="str">
        <v>41360:퇴계원읍 퇴계원리</v>
      </c>
      <c r="L727" s="42" t="str">
        <v>신도</v>
      </c>
      <c r="M727" s="43">
        <v>59.85</v>
      </c>
      <c r="N727" s="44">
        <v>18.1</v>
      </c>
      <c r="O727" s="44">
        <v>27</v>
      </c>
      <c r="P727" s="44">
        <v>2121</v>
      </c>
      <c r="Q727" s="44">
        <v>3.84</v>
      </c>
      <c r="R727" s="41">
        <v>1601.8</v>
      </c>
    </row>
    <row r="728" ht="20" customHeight="1">
      <c r="A728" s="35" t="str">
        <v>2026-08-16T07:32:26+09:00</v>
      </c>
      <c r="B728" s="35" t="str">
        <v>2026.08.16</v>
      </c>
      <c r="C728" s="35" t="str">
        <v>20260809</v>
      </c>
      <c r="D728" s="35" t="str">
        <v>20260816</v>
      </c>
      <c r="E728" s="35" t="str">
        <v>경기</v>
      </c>
      <c r="F728" s="35" t="str">
        <v>남양주시</v>
      </c>
      <c r="G728" s="35" t="str">
        <v>퇴계원읍 퇴계원리</v>
      </c>
      <c r="H728" s="35" t="str">
        <v>경기 남양주시 퇴계원읍 퇴계원리</v>
      </c>
      <c r="I728" s="35" t="str">
        <v>41360</v>
      </c>
      <c r="J728" s="35" t="str">
        <v/>
      </c>
      <c r="K728" s="36" t="str">
        <v>41360:퇴계원읍 퇴계원리</v>
      </c>
      <c r="L728" s="37" t="str">
        <v>신도</v>
      </c>
      <c r="M728" s="38">
        <v>84.6</v>
      </c>
      <c r="N728" s="39">
        <v>25.6</v>
      </c>
      <c r="O728" s="39">
        <v>27</v>
      </c>
      <c r="P728" s="39">
        <v>1777.93</v>
      </c>
      <c r="Q728" s="39">
        <v>4.55</v>
      </c>
      <c r="R728" s="36">
        <v>1398.28</v>
      </c>
    </row>
    <row r="729" ht="20" customHeight="1">
      <c r="A729" s="40" t="str">
        <v>2026-08-16T07:32:26+09:00</v>
      </c>
      <c r="B729" s="40" t="str">
        <v>2026.08.16</v>
      </c>
      <c r="C729" s="40" t="str">
        <v>20260809</v>
      </c>
      <c r="D729" s="40" t="str">
        <v>20260816</v>
      </c>
      <c r="E729" s="40" t="str">
        <v>경기</v>
      </c>
      <c r="F729" s="40" t="str">
        <v>남양주시</v>
      </c>
      <c r="G729" s="40" t="str">
        <v>퇴계원읍 퇴계원리</v>
      </c>
      <c r="H729" s="40" t="str">
        <v>경기 남양주시 퇴계원읍 퇴계원리</v>
      </c>
      <c r="I729" s="40" t="str">
        <v>41360</v>
      </c>
      <c r="J729" s="40" t="str">
        <v/>
      </c>
      <c r="K729" s="41" t="str">
        <v>41360:퇴계원읍 퇴계원리</v>
      </c>
      <c r="L729" s="42" t="str">
        <v>신별내퇴계원어울림</v>
      </c>
      <c r="M729" s="43">
        <v>84.93</v>
      </c>
      <c r="N729" s="44">
        <v>25.7</v>
      </c>
      <c r="O729" s="44">
        <v>15</v>
      </c>
      <c r="P729" s="44">
        <v>2043.47</v>
      </c>
      <c r="Q729" s="44">
        <v>5.25</v>
      </c>
      <c r="R729" s="41">
        <v>1660.21</v>
      </c>
    </row>
    <row r="730" ht="20" customHeight="1">
      <c r="A730" s="35" t="str">
        <v>2026-08-16T07:32:26+09:00</v>
      </c>
      <c r="B730" s="35" t="str">
        <v>2026.08.16</v>
      </c>
      <c r="C730" s="35" t="str">
        <v>20260809</v>
      </c>
      <c r="D730" s="35" t="str">
        <v>20260816</v>
      </c>
      <c r="E730" s="35" t="str">
        <v>경기</v>
      </c>
      <c r="F730" s="35" t="str">
        <v>남양주시</v>
      </c>
      <c r="G730" s="35" t="str">
        <v>퇴계원읍 퇴계원리</v>
      </c>
      <c r="H730" s="35" t="str">
        <v>경기 남양주시 퇴계원읍 퇴계원리</v>
      </c>
      <c r="I730" s="35" t="str">
        <v>41360</v>
      </c>
      <c r="J730" s="35" t="str">
        <v/>
      </c>
      <c r="K730" s="36" t="str">
        <v>41360:퇴계원읍 퇴계원리</v>
      </c>
      <c r="L730" s="37" t="str">
        <v>신별내퇴계원어울림</v>
      </c>
      <c r="M730" s="38">
        <v>84.94</v>
      </c>
      <c r="N730" s="39">
        <v>25.7</v>
      </c>
      <c r="O730" s="39">
        <v>15</v>
      </c>
      <c r="P730" s="39">
        <v>2062.64</v>
      </c>
      <c r="Q730" s="39">
        <v>5.3</v>
      </c>
      <c r="R730" s="36">
        <v>1660.21</v>
      </c>
    </row>
    <row r="731" ht="20" customHeight="1">
      <c r="A731" s="40" t="str">
        <v>2026-08-16T07:32:26+09:00</v>
      </c>
      <c r="B731" s="40" t="str">
        <v>2026.08.16</v>
      </c>
      <c r="C731" s="40" t="str">
        <v>20260809</v>
      </c>
      <c r="D731" s="40" t="str">
        <v>20260816</v>
      </c>
      <c r="E731" s="40" t="str">
        <v>경기</v>
      </c>
      <c r="F731" s="40" t="str">
        <v>남양주시</v>
      </c>
      <c r="G731" s="40" t="str">
        <v>퇴계원읍 퇴계원리</v>
      </c>
      <c r="H731" s="40" t="str">
        <v>경기 남양주시 퇴계원읍 퇴계원리</v>
      </c>
      <c r="I731" s="40" t="str">
        <v>41360</v>
      </c>
      <c r="J731" s="40" t="str">
        <v/>
      </c>
      <c r="K731" s="41" t="str">
        <v>41360:퇴계원읍 퇴계원리</v>
      </c>
      <c r="L731" s="42" t="str">
        <v>신별내퇴계원어울림</v>
      </c>
      <c r="M731" s="43">
        <v>84.96</v>
      </c>
      <c r="N731" s="44">
        <v>25.7</v>
      </c>
      <c r="O731" s="44">
        <v>15</v>
      </c>
      <c r="P731" s="44">
        <v>2072.03</v>
      </c>
      <c r="Q731" s="44">
        <v>5.33</v>
      </c>
      <c r="R731" s="41">
        <v>1660.21</v>
      </c>
    </row>
    <row r="732" ht="20" customHeight="1">
      <c r="A732" s="35" t="str">
        <v>2026-08-16T07:32:26+09:00</v>
      </c>
      <c r="B732" s="35" t="str">
        <v>2026.08.16</v>
      </c>
      <c r="C732" s="35" t="str">
        <v>20260809</v>
      </c>
      <c r="D732" s="35" t="str">
        <v>20260816</v>
      </c>
      <c r="E732" s="35" t="str">
        <v>경기</v>
      </c>
      <c r="F732" s="35" t="str">
        <v>남양주시</v>
      </c>
      <c r="G732" s="35" t="str">
        <v>퇴계원읍 퇴계원리</v>
      </c>
      <c r="H732" s="35" t="str">
        <v>경기 남양주시 퇴계원읍 퇴계원리</v>
      </c>
      <c r="I732" s="35" t="str">
        <v>41360</v>
      </c>
      <c r="J732" s="35" t="str">
        <v/>
      </c>
      <c r="K732" s="36" t="str">
        <v>41360:퇴계원읍 퇴계원리</v>
      </c>
      <c r="L732" s="37" t="str">
        <v>신별내퇴계원어울림</v>
      </c>
      <c r="M732" s="38">
        <v>101.81</v>
      </c>
      <c r="N732" s="39">
        <v>30.8</v>
      </c>
      <c r="O732" s="39">
        <v>15</v>
      </c>
      <c r="P732" s="39">
        <v>1813.72</v>
      </c>
      <c r="Q732" s="39">
        <v>5.59</v>
      </c>
      <c r="R732" s="36">
        <v>1298.76</v>
      </c>
    </row>
    <row r="733" ht="20" customHeight="1">
      <c r="A733" s="40" t="str">
        <v>2026-08-16T07:32:26+09:00</v>
      </c>
      <c r="B733" s="40" t="str">
        <v>2026.08.16</v>
      </c>
      <c r="C733" s="40" t="str">
        <v>20260809</v>
      </c>
      <c r="D733" s="40" t="str">
        <v>20260816</v>
      </c>
      <c r="E733" s="40" t="str">
        <v>경기</v>
      </c>
      <c r="F733" s="40" t="str">
        <v>남양주시</v>
      </c>
      <c r="G733" s="40" t="str">
        <v>퇴계원읍 퇴계원리</v>
      </c>
      <c r="H733" s="40" t="str">
        <v>경기 남양주시 퇴계원읍 퇴계원리</v>
      </c>
      <c r="I733" s="40" t="str">
        <v>41360</v>
      </c>
      <c r="J733" s="40" t="str">
        <v/>
      </c>
      <c r="K733" s="41" t="str">
        <v>41360:퇴계원읍 퇴계원리</v>
      </c>
      <c r="L733" s="42" t="str">
        <v>신별내퇴계원어울림</v>
      </c>
      <c r="M733" s="43">
        <v>101.85</v>
      </c>
      <c r="N733" s="44">
        <v>30.8</v>
      </c>
      <c r="O733" s="44">
        <v>15</v>
      </c>
      <c r="P733" s="44">
        <v>1967.34</v>
      </c>
      <c r="Q733" s="44">
        <v>6.06</v>
      </c>
      <c r="R733" s="41">
        <v>1298.76</v>
      </c>
    </row>
    <row r="734" ht="20" customHeight="1">
      <c r="A734" s="35" t="str">
        <v>2026-08-16T07:32:26+09:00</v>
      </c>
      <c r="B734" s="35" t="str">
        <v>2026.08.16</v>
      </c>
      <c r="C734" s="35" t="str">
        <v>20260809</v>
      </c>
      <c r="D734" s="35" t="str">
        <v>20260816</v>
      </c>
      <c r="E734" s="35" t="str">
        <v>경기</v>
      </c>
      <c r="F734" s="35" t="str">
        <v>남양주시</v>
      </c>
      <c r="G734" s="35" t="str">
        <v>퇴계원읍 퇴계원리</v>
      </c>
      <c r="H734" s="35" t="str">
        <v>경기 남양주시 퇴계원읍 퇴계원리</v>
      </c>
      <c r="I734" s="35" t="str">
        <v>41360</v>
      </c>
      <c r="J734" s="35" t="str">
        <v/>
      </c>
      <c r="K734" s="36" t="str">
        <v>41360:퇴계원읍 퇴계원리</v>
      </c>
      <c r="L734" s="37" t="str">
        <v>신별내퇴계원어울림</v>
      </c>
      <c r="M734" s="38">
        <v>125.91</v>
      </c>
      <c r="N734" s="39">
        <v>38.1</v>
      </c>
      <c r="O734" s="39">
        <v>15</v>
      </c>
      <c r="P734" s="35" t="str">
        <v/>
      </c>
      <c r="Q734" s="35" t="str">
        <v/>
      </c>
      <c r="R734" s="36">
        <v>1365.08</v>
      </c>
    </row>
    <row r="735" ht="20" customHeight="1">
      <c r="A735" s="40" t="str">
        <v>2026-08-16T07:32:26+09:00</v>
      </c>
      <c r="B735" s="40" t="str">
        <v>2026.08.16</v>
      </c>
      <c r="C735" s="40" t="str">
        <v>20260809</v>
      </c>
      <c r="D735" s="40" t="str">
        <v>20260816</v>
      </c>
      <c r="E735" s="40" t="str">
        <v>경기</v>
      </c>
      <c r="F735" s="40" t="str">
        <v>남양주시</v>
      </c>
      <c r="G735" s="40" t="str">
        <v>퇴계원읍 퇴계원리</v>
      </c>
      <c r="H735" s="40" t="str">
        <v>경기 남양주시 퇴계원읍 퇴계원리</v>
      </c>
      <c r="I735" s="40" t="str">
        <v>41360</v>
      </c>
      <c r="J735" s="40" t="str">
        <v/>
      </c>
      <c r="K735" s="41" t="str">
        <v>41360:퇴계원읍 퇴계원리</v>
      </c>
      <c r="L735" s="42" t="str">
        <v>신우가든</v>
      </c>
      <c r="M735" s="43">
        <v>59.57</v>
      </c>
      <c r="N735" s="44">
        <v>18</v>
      </c>
      <c r="O735" s="44">
        <v>35</v>
      </c>
      <c r="P735" s="44">
        <v>1109.27</v>
      </c>
      <c r="Q735" s="44">
        <v>2</v>
      </c>
      <c r="R735" s="41">
        <v>776.92</v>
      </c>
    </row>
    <row r="736" ht="20" customHeight="1">
      <c r="A736" s="35" t="str">
        <v>2026-08-16T07:32:26+09:00</v>
      </c>
      <c r="B736" s="35" t="str">
        <v>2026.08.16</v>
      </c>
      <c r="C736" s="35" t="str">
        <v>20260809</v>
      </c>
      <c r="D736" s="35" t="str">
        <v>20260816</v>
      </c>
      <c r="E736" s="35" t="str">
        <v>경기</v>
      </c>
      <c r="F736" s="35" t="str">
        <v>남양주시</v>
      </c>
      <c r="G736" s="35" t="str">
        <v>퇴계원읍 퇴계원리</v>
      </c>
      <c r="H736" s="35" t="str">
        <v>경기 남양주시 퇴계원읍 퇴계원리</v>
      </c>
      <c r="I736" s="35" t="str">
        <v>41360</v>
      </c>
      <c r="J736" s="35" t="str">
        <v/>
      </c>
      <c r="K736" s="36" t="str">
        <v>41360:퇴계원읍 퇴계원리</v>
      </c>
      <c r="L736" s="37" t="str">
        <v>신우가든</v>
      </c>
      <c r="M736" s="38">
        <v>68.58</v>
      </c>
      <c r="N736" s="39">
        <v>20.7</v>
      </c>
      <c r="O736" s="39">
        <v>35</v>
      </c>
      <c r="P736" s="39">
        <v>1253.01</v>
      </c>
      <c r="Q736" s="39">
        <v>2.6</v>
      </c>
      <c r="R736" s="36">
        <v>740.33</v>
      </c>
    </row>
    <row r="737" ht="20" customHeight="1">
      <c r="A737" s="40" t="str">
        <v>2026-08-16T07:32:26+09:00</v>
      </c>
      <c r="B737" s="40" t="str">
        <v>2026.08.16</v>
      </c>
      <c r="C737" s="40" t="str">
        <v>20260809</v>
      </c>
      <c r="D737" s="40" t="str">
        <v>20260816</v>
      </c>
      <c r="E737" s="40" t="str">
        <v>경기</v>
      </c>
      <c r="F737" s="40" t="str">
        <v>남양주시</v>
      </c>
      <c r="G737" s="40" t="str">
        <v>퇴계원읍 퇴계원리</v>
      </c>
      <c r="H737" s="40" t="str">
        <v>경기 남양주시 퇴계원읍 퇴계원리</v>
      </c>
      <c r="I737" s="40" t="str">
        <v>41360</v>
      </c>
      <c r="J737" s="40" t="str">
        <v/>
      </c>
      <c r="K737" s="41" t="str">
        <v>41360:퇴계원읍 퇴계원리</v>
      </c>
      <c r="L737" s="42" t="str">
        <v>신우가든</v>
      </c>
      <c r="M737" s="43">
        <v>76.4</v>
      </c>
      <c r="N737" s="44">
        <v>23.1</v>
      </c>
      <c r="O737" s="44">
        <v>35</v>
      </c>
      <c r="P737" s="44">
        <v>1035.2</v>
      </c>
      <c r="Q737" s="44">
        <v>2.39</v>
      </c>
      <c r="R737" s="41">
        <v>792.38</v>
      </c>
    </row>
    <row r="738" ht="20" customHeight="1">
      <c r="A738" s="35" t="str">
        <v>2026-08-16T07:32:26+09:00</v>
      </c>
      <c r="B738" s="35" t="str">
        <v>2026.08.16</v>
      </c>
      <c r="C738" s="35" t="str">
        <v>20260809</v>
      </c>
      <c r="D738" s="35" t="str">
        <v>20260816</v>
      </c>
      <c r="E738" s="35" t="str">
        <v>경기</v>
      </c>
      <c r="F738" s="35" t="str">
        <v>남양주시</v>
      </c>
      <c r="G738" s="35" t="str">
        <v>퇴계원읍 퇴계원리</v>
      </c>
      <c r="H738" s="35" t="str">
        <v>경기 남양주시 퇴계원읍 퇴계원리</v>
      </c>
      <c r="I738" s="35" t="str">
        <v>41360</v>
      </c>
      <c r="J738" s="35" t="str">
        <v/>
      </c>
      <c r="K738" s="36" t="str">
        <v>41360:퇴계원읍 퇴계원리</v>
      </c>
      <c r="L738" s="37" t="str">
        <v>신우가든</v>
      </c>
      <c r="M738" s="38">
        <v>79.51</v>
      </c>
      <c r="N738" s="39">
        <v>24.1</v>
      </c>
      <c r="O738" s="39">
        <v>35</v>
      </c>
      <c r="P738" s="35" t="str">
        <v/>
      </c>
      <c r="Q738" s="35" t="str">
        <v/>
      </c>
      <c r="R738" s="36">
        <v>835.59</v>
      </c>
    </row>
    <row r="739" ht="20" customHeight="1">
      <c r="A739" s="40" t="str">
        <v>2026-08-16T07:32:26+09:00</v>
      </c>
      <c r="B739" s="40" t="str">
        <v>2026.08.16</v>
      </c>
      <c r="C739" s="40" t="str">
        <v>20260809</v>
      </c>
      <c r="D739" s="40" t="str">
        <v>20260816</v>
      </c>
      <c r="E739" s="40" t="str">
        <v>경기</v>
      </c>
      <c r="F739" s="40" t="str">
        <v>남양주시</v>
      </c>
      <c r="G739" s="40" t="str">
        <v>퇴계원읍 퇴계원리</v>
      </c>
      <c r="H739" s="40" t="str">
        <v>경기 남양주시 퇴계원읍 퇴계원리</v>
      </c>
      <c r="I739" s="40" t="str">
        <v>41360</v>
      </c>
      <c r="J739" s="40" t="str">
        <v/>
      </c>
      <c r="K739" s="41" t="str">
        <v>41360:퇴계원읍 퇴계원리</v>
      </c>
      <c r="L739" s="42" t="str">
        <v>신현대(177-2)</v>
      </c>
      <c r="M739" s="43">
        <v>102.9</v>
      </c>
      <c r="N739" s="44">
        <v>31.1</v>
      </c>
      <c r="O739" s="44">
        <v>24</v>
      </c>
      <c r="P739" s="44">
        <v>1305.93</v>
      </c>
      <c r="Q739" s="44">
        <v>4.07</v>
      </c>
      <c r="R739" s="40" t="str">
        <v/>
      </c>
    </row>
    <row r="740" ht="20" customHeight="1">
      <c r="A740" s="35" t="str">
        <v>2026-08-16T07:32:26+09:00</v>
      </c>
      <c r="B740" s="35" t="str">
        <v>2026.08.16</v>
      </c>
      <c r="C740" s="35" t="str">
        <v>20260809</v>
      </c>
      <c r="D740" s="35" t="str">
        <v>20260816</v>
      </c>
      <c r="E740" s="35" t="str">
        <v>경기</v>
      </c>
      <c r="F740" s="35" t="str">
        <v>남양주시</v>
      </c>
      <c r="G740" s="35" t="str">
        <v>퇴계원읍 퇴계원리</v>
      </c>
      <c r="H740" s="35" t="str">
        <v>경기 남양주시 퇴계원읍 퇴계원리</v>
      </c>
      <c r="I740" s="35" t="str">
        <v>41360</v>
      </c>
      <c r="J740" s="35" t="str">
        <v/>
      </c>
      <c r="K740" s="36" t="str">
        <v>41360:퇴계원읍 퇴계원리</v>
      </c>
      <c r="L740" s="37" t="str">
        <v>쌍용</v>
      </c>
      <c r="M740" s="38">
        <v>64.52</v>
      </c>
      <c r="N740" s="39">
        <v>19.5</v>
      </c>
      <c r="O740" s="39">
        <v>25</v>
      </c>
      <c r="P740" s="39">
        <v>1959.74</v>
      </c>
      <c r="Q740" s="39">
        <v>3.83</v>
      </c>
      <c r="R740" s="36">
        <v>1317.47</v>
      </c>
    </row>
    <row r="741" ht="20" customHeight="1">
      <c r="A741" s="40" t="str">
        <v>2026-08-16T07:32:26+09:00</v>
      </c>
      <c r="B741" s="40" t="str">
        <v>2026.08.16</v>
      </c>
      <c r="C741" s="40" t="str">
        <v>20260809</v>
      </c>
      <c r="D741" s="40" t="str">
        <v>20260816</v>
      </c>
      <c r="E741" s="40" t="str">
        <v>경기</v>
      </c>
      <c r="F741" s="40" t="str">
        <v>남양주시</v>
      </c>
      <c r="G741" s="40" t="str">
        <v>퇴계원읍 퇴계원리</v>
      </c>
      <c r="H741" s="40" t="str">
        <v>경기 남양주시 퇴계원읍 퇴계원리</v>
      </c>
      <c r="I741" s="40" t="str">
        <v>41360</v>
      </c>
      <c r="J741" s="40" t="str">
        <v/>
      </c>
      <c r="K741" s="41" t="str">
        <v>41360:퇴계원읍 퇴계원리</v>
      </c>
      <c r="L741" s="42" t="str">
        <v>쌍용</v>
      </c>
      <c r="M741" s="43">
        <v>84.58</v>
      </c>
      <c r="N741" s="44">
        <v>25.6</v>
      </c>
      <c r="O741" s="44">
        <v>25</v>
      </c>
      <c r="P741" s="44">
        <v>1626.4</v>
      </c>
      <c r="Q741" s="44">
        <v>4.16</v>
      </c>
      <c r="R741" s="41">
        <v>1172.56</v>
      </c>
    </row>
    <row r="742" ht="20" customHeight="1">
      <c r="A742" s="35" t="str">
        <v>2026-08-16T07:32:26+09:00</v>
      </c>
      <c r="B742" s="35" t="str">
        <v>2026.08.16</v>
      </c>
      <c r="C742" s="35" t="str">
        <v>20260809</v>
      </c>
      <c r="D742" s="35" t="str">
        <v>20260816</v>
      </c>
      <c r="E742" s="35" t="str">
        <v>경기</v>
      </c>
      <c r="F742" s="35" t="str">
        <v>남양주시</v>
      </c>
      <c r="G742" s="35" t="str">
        <v>퇴계원읍 퇴계원리</v>
      </c>
      <c r="H742" s="35" t="str">
        <v>경기 남양주시 퇴계원읍 퇴계원리</v>
      </c>
      <c r="I742" s="35" t="str">
        <v>41360</v>
      </c>
      <c r="J742" s="35" t="str">
        <v/>
      </c>
      <c r="K742" s="36" t="str">
        <v>41360:퇴계원읍 퇴계원리</v>
      </c>
      <c r="L742" s="37" t="str">
        <v>엘리시아</v>
      </c>
      <c r="M742" s="38">
        <v>84.98</v>
      </c>
      <c r="N742" s="39">
        <v>25.7</v>
      </c>
      <c r="O742" s="39">
        <v>22</v>
      </c>
      <c r="P742" s="39">
        <v>1984.04</v>
      </c>
      <c r="Q742" s="39">
        <v>5.1</v>
      </c>
      <c r="R742" s="36">
        <v>1411.46</v>
      </c>
    </row>
    <row r="743" ht="20" customHeight="1">
      <c r="A743" s="40" t="str">
        <v>2026-08-16T07:32:26+09:00</v>
      </c>
      <c r="B743" s="40" t="str">
        <v>2026.08.16</v>
      </c>
      <c r="C743" s="40" t="str">
        <v>20260809</v>
      </c>
      <c r="D743" s="40" t="str">
        <v>20260816</v>
      </c>
      <c r="E743" s="40" t="str">
        <v>경기</v>
      </c>
      <c r="F743" s="40" t="str">
        <v>남양주시</v>
      </c>
      <c r="G743" s="40" t="str">
        <v>퇴계원읍 퇴계원리</v>
      </c>
      <c r="H743" s="40" t="str">
        <v>경기 남양주시 퇴계원읍 퇴계원리</v>
      </c>
      <c r="I743" s="40" t="str">
        <v>41360</v>
      </c>
      <c r="J743" s="40" t="str">
        <v/>
      </c>
      <c r="K743" s="41" t="str">
        <v>41360:퇴계원읍 퇴계원리</v>
      </c>
      <c r="L743" s="42" t="str">
        <v>일신건영</v>
      </c>
      <c r="M743" s="43">
        <v>60</v>
      </c>
      <c r="N743" s="44">
        <v>18.2</v>
      </c>
      <c r="O743" s="44">
        <v>27</v>
      </c>
      <c r="P743" s="44">
        <v>1975.18</v>
      </c>
      <c r="Q743" s="44">
        <v>3.59</v>
      </c>
      <c r="R743" s="41">
        <v>1487.6</v>
      </c>
    </row>
    <row r="744" ht="20" customHeight="1">
      <c r="A744" s="35" t="str">
        <v>2026-08-16T07:32:26+09:00</v>
      </c>
      <c r="B744" s="35" t="str">
        <v>2026.08.16</v>
      </c>
      <c r="C744" s="35" t="str">
        <v>20260809</v>
      </c>
      <c r="D744" s="35" t="str">
        <v>20260816</v>
      </c>
      <c r="E744" s="35" t="str">
        <v>경기</v>
      </c>
      <c r="F744" s="35" t="str">
        <v>남양주시</v>
      </c>
      <c r="G744" s="35" t="str">
        <v>퇴계원읍 퇴계원리</v>
      </c>
      <c r="H744" s="35" t="str">
        <v>경기 남양주시 퇴계원읍 퇴계원리</v>
      </c>
      <c r="I744" s="35" t="str">
        <v>41360</v>
      </c>
      <c r="J744" s="35" t="str">
        <v/>
      </c>
      <c r="K744" s="36" t="str">
        <v>41360:퇴계원읍 퇴계원리</v>
      </c>
      <c r="L744" s="37" t="str">
        <v>일신건영</v>
      </c>
      <c r="M744" s="38">
        <v>84.78</v>
      </c>
      <c r="N744" s="39">
        <v>25.6</v>
      </c>
      <c r="O744" s="39">
        <v>27</v>
      </c>
      <c r="P744" s="39">
        <v>1592.24</v>
      </c>
      <c r="Q744" s="39">
        <v>4.08</v>
      </c>
      <c r="R744" s="36">
        <v>1169.78</v>
      </c>
    </row>
    <row r="745" ht="20" customHeight="1">
      <c r="A745" s="40" t="str">
        <v>2026-08-16T07:32:26+09:00</v>
      </c>
      <c r="B745" s="40" t="str">
        <v>2026.08.16</v>
      </c>
      <c r="C745" s="40" t="str">
        <v>20260809</v>
      </c>
      <c r="D745" s="40" t="str">
        <v>20260816</v>
      </c>
      <c r="E745" s="40" t="str">
        <v>경기</v>
      </c>
      <c r="F745" s="40" t="str">
        <v>남양주시</v>
      </c>
      <c r="G745" s="40" t="str">
        <v>퇴계원읍 퇴계원리</v>
      </c>
      <c r="H745" s="40" t="str">
        <v>경기 남양주시 퇴계원읍 퇴계원리</v>
      </c>
      <c r="I745" s="40" t="str">
        <v>41360</v>
      </c>
      <c r="J745" s="40" t="str">
        <v/>
      </c>
      <c r="K745" s="41" t="str">
        <v>41360:퇴계원읍 퇴계원리</v>
      </c>
      <c r="L745" s="42" t="str">
        <v>일신건영</v>
      </c>
      <c r="M745" s="43">
        <v>134.64</v>
      </c>
      <c r="N745" s="44">
        <v>40.7</v>
      </c>
      <c r="O745" s="44">
        <v>27</v>
      </c>
      <c r="P745" s="44">
        <v>1188.07</v>
      </c>
      <c r="Q745" s="44">
        <v>4.84</v>
      </c>
      <c r="R745" s="40" t="str">
        <v/>
      </c>
    </row>
    <row r="746" ht="20" customHeight="1">
      <c r="A746" s="35" t="str">
        <v>2026-08-16T07:32:26+09:00</v>
      </c>
      <c r="B746" s="35" t="str">
        <v>2026.08.16</v>
      </c>
      <c r="C746" s="35" t="str">
        <v>20260809</v>
      </c>
      <c r="D746" s="35" t="str">
        <v>20260816</v>
      </c>
      <c r="E746" s="35" t="str">
        <v>경기</v>
      </c>
      <c r="F746" s="35" t="str">
        <v>남양주시</v>
      </c>
      <c r="G746" s="35" t="str">
        <v>퇴계원읍 퇴계원리</v>
      </c>
      <c r="H746" s="35" t="str">
        <v>경기 남양주시 퇴계원읍 퇴계원리</v>
      </c>
      <c r="I746" s="35" t="str">
        <v>41360</v>
      </c>
      <c r="J746" s="35" t="str">
        <v/>
      </c>
      <c r="K746" s="36" t="str">
        <v>41360:퇴계원읍 퇴계원리</v>
      </c>
      <c r="L746" s="37" t="str">
        <v>주공아파트3단지</v>
      </c>
      <c r="M746" s="38">
        <v>59.88</v>
      </c>
      <c r="N746" s="39">
        <v>18.1</v>
      </c>
      <c r="O746" s="39">
        <v>20</v>
      </c>
      <c r="P746" s="35" t="str">
        <v/>
      </c>
      <c r="Q746" s="35" t="str">
        <v/>
      </c>
      <c r="R746" s="36">
        <v>224.03</v>
      </c>
    </row>
    <row r="747" ht="20" customHeight="1">
      <c r="A747" s="40" t="str">
        <v>2026-08-16T07:32:26+09:00</v>
      </c>
      <c r="B747" s="40" t="str">
        <v>2026.08.16</v>
      </c>
      <c r="C747" s="40" t="str">
        <v>20260809</v>
      </c>
      <c r="D747" s="40" t="str">
        <v>20260816</v>
      </c>
      <c r="E747" s="40" t="str">
        <v>경기</v>
      </c>
      <c r="F747" s="40" t="str">
        <v>남양주시</v>
      </c>
      <c r="G747" s="40" t="str">
        <v>퇴계원읍 퇴계원리</v>
      </c>
      <c r="H747" s="40" t="str">
        <v>경기 남양주시 퇴계원읍 퇴계원리</v>
      </c>
      <c r="I747" s="40" t="str">
        <v>41360</v>
      </c>
      <c r="J747" s="40" t="str">
        <v/>
      </c>
      <c r="K747" s="41" t="str">
        <v>41360:퇴계원읍 퇴계원리</v>
      </c>
      <c r="L747" s="42" t="str">
        <v>퇴계원쌍용예가</v>
      </c>
      <c r="M747" s="43">
        <v>59.74</v>
      </c>
      <c r="N747" s="44">
        <v>18.1</v>
      </c>
      <c r="O747" s="44">
        <v>20</v>
      </c>
      <c r="P747" s="44">
        <v>2241.12</v>
      </c>
      <c r="Q747" s="44">
        <v>4.05</v>
      </c>
      <c r="R747" s="41">
        <v>1601.22</v>
      </c>
    </row>
    <row r="748" ht="20" customHeight="1">
      <c r="A748" s="35" t="str">
        <v>2026-08-16T07:32:26+09:00</v>
      </c>
      <c r="B748" s="35" t="str">
        <v>2026.08.16</v>
      </c>
      <c r="C748" s="35" t="str">
        <v>20260809</v>
      </c>
      <c r="D748" s="35" t="str">
        <v>20260816</v>
      </c>
      <c r="E748" s="35" t="str">
        <v>경기</v>
      </c>
      <c r="F748" s="35" t="str">
        <v>남양주시</v>
      </c>
      <c r="G748" s="35" t="str">
        <v>퇴계원읍 퇴계원리</v>
      </c>
      <c r="H748" s="35" t="str">
        <v>경기 남양주시 퇴계원읍 퇴계원리</v>
      </c>
      <c r="I748" s="35" t="str">
        <v>41360</v>
      </c>
      <c r="J748" s="35" t="str">
        <v/>
      </c>
      <c r="K748" s="36" t="str">
        <v>41360:퇴계원읍 퇴계원리</v>
      </c>
      <c r="L748" s="37" t="str">
        <v>퇴계원쌍용예가</v>
      </c>
      <c r="M748" s="38">
        <v>84.9</v>
      </c>
      <c r="N748" s="39">
        <v>25.7</v>
      </c>
      <c r="O748" s="39">
        <v>20</v>
      </c>
      <c r="P748" s="39">
        <v>1904.04</v>
      </c>
      <c r="Q748" s="39">
        <v>4.89</v>
      </c>
      <c r="R748" s="36">
        <v>1518.56</v>
      </c>
    </row>
    <row r="749" ht="20" customHeight="1">
      <c r="A749" s="40" t="str">
        <v>2026-08-16T07:32:26+09:00</v>
      </c>
      <c r="B749" s="40" t="str">
        <v>2026.08.16</v>
      </c>
      <c r="C749" s="40" t="str">
        <v>20260809</v>
      </c>
      <c r="D749" s="40" t="str">
        <v>20260816</v>
      </c>
      <c r="E749" s="40" t="str">
        <v>경기</v>
      </c>
      <c r="F749" s="40" t="str">
        <v>남양주시</v>
      </c>
      <c r="G749" s="40" t="str">
        <v>퇴계원읍 퇴계원리</v>
      </c>
      <c r="H749" s="40" t="str">
        <v>경기 남양주시 퇴계원읍 퇴계원리</v>
      </c>
      <c r="I749" s="40" t="str">
        <v>41360</v>
      </c>
      <c r="J749" s="40" t="str">
        <v/>
      </c>
      <c r="K749" s="41" t="str">
        <v>41360:퇴계원읍 퇴계원리</v>
      </c>
      <c r="L749" s="42" t="str">
        <v>퇴계원쌍용예가</v>
      </c>
      <c r="M749" s="43">
        <v>120.27</v>
      </c>
      <c r="N749" s="44">
        <v>36.4</v>
      </c>
      <c r="O749" s="44">
        <v>20</v>
      </c>
      <c r="P749" s="44">
        <v>1621.7</v>
      </c>
      <c r="Q749" s="44">
        <v>5.9</v>
      </c>
      <c r="R749" s="41">
        <v>1077.28</v>
      </c>
    </row>
    <row r="750" ht="20" customHeight="1">
      <c r="A750" s="35" t="str">
        <v>2026-08-16T07:32:26+09:00</v>
      </c>
      <c r="B750" s="35" t="str">
        <v>2026.08.16</v>
      </c>
      <c r="C750" s="35" t="str">
        <v>20260809</v>
      </c>
      <c r="D750" s="35" t="str">
        <v>20260816</v>
      </c>
      <c r="E750" s="35" t="str">
        <v>경기</v>
      </c>
      <c r="F750" s="35" t="str">
        <v>남양주시</v>
      </c>
      <c r="G750" s="35" t="str">
        <v>퇴계원읍 퇴계원리</v>
      </c>
      <c r="H750" s="35" t="str">
        <v>경기 남양주시 퇴계원읍 퇴계원리</v>
      </c>
      <c r="I750" s="35" t="str">
        <v>41360</v>
      </c>
      <c r="J750" s="35" t="str">
        <v/>
      </c>
      <c r="K750" s="36" t="str">
        <v>41360:퇴계원읍 퇴계원리</v>
      </c>
      <c r="L750" s="37" t="str">
        <v>퇴계원청광플러스원</v>
      </c>
      <c r="M750" s="38">
        <v>59.42</v>
      </c>
      <c r="N750" s="39">
        <v>18</v>
      </c>
      <c r="O750" s="39">
        <v>4</v>
      </c>
      <c r="P750" s="35" t="str">
        <v/>
      </c>
      <c r="Q750" s="35" t="str">
        <v/>
      </c>
      <c r="R750" s="36">
        <v>1836.02</v>
      </c>
    </row>
    <row r="751" ht="20" customHeight="1">
      <c r="A751" s="40" t="str">
        <v>2026-08-16T07:32:26+09:00</v>
      </c>
      <c r="B751" s="40" t="str">
        <v>2026.08.16</v>
      </c>
      <c r="C751" s="40" t="str">
        <v>20260809</v>
      </c>
      <c r="D751" s="40" t="str">
        <v>20260816</v>
      </c>
      <c r="E751" s="40" t="str">
        <v>경기</v>
      </c>
      <c r="F751" s="40" t="str">
        <v>남양주시</v>
      </c>
      <c r="G751" s="40" t="str">
        <v>퇴계원읍 퇴계원리</v>
      </c>
      <c r="H751" s="40" t="str">
        <v>경기 남양주시 퇴계원읍 퇴계원리</v>
      </c>
      <c r="I751" s="40" t="str">
        <v>41360</v>
      </c>
      <c r="J751" s="40" t="str">
        <v/>
      </c>
      <c r="K751" s="41" t="str">
        <v>41360:퇴계원읍 퇴계원리</v>
      </c>
      <c r="L751" s="42" t="str">
        <v>퇴계원청광플러스원</v>
      </c>
      <c r="M751" s="43">
        <v>59.97</v>
      </c>
      <c r="N751" s="44">
        <v>18.1</v>
      </c>
      <c r="O751" s="44">
        <v>4</v>
      </c>
      <c r="P751" s="40" t="str">
        <v/>
      </c>
      <c r="Q751" s="40" t="str">
        <v/>
      </c>
      <c r="R751" s="41">
        <v>1836.02</v>
      </c>
    </row>
    <row r="752" ht="20" customHeight="1">
      <c r="A752" s="35" t="str">
        <v>2026-08-16T07:32:26+09:00</v>
      </c>
      <c r="B752" s="35" t="str">
        <v>2026.08.16</v>
      </c>
      <c r="C752" s="35" t="str">
        <v>20260809</v>
      </c>
      <c r="D752" s="35" t="str">
        <v>20260816</v>
      </c>
      <c r="E752" s="35" t="str">
        <v>경기</v>
      </c>
      <c r="F752" s="35" t="str">
        <v>남양주시</v>
      </c>
      <c r="G752" s="35" t="str">
        <v>퇴계원읍 퇴계원리</v>
      </c>
      <c r="H752" s="35" t="str">
        <v>경기 남양주시 퇴계원읍 퇴계원리</v>
      </c>
      <c r="I752" s="35" t="str">
        <v>41360</v>
      </c>
      <c r="J752" s="35" t="str">
        <v/>
      </c>
      <c r="K752" s="36" t="str">
        <v>41360:퇴계원읍 퇴계원리</v>
      </c>
      <c r="L752" s="37" t="str">
        <v>퇴계원힐스테이트</v>
      </c>
      <c r="M752" s="38">
        <v>84.98</v>
      </c>
      <c r="N752" s="39">
        <v>25.7</v>
      </c>
      <c r="O752" s="39">
        <v>13</v>
      </c>
      <c r="P752" s="39">
        <v>2505.12</v>
      </c>
      <c r="Q752" s="39">
        <v>6.44</v>
      </c>
      <c r="R752" s="36">
        <v>1710.6</v>
      </c>
    </row>
    <row r="753" ht="20" customHeight="1">
      <c r="A753" s="40" t="str">
        <v>2026-08-16T07:32:26+09:00</v>
      </c>
      <c r="B753" s="40" t="str">
        <v>2026.08.16</v>
      </c>
      <c r="C753" s="40" t="str">
        <v>20260809</v>
      </c>
      <c r="D753" s="40" t="str">
        <v>20260816</v>
      </c>
      <c r="E753" s="40" t="str">
        <v>경기</v>
      </c>
      <c r="F753" s="40" t="str">
        <v>남양주시</v>
      </c>
      <c r="G753" s="40" t="str">
        <v>퇴계원읍 퇴계원리</v>
      </c>
      <c r="H753" s="40" t="str">
        <v>경기 남양주시 퇴계원읍 퇴계원리</v>
      </c>
      <c r="I753" s="40" t="str">
        <v>41360</v>
      </c>
      <c r="J753" s="40" t="str">
        <v/>
      </c>
      <c r="K753" s="41" t="str">
        <v>41360:퇴계원읍 퇴계원리</v>
      </c>
      <c r="L753" s="42" t="str">
        <v>퇴계원힐스테이트</v>
      </c>
      <c r="M753" s="43">
        <v>84.99</v>
      </c>
      <c r="N753" s="44">
        <v>25.7</v>
      </c>
      <c r="O753" s="44">
        <v>13</v>
      </c>
      <c r="P753" s="44">
        <v>2498.05</v>
      </c>
      <c r="Q753" s="44">
        <v>6.42</v>
      </c>
      <c r="R753" s="41">
        <v>1633.61</v>
      </c>
    </row>
    <row r="754" ht="20" customHeight="1">
      <c r="A754" s="35" t="str">
        <v>2026-08-16T07:32:26+09:00</v>
      </c>
      <c r="B754" s="35" t="str">
        <v>2026.08.16</v>
      </c>
      <c r="C754" s="35" t="str">
        <v>20260809</v>
      </c>
      <c r="D754" s="35" t="str">
        <v>20260816</v>
      </c>
      <c r="E754" s="35" t="str">
        <v>경기</v>
      </c>
      <c r="F754" s="35" t="str">
        <v>남양주시</v>
      </c>
      <c r="G754" s="35" t="str">
        <v>퇴계원읍 퇴계원리</v>
      </c>
      <c r="H754" s="35" t="str">
        <v>경기 남양주시 퇴계원읍 퇴계원리</v>
      </c>
      <c r="I754" s="35" t="str">
        <v>41360</v>
      </c>
      <c r="J754" s="35" t="str">
        <v/>
      </c>
      <c r="K754" s="36" t="str">
        <v>41360:퇴계원읍 퇴계원리</v>
      </c>
      <c r="L754" s="37" t="str">
        <v>퇴계원힐스테이트</v>
      </c>
      <c r="M754" s="38">
        <v>85</v>
      </c>
      <c r="N754" s="39">
        <v>25.7</v>
      </c>
      <c r="O754" s="39">
        <v>13</v>
      </c>
      <c r="P754" s="39">
        <v>2490.15</v>
      </c>
      <c r="Q754" s="39">
        <v>6.4</v>
      </c>
      <c r="R754" s="36">
        <v>1553.79</v>
      </c>
    </row>
    <row r="755" ht="20" customHeight="1">
      <c r="A755" s="40" t="str">
        <v>2026-08-16T07:32:26+09:00</v>
      </c>
      <c r="B755" s="40" t="str">
        <v>2026.08.16</v>
      </c>
      <c r="C755" s="40" t="str">
        <v>20260809</v>
      </c>
      <c r="D755" s="40" t="str">
        <v>20260816</v>
      </c>
      <c r="E755" s="40" t="str">
        <v>경기</v>
      </c>
      <c r="F755" s="40" t="str">
        <v>남양주시</v>
      </c>
      <c r="G755" s="40" t="str">
        <v>퇴계원읍 퇴계원리</v>
      </c>
      <c r="H755" s="40" t="str">
        <v>경기 남양주시 퇴계원읍 퇴계원리</v>
      </c>
      <c r="I755" s="40" t="str">
        <v>41360</v>
      </c>
      <c r="J755" s="40" t="str">
        <v/>
      </c>
      <c r="K755" s="41" t="str">
        <v>41360:퇴계원읍 퇴계원리</v>
      </c>
      <c r="L755" s="42" t="str">
        <v>퇴계원힐스테이트</v>
      </c>
      <c r="M755" s="43">
        <v>99.21</v>
      </c>
      <c r="N755" s="44">
        <v>30</v>
      </c>
      <c r="O755" s="44">
        <v>13</v>
      </c>
      <c r="P755" s="44">
        <v>2324.04</v>
      </c>
      <c r="Q755" s="44">
        <v>6.98</v>
      </c>
      <c r="R755" s="41">
        <v>1699.3</v>
      </c>
    </row>
    <row r="756" ht="20" customHeight="1">
      <c r="A756" s="35" t="str">
        <v>2026-08-16T07:32:26+09:00</v>
      </c>
      <c r="B756" s="35" t="str">
        <v>2026.08.16</v>
      </c>
      <c r="C756" s="35" t="str">
        <v>20260809</v>
      </c>
      <c r="D756" s="35" t="str">
        <v>20260816</v>
      </c>
      <c r="E756" s="35" t="str">
        <v>경기</v>
      </c>
      <c r="F756" s="35" t="str">
        <v>남양주시</v>
      </c>
      <c r="G756" s="35" t="str">
        <v>퇴계원읍 퇴계원리</v>
      </c>
      <c r="H756" s="35" t="str">
        <v>경기 남양주시 퇴계원읍 퇴계원리</v>
      </c>
      <c r="I756" s="35" t="str">
        <v>41360</v>
      </c>
      <c r="J756" s="35" t="str">
        <v/>
      </c>
      <c r="K756" s="36" t="str">
        <v>41360:퇴계원읍 퇴계원리</v>
      </c>
      <c r="L756" s="37" t="str">
        <v>퇴계원힐스테이트</v>
      </c>
      <c r="M756" s="38">
        <v>99.6</v>
      </c>
      <c r="N756" s="39">
        <v>30.1</v>
      </c>
      <c r="O756" s="39">
        <v>13</v>
      </c>
      <c r="P756" s="39">
        <v>2389.61</v>
      </c>
      <c r="Q756" s="39">
        <v>7.2</v>
      </c>
      <c r="R756" s="36">
        <v>1699.3</v>
      </c>
    </row>
    <row r="757" ht="20" customHeight="1">
      <c r="A757" s="40" t="str">
        <v>2026-08-16T07:32:26+09:00</v>
      </c>
      <c r="B757" s="40" t="str">
        <v>2026.08.16</v>
      </c>
      <c r="C757" s="40" t="str">
        <v>20260809</v>
      </c>
      <c r="D757" s="40" t="str">
        <v>20260816</v>
      </c>
      <c r="E757" s="40" t="str">
        <v>경기</v>
      </c>
      <c r="F757" s="40" t="str">
        <v>남양주시</v>
      </c>
      <c r="G757" s="40" t="str">
        <v>퇴계원읍 퇴계원리</v>
      </c>
      <c r="H757" s="40" t="str">
        <v>경기 남양주시 퇴계원읍 퇴계원리</v>
      </c>
      <c r="I757" s="40" t="str">
        <v>41360</v>
      </c>
      <c r="J757" s="40" t="str">
        <v/>
      </c>
      <c r="K757" s="41" t="str">
        <v>41360:퇴계원읍 퇴계원리</v>
      </c>
      <c r="L757" s="42" t="str">
        <v>퇴계원힐스테이트</v>
      </c>
      <c r="M757" s="43">
        <v>99.62</v>
      </c>
      <c r="N757" s="44">
        <v>30.1</v>
      </c>
      <c r="O757" s="44">
        <v>13</v>
      </c>
      <c r="P757" s="44">
        <v>2430.68</v>
      </c>
      <c r="Q757" s="44">
        <v>7.33</v>
      </c>
      <c r="R757" s="41">
        <v>1699.3</v>
      </c>
    </row>
    <row r="758" ht="20" customHeight="1">
      <c r="A758" s="35" t="str">
        <v>2026-08-16T07:32:26+09:00</v>
      </c>
      <c r="B758" s="35" t="str">
        <v>2026.08.16</v>
      </c>
      <c r="C758" s="35" t="str">
        <v>20260809</v>
      </c>
      <c r="D758" s="35" t="str">
        <v>20260816</v>
      </c>
      <c r="E758" s="35" t="str">
        <v>경기</v>
      </c>
      <c r="F758" s="35" t="str">
        <v>남양주시</v>
      </c>
      <c r="G758" s="35" t="str">
        <v>평내동</v>
      </c>
      <c r="H758" s="35" t="str">
        <v>경기 남양주시 평내동</v>
      </c>
      <c r="I758" s="35" t="str">
        <v>41360</v>
      </c>
      <c r="J758" s="35" t="str">
        <v/>
      </c>
      <c r="K758" s="36" t="str">
        <v>41360:평내동</v>
      </c>
      <c r="L758" s="37" t="str">
        <v>대명</v>
      </c>
      <c r="M758" s="38">
        <v>59.85</v>
      </c>
      <c r="N758" s="39">
        <v>18.1</v>
      </c>
      <c r="O758" s="39">
        <v>27</v>
      </c>
      <c r="P758" s="39">
        <v>1629.42</v>
      </c>
      <c r="Q758" s="39">
        <v>2.95</v>
      </c>
      <c r="R758" s="36">
        <v>1215.16</v>
      </c>
    </row>
    <row r="759" ht="20" customHeight="1">
      <c r="A759" s="40" t="str">
        <v>2026-08-16T07:32:26+09:00</v>
      </c>
      <c r="B759" s="40" t="str">
        <v>2026.08.16</v>
      </c>
      <c r="C759" s="40" t="str">
        <v>20260809</v>
      </c>
      <c r="D759" s="40" t="str">
        <v>20260816</v>
      </c>
      <c r="E759" s="40" t="str">
        <v>경기</v>
      </c>
      <c r="F759" s="40" t="str">
        <v>남양주시</v>
      </c>
      <c r="G759" s="40" t="str">
        <v>평내동</v>
      </c>
      <c r="H759" s="40" t="str">
        <v>경기 남양주시 평내동</v>
      </c>
      <c r="I759" s="40" t="str">
        <v>41360</v>
      </c>
      <c r="J759" s="40" t="str">
        <v/>
      </c>
      <c r="K759" s="41" t="str">
        <v>41360:평내동</v>
      </c>
      <c r="L759" s="42" t="str">
        <v>대명</v>
      </c>
      <c r="M759" s="43">
        <v>84.81</v>
      </c>
      <c r="N759" s="44">
        <v>25.7</v>
      </c>
      <c r="O759" s="44">
        <v>27</v>
      </c>
      <c r="P759" s="44">
        <v>1286.3</v>
      </c>
      <c r="Q759" s="44">
        <v>3.3</v>
      </c>
      <c r="R759" s="41">
        <v>981.22</v>
      </c>
    </row>
    <row r="760" ht="20" customHeight="1">
      <c r="A760" s="35" t="str">
        <v>2026-08-16T07:32:26+09:00</v>
      </c>
      <c r="B760" s="35" t="str">
        <v>2026.08.16</v>
      </c>
      <c r="C760" s="35" t="str">
        <v>20260809</v>
      </c>
      <c r="D760" s="35" t="str">
        <v>20260816</v>
      </c>
      <c r="E760" s="35" t="str">
        <v>경기</v>
      </c>
      <c r="F760" s="35" t="str">
        <v>남양주시</v>
      </c>
      <c r="G760" s="35" t="str">
        <v>평내동</v>
      </c>
      <c r="H760" s="35" t="str">
        <v>경기 남양주시 평내동</v>
      </c>
      <c r="I760" s="35" t="str">
        <v>41360</v>
      </c>
      <c r="J760" s="35" t="str">
        <v/>
      </c>
      <c r="K760" s="36" t="str">
        <v>41360:평내동</v>
      </c>
      <c r="L760" s="37" t="str">
        <v>대명</v>
      </c>
      <c r="M760" s="38">
        <v>84.9</v>
      </c>
      <c r="N760" s="39">
        <v>25.7</v>
      </c>
      <c r="O760" s="39">
        <v>27</v>
      </c>
      <c r="P760" s="39">
        <v>1286.3</v>
      </c>
      <c r="Q760" s="39">
        <v>3.3</v>
      </c>
      <c r="R760" s="36">
        <v>981.22</v>
      </c>
    </row>
    <row r="761" ht="20" customHeight="1">
      <c r="A761" s="40" t="str">
        <v>2026-08-16T07:32:26+09:00</v>
      </c>
      <c r="B761" s="40" t="str">
        <v>2026.08.16</v>
      </c>
      <c r="C761" s="40" t="str">
        <v>20260809</v>
      </c>
      <c r="D761" s="40" t="str">
        <v>20260816</v>
      </c>
      <c r="E761" s="40" t="str">
        <v>경기</v>
      </c>
      <c r="F761" s="40" t="str">
        <v>남양주시</v>
      </c>
      <c r="G761" s="40" t="str">
        <v>평내동</v>
      </c>
      <c r="H761" s="40" t="str">
        <v>경기 남양주시 평내동</v>
      </c>
      <c r="I761" s="40" t="str">
        <v>41360</v>
      </c>
      <c r="J761" s="40" t="str">
        <v/>
      </c>
      <c r="K761" s="41" t="str">
        <v>41360:평내동</v>
      </c>
      <c r="L761" s="42" t="str">
        <v>대명</v>
      </c>
      <c r="M761" s="43">
        <v>131.52</v>
      </c>
      <c r="N761" s="44">
        <v>39.8</v>
      </c>
      <c r="O761" s="44">
        <v>27</v>
      </c>
      <c r="P761" s="44">
        <v>1023</v>
      </c>
      <c r="Q761" s="44">
        <v>4.07</v>
      </c>
      <c r="R761" s="41">
        <v>804.33</v>
      </c>
    </row>
    <row r="762" ht="20" customHeight="1">
      <c r="A762" s="35" t="str">
        <v>2026-08-16T07:32:26+09:00</v>
      </c>
      <c r="B762" s="35" t="str">
        <v>2026.08.16</v>
      </c>
      <c r="C762" s="35" t="str">
        <v>20260809</v>
      </c>
      <c r="D762" s="35" t="str">
        <v>20260816</v>
      </c>
      <c r="E762" s="35" t="str">
        <v>경기</v>
      </c>
      <c r="F762" s="35" t="str">
        <v>남양주시</v>
      </c>
      <c r="G762" s="35" t="str">
        <v>평내동</v>
      </c>
      <c r="H762" s="35" t="str">
        <v>경기 남양주시 평내동</v>
      </c>
      <c r="I762" s="35" t="str">
        <v>41360</v>
      </c>
      <c r="J762" s="35" t="str">
        <v/>
      </c>
      <c r="K762" s="36" t="str">
        <v>41360:평내동</v>
      </c>
      <c r="L762" s="37" t="str">
        <v>세종리젠시빌</v>
      </c>
      <c r="M762" s="38">
        <v>59.82</v>
      </c>
      <c r="N762" s="39">
        <v>18.1</v>
      </c>
      <c r="O762" s="39">
        <v>27</v>
      </c>
      <c r="P762" s="39">
        <v>1436.82</v>
      </c>
      <c r="Q762" s="39">
        <v>2.6</v>
      </c>
      <c r="R762" s="36">
        <v>1371.85</v>
      </c>
    </row>
    <row r="763" ht="20" customHeight="1">
      <c r="A763" s="40" t="str">
        <v>2026-08-16T07:32:26+09:00</v>
      </c>
      <c r="B763" s="40" t="str">
        <v>2026.08.16</v>
      </c>
      <c r="C763" s="40" t="str">
        <v>20260809</v>
      </c>
      <c r="D763" s="40" t="str">
        <v>20260816</v>
      </c>
      <c r="E763" s="40" t="str">
        <v>경기</v>
      </c>
      <c r="F763" s="40" t="str">
        <v>남양주시</v>
      </c>
      <c r="G763" s="40" t="str">
        <v>평내동</v>
      </c>
      <c r="H763" s="40" t="str">
        <v>경기 남양주시 평내동</v>
      </c>
      <c r="I763" s="40" t="str">
        <v>41360</v>
      </c>
      <c r="J763" s="40" t="str">
        <v/>
      </c>
      <c r="K763" s="41" t="str">
        <v>41360:평내동</v>
      </c>
      <c r="L763" s="42" t="str">
        <v>세종리젠시빌</v>
      </c>
      <c r="M763" s="43">
        <v>84.69</v>
      </c>
      <c r="N763" s="44">
        <v>25.6</v>
      </c>
      <c r="O763" s="44">
        <v>27</v>
      </c>
      <c r="P763" s="44">
        <v>1280.31</v>
      </c>
      <c r="Q763" s="44">
        <v>3.28</v>
      </c>
      <c r="R763" s="41">
        <v>1077.26</v>
      </c>
    </row>
    <row r="764" ht="20" customHeight="1">
      <c r="A764" s="35" t="str">
        <v>2026-08-16T07:32:26+09:00</v>
      </c>
      <c r="B764" s="35" t="str">
        <v>2026.08.16</v>
      </c>
      <c r="C764" s="35" t="str">
        <v>20260809</v>
      </c>
      <c r="D764" s="35" t="str">
        <v>20260816</v>
      </c>
      <c r="E764" s="35" t="str">
        <v>경기</v>
      </c>
      <c r="F764" s="35" t="str">
        <v>남양주시</v>
      </c>
      <c r="G764" s="35" t="str">
        <v>평내동</v>
      </c>
      <c r="H764" s="35" t="str">
        <v>경기 남양주시 평내동</v>
      </c>
      <c r="I764" s="35" t="str">
        <v>41360</v>
      </c>
      <c r="J764" s="35" t="str">
        <v/>
      </c>
      <c r="K764" s="36" t="str">
        <v>41360:평내동</v>
      </c>
      <c r="L764" s="37" t="str">
        <v>우남퍼스트빌</v>
      </c>
      <c r="M764" s="38">
        <v>84.9</v>
      </c>
      <c r="N764" s="39">
        <v>25.7</v>
      </c>
      <c r="O764" s="39">
        <v>23</v>
      </c>
      <c r="P764" s="39">
        <v>1314.76</v>
      </c>
      <c r="Q764" s="39">
        <v>3.38</v>
      </c>
      <c r="R764" s="36">
        <v>1090.22</v>
      </c>
    </row>
    <row r="765" ht="20" customHeight="1">
      <c r="A765" s="40" t="str">
        <v>2026-08-16T07:32:26+09:00</v>
      </c>
      <c r="B765" s="40" t="str">
        <v>2026.08.16</v>
      </c>
      <c r="C765" s="40" t="str">
        <v>20260809</v>
      </c>
      <c r="D765" s="40" t="str">
        <v>20260816</v>
      </c>
      <c r="E765" s="40" t="str">
        <v>경기</v>
      </c>
      <c r="F765" s="40" t="str">
        <v>남양주시</v>
      </c>
      <c r="G765" s="40" t="str">
        <v>평내동</v>
      </c>
      <c r="H765" s="40" t="str">
        <v>경기 남양주시 평내동</v>
      </c>
      <c r="I765" s="40" t="str">
        <v>41360</v>
      </c>
      <c r="J765" s="40" t="str">
        <v/>
      </c>
      <c r="K765" s="41" t="str">
        <v>41360:평내동</v>
      </c>
      <c r="L765" s="42" t="str">
        <v>평내마을금호어울림</v>
      </c>
      <c r="M765" s="43">
        <v>59.98</v>
      </c>
      <c r="N765" s="44">
        <v>18.1</v>
      </c>
      <c r="O765" s="44">
        <v>22</v>
      </c>
      <c r="P765" s="44">
        <v>1753.93</v>
      </c>
      <c r="Q765" s="44">
        <v>3.18</v>
      </c>
      <c r="R765" s="41">
        <v>1475.5</v>
      </c>
    </row>
    <row r="766" ht="20" customHeight="1">
      <c r="A766" s="35" t="str">
        <v>2026-08-16T07:32:26+09:00</v>
      </c>
      <c r="B766" s="35" t="str">
        <v>2026.08.16</v>
      </c>
      <c r="C766" s="35" t="str">
        <v>20260809</v>
      </c>
      <c r="D766" s="35" t="str">
        <v>20260816</v>
      </c>
      <c r="E766" s="35" t="str">
        <v>경기</v>
      </c>
      <c r="F766" s="35" t="str">
        <v>남양주시</v>
      </c>
      <c r="G766" s="35" t="str">
        <v>평내동</v>
      </c>
      <c r="H766" s="35" t="str">
        <v>경기 남양주시 평내동</v>
      </c>
      <c r="I766" s="35" t="str">
        <v>41360</v>
      </c>
      <c r="J766" s="35" t="str">
        <v/>
      </c>
      <c r="K766" s="36" t="str">
        <v>41360:평내동</v>
      </c>
      <c r="L766" s="37" t="str">
        <v>평내마을금호어울림</v>
      </c>
      <c r="M766" s="38">
        <v>84.93</v>
      </c>
      <c r="N766" s="39">
        <v>25.7</v>
      </c>
      <c r="O766" s="39">
        <v>22</v>
      </c>
      <c r="P766" s="39">
        <v>1615.32</v>
      </c>
      <c r="Q766" s="39">
        <v>4.15</v>
      </c>
      <c r="R766" s="36">
        <v>1245.55</v>
      </c>
    </row>
    <row r="767" ht="20" customHeight="1">
      <c r="A767" s="40" t="str">
        <v>2026-08-16T07:32:26+09:00</v>
      </c>
      <c r="B767" s="40" t="str">
        <v>2026.08.16</v>
      </c>
      <c r="C767" s="40" t="str">
        <v>20260809</v>
      </c>
      <c r="D767" s="40" t="str">
        <v>20260816</v>
      </c>
      <c r="E767" s="40" t="str">
        <v>경기</v>
      </c>
      <c r="F767" s="40" t="str">
        <v>남양주시</v>
      </c>
      <c r="G767" s="40" t="str">
        <v>평내동</v>
      </c>
      <c r="H767" s="40" t="str">
        <v>경기 남양주시 평내동</v>
      </c>
      <c r="I767" s="40" t="str">
        <v>41360</v>
      </c>
      <c r="J767" s="40" t="str">
        <v/>
      </c>
      <c r="K767" s="41" t="str">
        <v>41360:평내동</v>
      </c>
      <c r="L767" s="42" t="str">
        <v>평내마을금호어울림</v>
      </c>
      <c r="M767" s="43">
        <v>84.98</v>
      </c>
      <c r="N767" s="44">
        <v>25.7</v>
      </c>
      <c r="O767" s="44">
        <v>22</v>
      </c>
      <c r="P767" s="44">
        <v>1645.53</v>
      </c>
      <c r="Q767" s="44">
        <v>4.23</v>
      </c>
      <c r="R767" s="41">
        <v>1089.24</v>
      </c>
    </row>
    <row r="768" ht="20" customHeight="1">
      <c r="A768" s="35" t="str">
        <v>2026-08-16T07:32:26+09:00</v>
      </c>
      <c r="B768" s="35" t="str">
        <v>2026.08.16</v>
      </c>
      <c r="C768" s="35" t="str">
        <v>20260809</v>
      </c>
      <c r="D768" s="35" t="str">
        <v>20260816</v>
      </c>
      <c r="E768" s="35" t="str">
        <v>경기</v>
      </c>
      <c r="F768" s="35" t="str">
        <v>남양주시</v>
      </c>
      <c r="G768" s="35" t="str">
        <v>평내동</v>
      </c>
      <c r="H768" s="35" t="str">
        <v>경기 남양주시 평내동</v>
      </c>
      <c r="I768" s="35" t="str">
        <v>41360</v>
      </c>
      <c r="J768" s="35" t="str">
        <v/>
      </c>
      <c r="K768" s="36" t="str">
        <v>41360:평내동</v>
      </c>
      <c r="L768" s="37" t="str">
        <v>평내마을금호어울림</v>
      </c>
      <c r="M768" s="38">
        <v>124.4</v>
      </c>
      <c r="N768" s="39">
        <v>37.6</v>
      </c>
      <c r="O768" s="39">
        <v>22</v>
      </c>
      <c r="P768" s="39">
        <v>1326</v>
      </c>
      <c r="Q768" s="39">
        <v>4.99</v>
      </c>
      <c r="R768" s="36">
        <v>1062.93</v>
      </c>
    </row>
    <row r="769" ht="20" customHeight="1">
      <c r="A769" s="40" t="str">
        <v>2026-08-16T07:32:26+09:00</v>
      </c>
      <c r="B769" s="40" t="str">
        <v>2026.08.16</v>
      </c>
      <c r="C769" s="40" t="str">
        <v>20260809</v>
      </c>
      <c r="D769" s="40" t="str">
        <v>20260816</v>
      </c>
      <c r="E769" s="40" t="str">
        <v>경기</v>
      </c>
      <c r="F769" s="40" t="str">
        <v>남양주시</v>
      </c>
      <c r="G769" s="40" t="str">
        <v>평내동</v>
      </c>
      <c r="H769" s="40" t="str">
        <v>경기 남양주시 평내동</v>
      </c>
      <c r="I769" s="40" t="str">
        <v>41360</v>
      </c>
      <c r="J769" s="40" t="str">
        <v/>
      </c>
      <c r="K769" s="41" t="str">
        <v>41360:평내동</v>
      </c>
      <c r="L769" s="42" t="str">
        <v>평내마을상록데시앙</v>
      </c>
      <c r="M769" s="43">
        <v>69.59</v>
      </c>
      <c r="N769" s="44">
        <v>21.1</v>
      </c>
      <c r="O769" s="44">
        <v>22</v>
      </c>
      <c r="P769" s="44">
        <v>1897.8</v>
      </c>
      <c r="Q769" s="44">
        <v>4</v>
      </c>
      <c r="R769" s="41">
        <v>1267.78</v>
      </c>
    </row>
    <row r="770" ht="20" customHeight="1">
      <c r="A770" s="35" t="str">
        <v>2026-08-16T07:32:26+09:00</v>
      </c>
      <c r="B770" s="35" t="str">
        <v>2026.08.16</v>
      </c>
      <c r="C770" s="35" t="str">
        <v>20260809</v>
      </c>
      <c r="D770" s="35" t="str">
        <v>20260816</v>
      </c>
      <c r="E770" s="35" t="str">
        <v>경기</v>
      </c>
      <c r="F770" s="35" t="str">
        <v>남양주시</v>
      </c>
      <c r="G770" s="35" t="str">
        <v>평내동</v>
      </c>
      <c r="H770" s="35" t="str">
        <v>경기 남양주시 평내동</v>
      </c>
      <c r="I770" s="35" t="str">
        <v>41360</v>
      </c>
      <c r="J770" s="35" t="str">
        <v/>
      </c>
      <c r="K770" s="36" t="str">
        <v>41360:평내동</v>
      </c>
      <c r="L770" s="37" t="str">
        <v>평내마을상록데시앙</v>
      </c>
      <c r="M770" s="38">
        <v>84.96</v>
      </c>
      <c r="N770" s="39">
        <v>25.7</v>
      </c>
      <c r="O770" s="39">
        <v>22</v>
      </c>
      <c r="P770" s="39">
        <v>1792.86</v>
      </c>
      <c r="Q770" s="39">
        <v>4.61</v>
      </c>
      <c r="R770" s="36">
        <v>1144</v>
      </c>
    </row>
    <row r="771" ht="20" customHeight="1">
      <c r="A771" s="40" t="str">
        <v>2026-08-16T07:32:26+09:00</v>
      </c>
      <c r="B771" s="40" t="str">
        <v>2026.08.16</v>
      </c>
      <c r="C771" s="40" t="str">
        <v>20260809</v>
      </c>
      <c r="D771" s="40" t="str">
        <v>20260816</v>
      </c>
      <c r="E771" s="40" t="str">
        <v>경기</v>
      </c>
      <c r="F771" s="40" t="str">
        <v>남양주시</v>
      </c>
      <c r="G771" s="40" t="str">
        <v>평내동</v>
      </c>
      <c r="H771" s="40" t="str">
        <v>경기 남양주시 평내동</v>
      </c>
      <c r="I771" s="40" t="str">
        <v>41360</v>
      </c>
      <c r="J771" s="40" t="str">
        <v/>
      </c>
      <c r="K771" s="41" t="str">
        <v>41360:평내동</v>
      </c>
      <c r="L771" s="42" t="str">
        <v>평내마을신명스카이뷰</v>
      </c>
      <c r="M771" s="43">
        <v>59.9</v>
      </c>
      <c r="N771" s="44">
        <v>18.1</v>
      </c>
      <c r="O771" s="44">
        <v>23</v>
      </c>
      <c r="P771" s="44">
        <v>1794.68</v>
      </c>
      <c r="Q771" s="44">
        <v>3.25</v>
      </c>
      <c r="R771" s="41">
        <v>1490.05</v>
      </c>
    </row>
    <row r="772" ht="20" customHeight="1">
      <c r="A772" s="35" t="str">
        <v>2026-08-16T07:32:26+09:00</v>
      </c>
      <c r="B772" s="35" t="str">
        <v>2026.08.16</v>
      </c>
      <c r="C772" s="35" t="str">
        <v>20260809</v>
      </c>
      <c r="D772" s="35" t="str">
        <v>20260816</v>
      </c>
      <c r="E772" s="35" t="str">
        <v>경기</v>
      </c>
      <c r="F772" s="35" t="str">
        <v>남양주시</v>
      </c>
      <c r="G772" s="35" t="str">
        <v>평내동</v>
      </c>
      <c r="H772" s="35" t="str">
        <v>경기 남양주시 평내동</v>
      </c>
      <c r="I772" s="35" t="str">
        <v>41360</v>
      </c>
      <c r="J772" s="35" t="str">
        <v/>
      </c>
      <c r="K772" s="36" t="str">
        <v>41360:평내동</v>
      </c>
      <c r="L772" s="37" t="str">
        <v>평내마을신명스카이뷰</v>
      </c>
      <c r="M772" s="38">
        <v>84.94</v>
      </c>
      <c r="N772" s="39">
        <v>25.7</v>
      </c>
      <c r="O772" s="39">
        <v>23</v>
      </c>
      <c r="P772" s="39">
        <v>1486.69</v>
      </c>
      <c r="Q772" s="39">
        <v>3.82</v>
      </c>
      <c r="R772" s="36">
        <v>1128.64</v>
      </c>
    </row>
    <row r="773" ht="20" customHeight="1">
      <c r="A773" s="40" t="str">
        <v>2026-08-16T07:32:26+09:00</v>
      </c>
      <c r="B773" s="40" t="str">
        <v>2026.08.16</v>
      </c>
      <c r="C773" s="40" t="str">
        <v>20260809</v>
      </c>
      <c r="D773" s="40" t="str">
        <v>20260816</v>
      </c>
      <c r="E773" s="40" t="str">
        <v>경기</v>
      </c>
      <c r="F773" s="40" t="str">
        <v>남양주시</v>
      </c>
      <c r="G773" s="40" t="str">
        <v>평내동</v>
      </c>
      <c r="H773" s="40" t="str">
        <v>경기 남양주시 평내동</v>
      </c>
      <c r="I773" s="40" t="str">
        <v>41360</v>
      </c>
      <c r="J773" s="40" t="str">
        <v/>
      </c>
      <c r="K773" s="41" t="str">
        <v>41360:평내동</v>
      </c>
      <c r="L773" s="42" t="str">
        <v>평내마을주공</v>
      </c>
      <c r="M773" s="43">
        <v>59.53</v>
      </c>
      <c r="N773" s="44">
        <v>18</v>
      </c>
      <c r="O773" s="44">
        <v>23</v>
      </c>
      <c r="P773" s="44">
        <v>1568.76</v>
      </c>
      <c r="Q773" s="44">
        <v>2.83</v>
      </c>
      <c r="R773" s="41">
        <v>1402.17</v>
      </c>
    </row>
    <row r="774" ht="20" customHeight="1">
      <c r="A774" s="35" t="str">
        <v>2026-08-16T07:32:26+09:00</v>
      </c>
      <c r="B774" s="35" t="str">
        <v>2026.08.16</v>
      </c>
      <c r="C774" s="35" t="str">
        <v>20260809</v>
      </c>
      <c r="D774" s="35" t="str">
        <v>20260816</v>
      </c>
      <c r="E774" s="35" t="str">
        <v>경기</v>
      </c>
      <c r="F774" s="35" t="str">
        <v>남양주시</v>
      </c>
      <c r="G774" s="35" t="str">
        <v>평내동</v>
      </c>
      <c r="H774" s="35" t="str">
        <v>경기 남양주시 평내동</v>
      </c>
      <c r="I774" s="35" t="str">
        <v>41360</v>
      </c>
      <c r="J774" s="35" t="str">
        <v/>
      </c>
      <c r="K774" s="36" t="str">
        <v>41360:평내동</v>
      </c>
      <c r="L774" s="37" t="str">
        <v>평내마을주공</v>
      </c>
      <c r="M774" s="38">
        <v>59.69</v>
      </c>
      <c r="N774" s="39">
        <v>18.1</v>
      </c>
      <c r="O774" s="39">
        <v>23</v>
      </c>
      <c r="P774" s="39">
        <v>1560.85</v>
      </c>
      <c r="Q774" s="39">
        <v>2.82</v>
      </c>
      <c r="R774" s="36">
        <v>1439.95</v>
      </c>
    </row>
    <row r="775" ht="20" customHeight="1">
      <c r="A775" s="40" t="str">
        <v>2026-08-16T07:32:26+09:00</v>
      </c>
      <c r="B775" s="40" t="str">
        <v>2026.08.16</v>
      </c>
      <c r="C775" s="40" t="str">
        <v>20260809</v>
      </c>
      <c r="D775" s="40" t="str">
        <v>20260816</v>
      </c>
      <c r="E775" s="40" t="str">
        <v>경기</v>
      </c>
      <c r="F775" s="40" t="str">
        <v>남양주시</v>
      </c>
      <c r="G775" s="40" t="str">
        <v>평내동</v>
      </c>
      <c r="H775" s="40" t="str">
        <v>경기 남양주시 평내동</v>
      </c>
      <c r="I775" s="40" t="str">
        <v>41360</v>
      </c>
      <c r="J775" s="40" t="str">
        <v/>
      </c>
      <c r="K775" s="41" t="str">
        <v>41360:평내동</v>
      </c>
      <c r="L775" s="42" t="str">
        <v>평내마을주공</v>
      </c>
      <c r="M775" s="43">
        <v>59.92</v>
      </c>
      <c r="N775" s="44">
        <v>18.1</v>
      </c>
      <c r="O775" s="44">
        <v>23</v>
      </c>
      <c r="P775" s="44">
        <v>1544.76</v>
      </c>
      <c r="Q775" s="44">
        <v>2.8</v>
      </c>
      <c r="R775" s="41">
        <v>1351.66</v>
      </c>
    </row>
    <row r="776" ht="20" customHeight="1">
      <c r="A776" s="35" t="str">
        <v>2026-08-16T07:32:26+09:00</v>
      </c>
      <c r="B776" s="35" t="str">
        <v>2026.08.16</v>
      </c>
      <c r="C776" s="35" t="str">
        <v>20260809</v>
      </c>
      <c r="D776" s="35" t="str">
        <v>20260816</v>
      </c>
      <c r="E776" s="35" t="str">
        <v>경기</v>
      </c>
      <c r="F776" s="35" t="str">
        <v>남양주시</v>
      </c>
      <c r="G776" s="35" t="str">
        <v>평내동</v>
      </c>
      <c r="H776" s="35" t="str">
        <v>경기 남양주시 평내동</v>
      </c>
      <c r="I776" s="35" t="str">
        <v>41360</v>
      </c>
      <c r="J776" s="35" t="str">
        <v/>
      </c>
      <c r="K776" s="36" t="str">
        <v>41360:평내동</v>
      </c>
      <c r="L776" s="37" t="str">
        <v>평내마을중흥에스-클래스(1단지)</v>
      </c>
      <c r="M776" s="38">
        <v>82.38</v>
      </c>
      <c r="N776" s="39">
        <v>24.9</v>
      </c>
      <c r="O776" s="39">
        <v>22</v>
      </c>
      <c r="P776" s="39">
        <v>1676.01</v>
      </c>
      <c r="Q776" s="39">
        <v>4.18</v>
      </c>
      <c r="R776" s="36">
        <v>1209.86</v>
      </c>
    </row>
    <row r="777" ht="20" customHeight="1">
      <c r="A777" s="40" t="str">
        <v>2026-08-16T07:32:26+09:00</v>
      </c>
      <c r="B777" s="40" t="str">
        <v>2026.08.16</v>
      </c>
      <c r="C777" s="40" t="str">
        <v>20260809</v>
      </c>
      <c r="D777" s="40" t="str">
        <v>20260816</v>
      </c>
      <c r="E777" s="40" t="str">
        <v>경기</v>
      </c>
      <c r="F777" s="40" t="str">
        <v>남양주시</v>
      </c>
      <c r="G777" s="40" t="str">
        <v>평내동</v>
      </c>
      <c r="H777" s="40" t="str">
        <v>경기 남양주시 평내동</v>
      </c>
      <c r="I777" s="40" t="str">
        <v>41360</v>
      </c>
      <c r="J777" s="40" t="str">
        <v/>
      </c>
      <c r="K777" s="41" t="str">
        <v>41360:평내동</v>
      </c>
      <c r="L777" s="42" t="str">
        <v>평내마을중흥에스-클래스(1단지)</v>
      </c>
      <c r="M777" s="43">
        <v>84.93</v>
      </c>
      <c r="N777" s="44">
        <v>25.7</v>
      </c>
      <c r="O777" s="44">
        <v>22</v>
      </c>
      <c r="P777" s="44">
        <v>1743.84</v>
      </c>
      <c r="Q777" s="44">
        <v>4.48</v>
      </c>
      <c r="R777" s="41">
        <v>1362.37</v>
      </c>
    </row>
    <row r="778" ht="20" customHeight="1">
      <c r="A778" s="35" t="str">
        <v>2026-08-16T07:32:26+09:00</v>
      </c>
      <c r="B778" s="35" t="str">
        <v>2026.08.16</v>
      </c>
      <c r="C778" s="35" t="str">
        <v>20260809</v>
      </c>
      <c r="D778" s="35" t="str">
        <v>20260816</v>
      </c>
      <c r="E778" s="35" t="str">
        <v>경기</v>
      </c>
      <c r="F778" s="35" t="str">
        <v>남양주시</v>
      </c>
      <c r="G778" s="35" t="str">
        <v>평내동</v>
      </c>
      <c r="H778" s="35" t="str">
        <v>경기 남양주시 평내동</v>
      </c>
      <c r="I778" s="35" t="str">
        <v>41360</v>
      </c>
      <c r="J778" s="35" t="str">
        <v/>
      </c>
      <c r="K778" s="36" t="str">
        <v>41360:평내동</v>
      </c>
      <c r="L778" s="37" t="str">
        <v>평내마을중흥에스-클래스(1단지)</v>
      </c>
      <c r="M778" s="38">
        <v>121.85</v>
      </c>
      <c r="N778" s="39">
        <v>36.9</v>
      </c>
      <c r="O778" s="39">
        <v>22</v>
      </c>
      <c r="P778" s="39">
        <v>1356.47</v>
      </c>
      <c r="Q778" s="39">
        <v>5</v>
      </c>
      <c r="R778" s="36">
        <v>997</v>
      </c>
    </row>
    <row r="779" ht="20" customHeight="1">
      <c r="A779" s="40" t="str">
        <v>2026-08-16T07:32:26+09:00</v>
      </c>
      <c r="B779" s="40" t="str">
        <v>2026.08.16</v>
      </c>
      <c r="C779" s="40" t="str">
        <v>20260809</v>
      </c>
      <c r="D779" s="40" t="str">
        <v>20260816</v>
      </c>
      <c r="E779" s="40" t="str">
        <v>경기</v>
      </c>
      <c r="F779" s="40" t="str">
        <v>남양주시</v>
      </c>
      <c r="G779" s="40" t="str">
        <v>평내동</v>
      </c>
      <c r="H779" s="40" t="str">
        <v>경기 남양주시 평내동</v>
      </c>
      <c r="I779" s="40" t="str">
        <v>41360</v>
      </c>
      <c r="J779" s="40" t="str">
        <v/>
      </c>
      <c r="K779" s="41" t="str">
        <v>41360:평내동</v>
      </c>
      <c r="L779" s="42" t="str">
        <v>평내마을중흥에스-클래스(2단지)</v>
      </c>
      <c r="M779" s="43">
        <v>82.38</v>
      </c>
      <c r="N779" s="44">
        <v>24.9</v>
      </c>
      <c r="O779" s="44">
        <v>23</v>
      </c>
      <c r="P779" s="44">
        <v>1683.5</v>
      </c>
      <c r="Q779" s="44">
        <v>4.2</v>
      </c>
      <c r="R779" s="41">
        <v>1323.45</v>
      </c>
    </row>
    <row r="780" ht="20" customHeight="1">
      <c r="A780" s="35" t="str">
        <v>2026-08-16T07:32:26+09:00</v>
      </c>
      <c r="B780" s="35" t="str">
        <v>2026.08.16</v>
      </c>
      <c r="C780" s="35" t="str">
        <v>20260809</v>
      </c>
      <c r="D780" s="35" t="str">
        <v>20260816</v>
      </c>
      <c r="E780" s="35" t="str">
        <v>경기</v>
      </c>
      <c r="F780" s="35" t="str">
        <v>남양주시</v>
      </c>
      <c r="G780" s="35" t="str">
        <v>평내동</v>
      </c>
      <c r="H780" s="35" t="str">
        <v>경기 남양주시 평내동</v>
      </c>
      <c r="I780" s="35" t="str">
        <v>41360</v>
      </c>
      <c r="J780" s="35" t="str">
        <v/>
      </c>
      <c r="K780" s="36" t="str">
        <v>41360:평내동</v>
      </c>
      <c r="L780" s="37" t="str">
        <v>평내마을중흥에스-클래스(2단지)</v>
      </c>
      <c r="M780" s="38">
        <v>84.93</v>
      </c>
      <c r="N780" s="39">
        <v>25.7</v>
      </c>
      <c r="O780" s="39">
        <v>23</v>
      </c>
      <c r="P780" s="39">
        <v>1683.5</v>
      </c>
      <c r="Q780" s="39">
        <v>4.33</v>
      </c>
      <c r="R780" s="36">
        <v>1323.45</v>
      </c>
    </row>
    <row r="781" ht="20" customHeight="1">
      <c r="A781" s="40" t="str">
        <v>2026-08-16T07:32:26+09:00</v>
      </c>
      <c r="B781" s="40" t="str">
        <v>2026.08.16</v>
      </c>
      <c r="C781" s="40" t="str">
        <v>20260809</v>
      </c>
      <c r="D781" s="40" t="str">
        <v>20260816</v>
      </c>
      <c r="E781" s="40" t="str">
        <v>경기</v>
      </c>
      <c r="F781" s="40" t="str">
        <v>남양주시</v>
      </c>
      <c r="G781" s="40" t="str">
        <v>평내동</v>
      </c>
      <c r="H781" s="40" t="str">
        <v>경기 남양주시 평내동</v>
      </c>
      <c r="I781" s="40" t="str">
        <v>41360</v>
      </c>
      <c r="J781" s="40" t="str">
        <v/>
      </c>
      <c r="K781" s="41" t="str">
        <v>41360:평내동</v>
      </c>
      <c r="L781" s="42" t="str">
        <v>평내마을중흥에스-클래스(3단지)</v>
      </c>
      <c r="M781" s="43">
        <v>84.93</v>
      </c>
      <c r="N781" s="44">
        <v>25.7</v>
      </c>
      <c r="O781" s="44">
        <v>22</v>
      </c>
      <c r="P781" s="44">
        <v>1686.75</v>
      </c>
      <c r="Q781" s="44">
        <v>4.33</v>
      </c>
      <c r="R781" s="41">
        <v>1089.9</v>
      </c>
    </row>
    <row r="782" ht="20" customHeight="1">
      <c r="A782" s="35" t="str">
        <v>2026-08-16T07:32:26+09:00</v>
      </c>
      <c r="B782" s="35" t="str">
        <v>2026.08.16</v>
      </c>
      <c r="C782" s="35" t="str">
        <v>20260809</v>
      </c>
      <c r="D782" s="35" t="str">
        <v>20260816</v>
      </c>
      <c r="E782" s="35" t="str">
        <v>경기</v>
      </c>
      <c r="F782" s="35" t="str">
        <v>남양주시</v>
      </c>
      <c r="G782" s="35" t="str">
        <v>평내동</v>
      </c>
      <c r="H782" s="35" t="str">
        <v>경기 남양주시 평내동</v>
      </c>
      <c r="I782" s="35" t="str">
        <v>41360</v>
      </c>
      <c r="J782" s="35" t="str">
        <v/>
      </c>
      <c r="K782" s="36" t="str">
        <v>41360:평내동</v>
      </c>
      <c r="L782" s="37" t="str">
        <v>평내마을중흥에스-클래스(3단지)</v>
      </c>
      <c r="M782" s="38">
        <v>121.85</v>
      </c>
      <c r="N782" s="39">
        <v>36.9</v>
      </c>
      <c r="O782" s="39">
        <v>22</v>
      </c>
      <c r="P782" s="39">
        <v>1321.8</v>
      </c>
      <c r="Q782" s="39">
        <v>4.87</v>
      </c>
      <c r="R782" s="36">
        <v>1166.56</v>
      </c>
    </row>
    <row r="783" ht="20" customHeight="1">
      <c r="A783" s="40" t="str">
        <v>2026-08-16T07:32:26+09:00</v>
      </c>
      <c r="B783" s="40" t="str">
        <v>2026.08.16</v>
      </c>
      <c r="C783" s="40" t="str">
        <v>20260809</v>
      </c>
      <c r="D783" s="40" t="str">
        <v>20260816</v>
      </c>
      <c r="E783" s="40" t="str">
        <v>경기</v>
      </c>
      <c r="F783" s="40" t="str">
        <v>남양주시</v>
      </c>
      <c r="G783" s="40" t="str">
        <v>평내동</v>
      </c>
      <c r="H783" s="40" t="str">
        <v>경기 남양주시 평내동</v>
      </c>
      <c r="I783" s="40" t="str">
        <v>41360</v>
      </c>
      <c r="J783" s="40" t="str">
        <v/>
      </c>
      <c r="K783" s="41" t="str">
        <v>41360:평내동</v>
      </c>
      <c r="L783" s="42" t="str">
        <v>평내마을평내1차대주파크빌</v>
      </c>
      <c r="M783" s="43">
        <v>84.94</v>
      </c>
      <c r="N783" s="44">
        <v>25.7</v>
      </c>
      <c r="O783" s="44">
        <v>22</v>
      </c>
      <c r="P783" s="44">
        <v>1595.76</v>
      </c>
      <c r="Q783" s="44">
        <v>4.1</v>
      </c>
      <c r="R783" s="41">
        <v>1333.05</v>
      </c>
    </row>
    <row r="784" ht="20" customHeight="1">
      <c r="A784" s="35" t="str">
        <v>2026-08-16T07:32:26+09:00</v>
      </c>
      <c r="B784" s="35" t="str">
        <v>2026.08.16</v>
      </c>
      <c r="C784" s="35" t="str">
        <v>20260809</v>
      </c>
      <c r="D784" s="35" t="str">
        <v>20260816</v>
      </c>
      <c r="E784" s="35" t="str">
        <v>경기</v>
      </c>
      <c r="F784" s="35" t="str">
        <v>남양주시</v>
      </c>
      <c r="G784" s="35" t="str">
        <v>평내동</v>
      </c>
      <c r="H784" s="35" t="str">
        <v>경기 남양주시 평내동</v>
      </c>
      <c r="I784" s="35" t="str">
        <v>41360</v>
      </c>
      <c r="J784" s="35" t="str">
        <v/>
      </c>
      <c r="K784" s="36" t="str">
        <v>41360:평내동</v>
      </c>
      <c r="L784" s="37" t="str">
        <v>평내마을평내1차대주파크빌</v>
      </c>
      <c r="M784" s="38">
        <v>84.95</v>
      </c>
      <c r="N784" s="39">
        <v>25.7</v>
      </c>
      <c r="O784" s="39">
        <v>22</v>
      </c>
      <c r="P784" s="39">
        <v>1595.76</v>
      </c>
      <c r="Q784" s="39">
        <v>4.1</v>
      </c>
      <c r="R784" s="36">
        <v>1050.64</v>
      </c>
    </row>
    <row r="785" ht="20" customHeight="1">
      <c r="A785" s="40" t="str">
        <v>2026-08-16T07:32:26+09:00</v>
      </c>
      <c r="B785" s="40" t="str">
        <v>2026.08.16</v>
      </c>
      <c r="C785" s="40" t="str">
        <v>20260809</v>
      </c>
      <c r="D785" s="40" t="str">
        <v>20260816</v>
      </c>
      <c r="E785" s="40" t="str">
        <v>경기</v>
      </c>
      <c r="F785" s="40" t="str">
        <v>남양주시</v>
      </c>
      <c r="G785" s="40" t="str">
        <v>평내동</v>
      </c>
      <c r="H785" s="40" t="str">
        <v>경기 남양주시 평내동</v>
      </c>
      <c r="I785" s="40" t="str">
        <v>41360</v>
      </c>
      <c r="J785" s="40" t="str">
        <v/>
      </c>
      <c r="K785" s="41" t="str">
        <v>41360:평내동</v>
      </c>
      <c r="L785" s="42" t="str">
        <v>평내마을평내2차대주파크빌</v>
      </c>
      <c r="M785" s="43">
        <v>59.87</v>
      </c>
      <c r="N785" s="44">
        <v>18.1</v>
      </c>
      <c r="O785" s="44">
        <v>22</v>
      </c>
      <c r="P785" s="44">
        <v>1711.74</v>
      </c>
      <c r="Q785" s="44">
        <v>3.1</v>
      </c>
      <c r="R785" s="41">
        <v>1041.54</v>
      </c>
    </row>
    <row r="786" ht="20" customHeight="1">
      <c r="A786" s="35" t="str">
        <v>2026-08-16T07:32:26+09:00</v>
      </c>
      <c r="B786" s="35" t="str">
        <v>2026.08.16</v>
      </c>
      <c r="C786" s="35" t="str">
        <v>20260809</v>
      </c>
      <c r="D786" s="35" t="str">
        <v>20260816</v>
      </c>
      <c r="E786" s="35" t="str">
        <v>경기</v>
      </c>
      <c r="F786" s="35" t="str">
        <v>남양주시</v>
      </c>
      <c r="G786" s="35" t="str">
        <v>평내동</v>
      </c>
      <c r="H786" s="35" t="str">
        <v>경기 남양주시 평내동</v>
      </c>
      <c r="I786" s="35" t="str">
        <v>41360</v>
      </c>
      <c r="J786" s="35" t="str">
        <v/>
      </c>
      <c r="K786" s="36" t="str">
        <v>41360:평내동</v>
      </c>
      <c r="L786" s="37" t="str">
        <v>평내마을평내2차대주파크빌</v>
      </c>
      <c r="M786" s="38">
        <v>84.81</v>
      </c>
      <c r="N786" s="39">
        <v>25.7</v>
      </c>
      <c r="O786" s="39">
        <v>22</v>
      </c>
      <c r="P786" s="39">
        <v>1436.4</v>
      </c>
      <c r="Q786" s="39">
        <v>3.69</v>
      </c>
      <c r="R786" s="36">
        <v>978.31</v>
      </c>
    </row>
    <row r="787" ht="20" customHeight="1">
      <c r="A787" s="40" t="str">
        <v>2026-08-16T07:32:26+09:00</v>
      </c>
      <c r="B787" s="40" t="str">
        <v>2026.08.16</v>
      </c>
      <c r="C787" s="40" t="str">
        <v>20260809</v>
      </c>
      <c r="D787" s="40" t="str">
        <v>20260816</v>
      </c>
      <c r="E787" s="40" t="str">
        <v>경기</v>
      </c>
      <c r="F787" s="40" t="str">
        <v>남양주시</v>
      </c>
      <c r="G787" s="40" t="str">
        <v>평내동</v>
      </c>
      <c r="H787" s="40" t="str">
        <v>경기 남양주시 평내동</v>
      </c>
      <c r="I787" s="40" t="str">
        <v>41360</v>
      </c>
      <c r="J787" s="40" t="str">
        <v/>
      </c>
      <c r="K787" s="41" t="str">
        <v>41360:평내동</v>
      </c>
      <c r="L787" s="42" t="str">
        <v>평내마을평내2차대주파크빌</v>
      </c>
      <c r="M787" s="43">
        <v>84.98</v>
      </c>
      <c r="N787" s="44">
        <v>25.7</v>
      </c>
      <c r="O787" s="44">
        <v>22</v>
      </c>
      <c r="P787" s="44">
        <v>1458.71</v>
      </c>
      <c r="Q787" s="44">
        <v>3.75</v>
      </c>
      <c r="R787" s="41">
        <v>978.31</v>
      </c>
    </row>
    <row r="788" ht="20" customHeight="1">
      <c r="A788" s="35" t="str">
        <v>2026-08-16T07:32:26+09:00</v>
      </c>
      <c r="B788" s="35" t="str">
        <v>2026.08.16</v>
      </c>
      <c r="C788" s="35" t="str">
        <v>20260809</v>
      </c>
      <c r="D788" s="35" t="str">
        <v>20260816</v>
      </c>
      <c r="E788" s="35" t="str">
        <v>경기</v>
      </c>
      <c r="F788" s="35" t="str">
        <v>남양주시</v>
      </c>
      <c r="G788" s="35" t="str">
        <v>평내동</v>
      </c>
      <c r="H788" s="35" t="str">
        <v>경기 남양주시 평내동</v>
      </c>
      <c r="I788" s="35" t="str">
        <v>41360</v>
      </c>
      <c r="J788" s="35" t="str">
        <v/>
      </c>
      <c r="K788" s="36" t="str">
        <v>41360:평내동</v>
      </c>
      <c r="L788" s="37" t="str">
        <v>평내마젤란21</v>
      </c>
      <c r="M788" s="38">
        <v>59.99</v>
      </c>
      <c r="N788" s="39">
        <v>18.1</v>
      </c>
      <c r="O788" s="39">
        <v>22</v>
      </c>
      <c r="P788" s="39">
        <v>1639.48</v>
      </c>
      <c r="Q788" s="39">
        <v>2.98</v>
      </c>
      <c r="R788" s="36">
        <v>1702.12</v>
      </c>
    </row>
    <row r="789" ht="20" customHeight="1">
      <c r="A789" s="40" t="str">
        <v>2026-08-16T07:32:26+09:00</v>
      </c>
      <c r="B789" s="40" t="str">
        <v>2026.08.16</v>
      </c>
      <c r="C789" s="40" t="str">
        <v>20260809</v>
      </c>
      <c r="D789" s="40" t="str">
        <v>20260816</v>
      </c>
      <c r="E789" s="40" t="str">
        <v>경기</v>
      </c>
      <c r="F789" s="40" t="str">
        <v>남양주시</v>
      </c>
      <c r="G789" s="40" t="str">
        <v>평내동</v>
      </c>
      <c r="H789" s="40" t="str">
        <v>경기 남양주시 평내동</v>
      </c>
      <c r="I789" s="40" t="str">
        <v>41360</v>
      </c>
      <c r="J789" s="40" t="str">
        <v/>
      </c>
      <c r="K789" s="41" t="str">
        <v>41360:평내동</v>
      </c>
      <c r="L789" s="42" t="str">
        <v>평내마젤란21</v>
      </c>
      <c r="M789" s="43">
        <v>84.97</v>
      </c>
      <c r="N789" s="44">
        <v>25.7</v>
      </c>
      <c r="O789" s="44">
        <v>22</v>
      </c>
      <c r="P789" s="44">
        <v>1536.73</v>
      </c>
      <c r="Q789" s="44">
        <v>3.95</v>
      </c>
      <c r="R789" s="41">
        <v>1322.55</v>
      </c>
    </row>
    <row r="790" ht="20" customHeight="1">
      <c r="A790" s="35" t="str">
        <v>2026-08-16T07:32:26+09:00</v>
      </c>
      <c r="B790" s="35" t="str">
        <v>2026.08.16</v>
      </c>
      <c r="C790" s="35" t="str">
        <v>20260809</v>
      </c>
      <c r="D790" s="35" t="str">
        <v>20260816</v>
      </c>
      <c r="E790" s="35" t="str">
        <v>경기</v>
      </c>
      <c r="F790" s="35" t="str">
        <v>남양주시</v>
      </c>
      <c r="G790" s="35" t="str">
        <v>평내동</v>
      </c>
      <c r="H790" s="35" t="str">
        <v>경기 남양주시 평내동</v>
      </c>
      <c r="I790" s="35" t="str">
        <v>41360</v>
      </c>
      <c r="J790" s="35" t="str">
        <v/>
      </c>
      <c r="K790" s="36" t="str">
        <v>41360:평내동</v>
      </c>
      <c r="L790" s="37" t="str">
        <v>평내마젤란21</v>
      </c>
      <c r="M790" s="38">
        <v>84.99</v>
      </c>
      <c r="N790" s="39">
        <v>25.7</v>
      </c>
      <c r="O790" s="39">
        <v>22</v>
      </c>
      <c r="P790" s="39">
        <v>1397.75</v>
      </c>
      <c r="Q790" s="39">
        <v>3.59</v>
      </c>
      <c r="R790" s="36">
        <v>1322.55</v>
      </c>
    </row>
    <row r="791" ht="20" customHeight="1">
      <c r="A791" s="40" t="str">
        <v>2026-08-16T07:32:26+09:00</v>
      </c>
      <c r="B791" s="40" t="str">
        <v>2026.08.16</v>
      </c>
      <c r="C791" s="40" t="str">
        <v>20260809</v>
      </c>
      <c r="D791" s="40" t="str">
        <v>20260816</v>
      </c>
      <c r="E791" s="40" t="str">
        <v>경기</v>
      </c>
      <c r="F791" s="40" t="str">
        <v>남양주시</v>
      </c>
      <c r="G791" s="40" t="str">
        <v>평내동</v>
      </c>
      <c r="H791" s="40" t="str">
        <v>경기 남양주시 평내동</v>
      </c>
      <c r="I791" s="40" t="str">
        <v>41360</v>
      </c>
      <c r="J791" s="40" t="str">
        <v/>
      </c>
      <c r="K791" s="41" t="str">
        <v>41360:평내동</v>
      </c>
      <c r="L791" s="42" t="str">
        <v>평내호평역대명루첸포레스티움</v>
      </c>
      <c r="M791" s="43">
        <v>50.96</v>
      </c>
      <c r="N791" s="44">
        <v>15.4</v>
      </c>
      <c r="O791" s="44">
        <v>7</v>
      </c>
      <c r="P791" s="44">
        <v>2886.79</v>
      </c>
      <c r="Q791" s="44">
        <v>4.45</v>
      </c>
      <c r="R791" s="41">
        <v>1960.02</v>
      </c>
    </row>
    <row r="792" ht="20" customHeight="1">
      <c r="A792" s="35" t="str">
        <v>2026-08-16T07:32:26+09:00</v>
      </c>
      <c r="B792" s="35" t="str">
        <v>2026.08.16</v>
      </c>
      <c r="C792" s="35" t="str">
        <v>20260809</v>
      </c>
      <c r="D792" s="35" t="str">
        <v>20260816</v>
      </c>
      <c r="E792" s="35" t="str">
        <v>경기</v>
      </c>
      <c r="F792" s="35" t="str">
        <v>남양주시</v>
      </c>
      <c r="G792" s="35" t="str">
        <v>평내동</v>
      </c>
      <c r="H792" s="35" t="str">
        <v>경기 남양주시 평내동</v>
      </c>
      <c r="I792" s="35" t="str">
        <v>41360</v>
      </c>
      <c r="J792" s="35" t="str">
        <v/>
      </c>
      <c r="K792" s="36" t="str">
        <v>41360:평내동</v>
      </c>
      <c r="L792" s="37" t="str">
        <v>평내호평역대명루첸포레스티움</v>
      </c>
      <c r="M792" s="38">
        <v>59.81</v>
      </c>
      <c r="N792" s="39">
        <v>18.1</v>
      </c>
      <c r="O792" s="39">
        <v>7</v>
      </c>
      <c r="P792" s="39">
        <v>2733.04</v>
      </c>
      <c r="Q792" s="39">
        <v>4.95</v>
      </c>
      <c r="R792" s="36">
        <v>1947.53</v>
      </c>
    </row>
    <row r="793" ht="20" customHeight="1">
      <c r="A793" s="40" t="str">
        <v>2026-08-16T07:32:26+09:00</v>
      </c>
      <c r="B793" s="40" t="str">
        <v>2026.08.16</v>
      </c>
      <c r="C793" s="40" t="str">
        <v>20260809</v>
      </c>
      <c r="D793" s="40" t="str">
        <v>20260816</v>
      </c>
      <c r="E793" s="40" t="str">
        <v>경기</v>
      </c>
      <c r="F793" s="40" t="str">
        <v>남양주시</v>
      </c>
      <c r="G793" s="40" t="str">
        <v>평내동</v>
      </c>
      <c r="H793" s="40" t="str">
        <v>경기 남양주시 평내동</v>
      </c>
      <c r="I793" s="40" t="str">
        <v>41360</v>
      </c>
      <c r="J793" s="40" t="str">
        <v/>
      </c>
      <c r="K793" s="41" t="str">
        <v>41360:평내동</v>
      </c>
      <c r="L793" s="42" t="str">
        <v>평내호평역대명루첸포레스티움</v>
      </c>
      <c r="M793" s="43">
        <v>59.87</v>
      </c>
      <c r="N793" s="44">
        <v>18.1</v>
      </c>
      <c r="O793" s="44">
        <v>7</v>
      </c>
      <c r="P793" s="44">
        <v>2937.56</v>
      </c>
      <c r="Q793" s="44">
        <v>5.32</v>
      </c>
      <c r="R793" s="41">
        <v>1651</v>
      </c>
    </row>
    <row r="794" ht="20" customHeight="1">
      <c r="A794" s="35" t="str">
        <v>2026-08-16T07:32:26+09:00</v>
      </c>
      <c r="B794" s="35" t="str">
        <v>2026.08.16</v>
      </c>
      <c r="C794" s="35" t="str">
        <v>20260809</v>
      </c>
      <c r="D794" s="35" t="str">
        <v>20260816</v>
      </c>
      <c r="E794" s="35" t="str">
        <v>경기</v>
      </c>
      <c r="F794" s="35" t="str">
        <v>남양주시</v>
      </c>
      <c r="G794" s="35" t="str">
        <v>평내동</v>
      </c>
      <c r="H794" s="35" t="str">
        <v>경기 남양주시 평내동</v>
      </c>
      <c r="I794" s="35" t="str">
        <v>41360</v>
      </c>
      <c r="J794" s="35" t="str">
        <v/>
      </c>
      <c r="K794" s="36" t="str">
        <v>41360:평내동</v>
      </c>
      <c r="L794" s="37" t="str">
        <v>평내호평역대명루첸포레스티움</v>
      </c>
      <c r="M794" s="38">
        <v>59.9</v>
      </c>
      <c r="N794" s="39">
        <v>18.1</v>
      </c>
      <c r="O794" s="39">
        <v>7</v>
      </c>
      <c r="P794" s="39">
        <v>2759.47</v>
      </c>
      <c r="Q794" s="39">
        <v>5</v>
      </c>
      <c r="R794" s="36">
        <v>2152.39</v>
      </c>
    </row>
    <row r="795" ht="20" customHeight="1">
      <c r="A795" s="40" t="str">
        <v>2026-08-16T07:32:26+09:00</v>
      </c>
      <c r="B795" s="40" t="str">
        <v>2026.08.16</v>
      </c>
      <c r="C795" s="40" t="str">
        <v>20260809</v>
      </c>
      <c r="D795" s="40" t="str">
        <v>20260816</v>
      </c>
      <c r="E795" s="40" t="str">
        <v>경기</v>
      </c>
      <c r="F795" s="40" t="str">
        <v>남양주시</v>
      </c>
      <c r="G795" s="40" t="str">
        <v>평내동</v>
      </c>
      <c r="H795" s="40" t="str">
        <v>경기 남양주시 평내동</v>
      </c>
      <c r="I795" s="40" t="str">
        <v>41360</v>
      </c>
      <c r="J795" s="40" t="str">
        <v/>
      </c>
      <c r="K795" s="41" t="str">
        <v>41360:평내동</v>
      </c>
      <c r="L795" s="42" t="str">
        <v>평내호평역대명루첸포레스티움</v>
      </c>
      <c r="M795" s="43">
        <v>65.42</v>
      </c>
      <c r="N795" s="44">
        <v>19.8</v>
      </c>
      <c r="O795" s="44">
        <v>7</v>
      </c>
      <c r="P795" s="44">
        <v>2400.3</v>
      </c>
      <c r="Q795" s="44">
        <v>4.75</v>
      </c>
      <c r="R795" s="41">
        <v>1485.66</v>
      </c>
    </row>
    <row r="796" ht="20" customHeight="1">
      <c r="A796" s="35" t="str">
        <v>2026-08-16T07:32:26+09:00</v>
      </c>
      <c r="B796" s="35" t="str">
        <v>2026.08.16</v>
      </c>
      <c r="C796" s="35" t="str">
        <v>20260809</v>
      </c>
      <c r="D796" s="35" t="str">
        <v>20260816</v>
      </c>
      <c r="E796" s="35" t="str">
        <v>경기</v>
      </c>
      <c r="F796" s="35" t="str">
        <v>남양주시</v>
      </c>
      <c r="G796" s="35" t="str">
        <v>평내동</v>
      </c>
      <c r="H796" s="35" t="str">
        <v>경기 남양주시 평내동</v>
      </c>
      <c r="I796" s="35" t="str">
        <v>41360</v>
      </c>
      <c r="J796" s="35" t="str">
        <v/>
      </c>
      <c r="K796" s="36" t="str">
        <v>41360:평내동</v>
      </c>
      <c r="L796" s="37" t="str">
        <v>평내호평역대명루첸포레스티움</v>
      </c>
      <c r="M796" s="38">
        <v>72.34</v>
      </c>
      <c r="N796" s="39">
        <v>21.9</v>
      </c>
      <c r="O796" s="39">
        <v>7</v>
      </c>
      <c r="P796" s="39">
        <v>2656.39</v>
      </c>
      <c r="Q796" s="39">
        <v>5.81</v>
      </c>
      <c r="R796" s="36">
        <v>1842.46</v>
      </c>
    </row>
    <row r="797" ht="20" customHeight="1">
      <c r="A797" s="40" t="str">
        <v>2026-08-16T07:32:26+09:00</v>
      </c>
      <c r="B797" s="40" t="str">
        <v>2026.08.16</v>
      </c>
      <c r="C797" s="40" t="str">
        <v>20260809</v>
      </c>
      <c r="D797" s="40" t="str">
        <v>20260816</v>
      </c>
      <c r="E797" s="40" t="str">
        <v>경기</v>
      </c>
      <c r="F797" s="40" t="str">
        <v>남양주시</v>
      </c>
      <c r="G797" s="40" t="str">
        <v>평내동</v>
      </c>
      <c r="H797" s="40" t="str">
        <v>경기 남양주시 평내동</v>
      </c>
      <c r="I797" s="40" t="str">
        <v>41360</v>
      </c>
      <c r="J797" s="40" t="str">
        <v/>
      </c>
      <c r="K797" s="41" t="str">
        <v>41360:평내동</v>
      </c>
      <c r="L797" s="42" t="str">
        <v>평내화성파크힐즈</v>
      </c>
      <c r="M797" s="43">
        <v>84.97</v>
      </c>
      <c r="N797" s="44">
        <v>25.7</v>
      </c>
      <c r="O797" s="44">
        <v>23</v>
      </c>
      <c r="P797" s="44">
        <v>1468.73</v>
      </c>
      <c r="Q797" s="44">
        <v>3.78</v>
      </c>
      <c r="R797" s="41">
        <v>1291.32</v>
      </c>
    </row>
    <row r="798" ht="20" customHeight="1">
      <c r="A798" s="35" t="str">
        <v>2026-08-16T07:32:26+09:00</v>
      </c>
      <c r="B798" s="35" t="str">
        <v>2026.08.16</v>
      </c>
      <c r="C798" s="35" t="str">
        <v>20260809</v>
      </c>
      <c r="D798" s="35" t="str">
        <v>20260816</v>
      </c>
      <c r="E798" s="35" t="str">
        <v>경기</v>
      </c>
      <c r="F798" s="35" t="str">
        <v>남양주시</v>
      </c>
      <c r="G798" s="35" t="str">
        <v>평내동</v>
      </c>
      <c r="H798" s="35" t="str">
        <v>경기 남양주시 평내동</v>
      </c>
      <c r="I798" s="35" t="str">
        <v>41360</v>
      </c>
      <c r="J798" s="35" t="str">
        <v/>
      </c>
      <c r="K798" s="36" t="str">
        <v>41360:평내동</v>
      </c>
      <c r="L798" s="37" t="str">
        <v>효성타운</v>
      </c>
      <c r="M798" s="38">
        <v>59.73</v>
      </c>
      <c r="N798" s="39">
        <v>18.1</v>
      </c>
      <c r="O798" s="39">
        <v>29</v>
      </c>
      <c r="P798" s="39">
        <v>1688.04</v>
      </c>
      <c r="Q798" s="39">
        <v>3.05</v>
      </c>
      <c r="R798" s="36">
        <v>1393.26</v>
      </c>
    </row>
    <row r="799" ht="20" customHeight="1">
      <c r="A799" s="40" t="str">
        <v>2026-08-16T07:32:26+09:00</v>
      </c>
      <c r="B799" s="40" t="str">
        <v>2026.08.16</v>
      </c>
      <c r="C799" s="40" t="str">
        <v>20260809</v>
      </c>
      <c r="D799" s="40" t="str">
        <v>20260816</v>
      </c>
      <c r="E799" s="40" t="str">
        <v>경기</v>
      </c>
      <c r="F799" s="40" t="str">
        <v>남양주시</v>
      </c>
      <c r="G799" s="40" t="str">
        <v>평내동</v>
      </c>
      <c r="H799" s="40" t="str">
        <v>경기 남양주시 평내동</v>
      </c>
      <c r="I799" s="40" t="str">
        <v>41360</v>
      </c>
      <c r="J799" s="40" t="str">
        <v/>
      </c>
      <c r="K799" s="41" t="str">
        <v>41360:평내동</v>
      </c>
      <c r="L799" s="42" t="str">
        <v>효성타운</v>
      </c>
      <c r="M799" s="43">
        <v>59.93</v>
      </c>
      <c r="N799" s="44">
        <v>18.1</v>
      </c>
      <c r="O799" s="44">
        <v>29</v>
      </c>
      <c r="P799" s="44">
        <v>1710.13</v>
      </c>
      <c r="Q799" s="44">
        <v>3.1</v>
      </c>
      <c r="R799" s="41">
        <v>1365.83</v>
      </c>
    </row>
    <row r="800" ht="20" customHeight="1">
      <c r="A800" s="35" t="str">
        <v>2026-08-16T07:32:26+09:00</v>
      </c>
      <c r="B800" s="35" t="str">
        <v>2026.08.16</v>
      </c>
      <c r="C800" s="35" t="str">
        <v>20260809</v>
      </c>
      <c r="D800" s="35" t="str">
        <v>20260816</v>
      </c>
      <c r="E800" s="35" t="str">
        <v>경기</v>
      </c>
      <c r="F800" s="35" t="str">
        <v>남양주시</v>
      </c>
      <c r="G800" s="35" t="str">
        <v>평내동</v>
      </c>
      <c r="H800" s="35" t="str">
        <v>경기 남양주시 평내동</v>
      </c>
      <c r="I800" s="35" t="str">
        <v>41360</v>
      </c>
      <c r="J800" s="35" t="str">
        <v/>
      </c>
      <c r="K800" s="36" t="str">
        <v>41360:평내동</v>
      </c>
      <c r="L800" s="37" t="str">
        <v>효성타운</v>
      </c>
      <c r="M800" s="38">
        <v>84.78</v>
      </c>
      <c r="N800" s="39">
        <v>25.6</v>
      </c>
      <c r="O800" s="39">
        <v>29</v>
      </c>
      <c r="P800" s="39">
        <v>1501.21</v>
      </c>
      <c r="Q800" s="39">
        <v>3.85</v>
      </c>
      <c r="R800" s="36">
        <v>1099.35</v>
      </c>
    </row>
    <row r="801" ht="20" customHeight="1">
      <c r="A801" s="40" t="str">
        <v>2026-08-16T07:32:26+09:00</v>
      </c>
      <c r="B801" s="40" t="str">
        <v>2026.08.16</v>
      </c>
      <c r="C801" s="40" t="str">
        <v>20260809</v>
      </c>
      <c r="D801" s="40" t="str">
        <v>20260816</v>
      </c>
      <c r="E801" s="40" t="str">
        <v>경기</v>
      </c>
      <c r="F801" s="40" t="str">
        <v>남양주시</v>
      </c>
      <c r="G801" s="40" t="str">
        <v>평내동</v>
      </c>
      <c r="H801" s="40" t="str">
        <v>경기 남양주시 평내동</v>
      </c>
      <c r="I801" s="40" t="str">
        <v>41360</v>
      </c>
      <c r="J801" s="40" t="str">
        <v/>
      </c>
      <c r="K801" s="41" t="str">
        <v>41360:평내동</v>
      </c>
      <c r="L801" s="42" t="str">
        <v>효성타운</v>
      </c>
      <c r="M801" s="43">
        <v>115.62</v>
      </c>
      <c r="N801" s="44">
        <v>35</v>
      </c>
      <c r="O801" s="44">
        <v>29</v>
      </c>
      <c r="P801" s="44">
        <v>1345.66</v>
      </c>
      <c r="Q801" s="44">
        <v>4.71</v>
      </c>
      <c r="R801" s="41">
        <v>925.36</v>
      </c>
    </row>
    <row r="802" ht="20" customHeight="1">
      <c r="A802" s="35" t="str">
        <v>2026-08-16T07:32:26+09:00</v>
      </c>
      <c r="B802" s="35" t="str">
        <v>2026.08.16</v>
      </c>
      <c r="C802" s="35" t="str">
        <v>20260809</v>
      </c>
      <c r="D802" s="35" t="str">
        <v>20260816</v>
      </c>
      <c r="E802" s="35" t="str">
        <v>경기</v>
      </c>
      <c r="F802" s="35" t="str">
        <v>남양주시</v>
      </c>
      <c r="G802" s="35" t="str">
        <v>평내동</v>
      </c>
      <c r="H802" s="35" t="str">
        <v>경기 남양주시 평내동</v>
      </c>
      <c r="I802" s="35" t="str">
        <v>41360</v>
      </c>
      <c r="J802" s="35" t="str">
        <v/>
      </c>
      <c r="K802" s="36" t="str">
        <v>41360:평내동</v>
      </c>
      <c r="L802" s="37" t="str">
        <v>e편한세상평내메트로원</v>
      </c>
      <c r="M802" s="38">
        <v>53.99</v>
      </c>
      <c r="N802" s="39">
        <v>16.3</v>
      </c>
      <c r="O802" s="39">
        <v>5</v>
      </c>
      <c r="P802" s="39">
        <v>2522.79</v>
      </c>
      <c r="Q802" s="39">
        <v>4.12</v>
      </c>
      <c r="R802" s="36">
        <v>1800.25</v>
      </c>
    </row>
    <row r="803" ht="20" customHeight="1">
      <c r="A803" s="40" t="str">
        <v>2026-08-16T07:32:26+09:00</v>
      </c>
      <c r="B803" s="40" t="str">
        <v>2026.08.16</v>
      </c>
      <c r="C803" s="40" t="str">
        <v>20260809</v>
      </c>
      <c r="D803" s="40" t="str">
        <v>20260816</v>
      </c>
      <c r="E803" s="40" t="str">
        <v>경기</v>
      </c>
      <c r="F803" s="40" t="str">
        <v>남양주시</v>
      </c>
      <c r="G803" s="40" t="str">
        <v>평내동</v>
      </c>
      <c r="H803" s="40" t="str">
        <v>경기 남양주시 평내동</v>
      </c>
      <c r="I803" s="40" t="str">
        <v>41360</v>
      </c>
      <c r="J803" s="40" t="str">
        <v/>
      </c>
      <c r="K803" s="41" t="str">
        <v>41360:평내동</v>
      </c>
      <c r="L803" s="42" t="str">
        <v>e편한세상평내메트로원</v>
      </c>
      <c r="M803" s="43">
        <v>59.96</v>
      </c>
      <c r="N803" s="44">
        <v>18.1</v>
      </c>
      <c r="O803" s="44">
        <v>5</v>
      </c>
      <c r="P803" s="44">
        <v>2773.13</v>
      </c>
      <c r="Q803" s="44">
        <v>5.03</v>
      </c>
      <c r="R803" s="41">
        <v>1984.74</v>
      </c>
    </row>
    <row r="804" ht="20" customHeight="1">
      <c r="A804" s="35" t="str">
        <v>2026-08-16T07:32:26+09:00</v>
      </c>
      <c r="B804" s="35" t="str">
        <v>2026.08.16</v>
      </c>
      <c r="C804" s="35" t="str">
        <v>20260809</v>
      </c>
      <c r="D804" s="35" t="str">
        <v>20260816</v>
      </c>
      <c r="E804" s="35" t="str">
        <v>경기</v>
      </c>
      <c r="F804" s="35" t="str">
        <v>남양주시</v>
      </c>
      <c r="G804" s="35" t="str">
        <v>평내동</v>
      </c>
      <c r="H804" s="35" t="str">
        <v>경기 남양주시 평내동</v>
      </c>
      <c r="I804" s="35" t="str">
        <v>41360</v>
      </c>
      <c r="J804" s="35" t="str">
        <v/>
      </c>
      <c r="K804" s="36" t="str">
        <v>41360:평내동</v>
      </c>
      <c r="L804" s="37" t="str">
        <v>e편한세상평내메트로원</v>
      </c>
      <c r="M804" s="38">
        <v>59.99</v>
      </c>
      <c r="N804" s="39">
        <v>18.1</v>
      </c>
      <c r="O804" s="39">
        <v>5</v>
      </c>
      <c r="P804" s="39">
        <v>2711.12</v>
      </c>
      <c r="Q804" s="39">
        <v>4.92</v>
      </c>
      <c r="R804" s="36">
        <v>1786.34</v>
      </c>
    </row>
    <row r="805" ht="20" customHeight="1">
      <c r="A805" s="40" t="str">
        <v>2026-08-16T07:32:26+09:00</v>
      </c>
      <c r="B805" s="40" t="str">
        <v>2026.08.16</v>
      </c>
      <c r="C805" s="40" t="str">
        <v>20260809</v>
      </c>
      <c r="D805" s="40" t="str">
        <v>20260816</v>
      </c>
      <c r="E805" s="40" t="str">
        <v>경기</v>
      </c>
      <c r="F805" s="40" t="str">
        <v>남양주시</v>
      </c>
      <c r="G805" s="40" t="str">
        <v>평내동</v>
      </c>
      <c r="H805" s="40" t="str">
        <v>경기 남양주시 평내동</v>
      </c>
      <c r="I805" s="40" t="str">
        <v>41360</v>
      </c>
      <c r="J805" s="40" t="str">
        <v/>
      </c>
      <c r="K805" s="41" t="str">
        <v>41360:평내동</v>
      </c>
      <c r="L805" s="42" t="str">
        <v>e편한세상평내메트로원</v>
      </c>
      <c r="M805" s="43">
        <v>60</v>
      </c>
      <c r="N805" s="44">
        <v>18.1</v>
      </c>
      <c r="O805" s="44">
        <v>5</v>
      </c>
      <c r="P805" s="44">
        <v>2729.1</v>
      </c>
      <c r="Q805" s="44">
        <v>4.95</v>
      </c>
      <c r="R805" s="41">
        <v>1914.73</v>
      </c>
    </row>
    <row r="806" ht="20" customHeight="1">
      <c r="A806" s="35" t="str">
        <v>2026-08-16T07:32:26+09:00</v>
      </c>
      <c r="B806" s="35" t="str">
        <v>2026.08.16</v>
      </c>
      <c r="C806" s="35" t="str">
        <v>20260809</v>
      </c>
      <c r="D806" s="35" t="str">
        <v>20260816</v>
      </c>
      <c r="E806" s="35" t="str">
        <v>경기</v>
      </c>
      <c r="F806" s="35" t="str">
        <v>남양주시</v>
      </c>
      <c r="G806" s="35" t="str">
        <v>평내동</v>
      </c>
      <c r="H806" s="35" t="str">
        <v>경기 남양주시 평내동</v>
      </c>
      <c r="I806" s="35" t="str">
        <v>41360</v>
      </c>
      <c r="J806" s="35" t="str">
        <v/>
      </c>
      <c r="K806" s="36" t="str">
        <v>41360:평내동</v>
      </c>
      <c r="L806" s="37" t="str">
        <v>e편한세상평내메트로원</v>
      </c>
      <c r="M806" s="38">
        <v>84.98</v>
      </c>
      <c r="N806" s="39">
        <v>25.7</v>
      </c>
      <c r="O806" s="39">
        <v>5</v>
      </c>
      <c r="P806" s="39">
        <v>2546.35</v>
      </c>
      <c r="Q806" s="39">
        <v>6.55</v>
      </c>
      <c r="R806" s="36">
        <v>1528.88</v>
      </c>
    </row>
    <row r="807" ht="20" customHeight="1">
      <c r="A807" s="40" t="str">
        <v>2026-08-16T07:32:26+09:00</v>
      </c>
      <c r="B807" s="40" t="str">
        <v>2026.08.16</v>
      </c>
      <c r="C807" s="40" t="str">
        <v>20260809</v>
      </c>
      <c r="D807" s="40" t="str">
        <v>20260816</v>
      </c>
      <c r="E807" s="40" t="str">
        <v>경기</v>
      </c>
      <c r="F807" s="40" t="str">
        <v>남양주시</v>
      </c>
      <c r="G807" s="40" t="str">
        <v>평내동</v>
      </c>
      <c r="H807" s="40" t="str">
        <v>경기 남양주시 평내동</v>
      </c>
      <c r="I807" s="40" t="str">
        <v>41360</v>
      </c>
      <c r="J807" s="40" t="str">
        <v/>
      </c>
      <c r="K807" s="41" t="str">
        <v>41360:평내동</v>
      </c>
      <c r="L807" s="42" t="str">
        <v>e편한세상평내메트로원</v>
      </c>
      <c r="M807" s="43">
        <v>84.99</v>
      </c>
      <c r="N807" s="44">
        <v>25.7</v>
      </c>
      <c r="O807" s="44">
        <v>5</v>
      </c>
      <c r="P807" s="44">
        <v>2546.35</v>
      </c>
      <c r="Q807" s="44">
        <v>6.55</v>
      </c>
      <c r="R807" s="41">
        <v>1750.37</v>
      </c>
    </row>
    <row r="808" ht="20" customHeight="1">
      <c r="A808" s="35" t="str">
        <v>2026-08-16T07:32:26+09:00</v>
      </c>
      <c r="B808" s="35" t="str">
        <v>2026.08.16</v>
      </c>
      <c r="C808" s="35" t="str">
        <v>20260809</v>
      </c>
      <c r="D808" s="35" t="str">
        <v>20260816</v>
      </c>
      <c r="E808" s="35" t="str">
        <v>경기</v>
      </c>
      <c r="F808" s="35" t="str">
        <v>남양주시</v>
      </c>
      <c r="G808" s="35" t="str">
        <v>호평동</v>
      </c>
      <c r="H808" s="35" t="str">
        <v>경기 남양주시 호평동</v>
      </c>
      <c r="I808" s="35" t="str">
        <v>41360</v>
      </c>
      <c r="J808" s="35" t="str">
        <v/>
      </c>
      <c r="K808" s="36" t="str">
        <v>41360:호평동</v>
      </c>
      <c r="L808" s="37" t="str">
        <v>남양</v>
      </c>
      <c r="M808" s="38">
        <v>51.84</v>
      </c>
      <c r="N808" s="39">
        <v>15.7</v>
      </c>
      <c r="O808" s="39">
        <v>43</v>
      </c>
      <c r="P808" s="39">
        <v>1400.12</v>
      </c>
      <c r="Q808" s="39">
        <v>2.2</v>
      </c>
      <c r="R808" s="36">
        <v>1062.75</v>
      </c>
    </row>
    <row r="809" ht="20" customHeight="1">
      <c r="A809" s="40" t="str">
        <v>2026-08-16T07:32:26+09:00</v>
      </c>
      <c r="B809" s="40" t="str">
        <v>2026.08.16</v>
      </c>
      <c r="C809" s="40" t="str">
        <v>20260809</v>
      </c>
      <c r="D809" s="40" t="str">
        <v>20260816</v>
      </c>
      <c r="E809" s="40" t="str">
        <v>경기</v>
      </c>
      <c r="F809" s="40" t="str">
        <v>남양주시</v>
      </c>
      <c r="G809" s="40" t="str">
        <v>호평동</v>
      </c>
      <c r="H809" s="40" t="str">
        <v>경기 남양주시 호평동</v>
      </c>
      <c r="I809" s="40" t="str">
        <v>41360</v>
      </c>
      <c r="J809" s="40" t="str">
        <v/>
      </c>
      <c r="K809" s="41" t="str">
        <v>41360:호평동</v>
      </c>
      <c r="L809" s="42" t="str">
        <v>남양</v>
      </c>
      <c r="M809" s="43">
        <v>63</v>
      </c>
      <c r="N809" s="44">
        <v>19.1</v>
      </c>
      <c r="O809" s="44">
        <v>43</v>
      </c>
      <c r="P809" s="44">
        <v>1260.91</v>
      </c>
      <c r="Q809" s="44">
        <v>2.4</v>
      </c>
      <c r="R809" s="41">
        <v>772.57</v>
      </c>
    </row>
    <row r="810" ht="20" customHeight="1">
      <c r="A810" s="35" t="str">
        <v>2026-08-16T07:32:26+09:00</v>
      </c>
      <c r="B810" s="35" t="str">
        <v>2026.08.16</v>
      </c>
      <c r="C810" s="35" t="str">
        <v>20260809</v>
      </c>
      <c r="D810" s="35" t="str">
        <v>20260816</v>
      </c>
      <c r="E810" s="35" t="str">
        <v>경기</v>
      </c>
      <c r="F810" s="35" t="str">
        <v>남양주시</v>
      </c>
      <c r="G810" s="35" t="str">
        <v>호평동</v>
      </c>
      <c r="H810" s="35" t="str">
        <v>경기 남양주시 호평동</v>
      </c>
      <c r="I810" s="35" t="str">
        <v>41360</v>
      </c>
      <c r="J810" s="35" t="str">
        <v/>
      </c>
      <c r="K810" s="36" t="str">
        <v>41360:호평동</v>
      </c>
      <c r="L810" s="37" t="str">
        <v>두산알프하임</v>
      </c>
      <c r="M810" s="38">
        <v>59.96</v>
      </c>
      <c r="N810" s="39">
        <v>18.1</v>
      </c>
      <c r="O810" s="39">
        <v>6</v>
      </c>
      <c r="P810" s="39">
        <v>2176.8</v>
      </c>
      <c r="Q810" s="39">
        <v>3.95</v>
      </c>
      <c r="R810" s="36">
        <v>1736.7</v>
      </c>
    </row>
    <row r="811" ht="20" customHeight="1">
      <c r="A811" s="40" t="str">
        <v>2026-08-16T07:32:26+09:00</v>
      </c>
      <c r="B811" s="40" t="str">
        <v>2026.08.16</v>
      </c>
      <c r="C811" s="40" t="str">
        <v>20260809</v>
      </c>
      <c r="D811" s="40" t="str">
        <v>20260816</v>
      </c>
      <c r="E811" s="40" t="str">
        <v>경기</v>
      </c>
      <c r="F811" s="40" t="str">
        <v>남양주시</v>
      </c>
      <c r="G811" s="40" t="str">
        <v>호평동</v>
      </c>
      <c r="H811" s="40" t="str">
        <v>경기 남양주시 호평동</v>
      </c>
      <c r="I811" s="40" t="str">
        <v>41360</v>
      </c>
      <c r="J811" s="40" t="str">
        <v/>
      </c>
      <c r="K811" s="41" t="str">
        <v>41360:호평동</v>
      </c>
      <c r="L811" s="42" t="str">
        <v>두산알프하임</v>
      </c>
      <c r="M811" s="43">
        <v>59.99</v>
      </c>
      <c r="N811" s="44">
        <v>18.1</v>
      </c>
      <c r="O811" s="44">
        <v>6</v>
      </c>
      <c r="P811" s="44">
        <v>2176.8</v>
      </c>
      <c r="Q811" s="44">
        <v>3.95</v>
      </c>
      <c r="R811" s="41">
        <v>1642.24</v>
      </c>
    </row>
    <row r="812" ht="20" customHeight="1">
      <c r="A812" s="35" t="str">
        <v>2026-08-16T07:32:26+09:00</v>
      </c>
      <c r="B812" s="35" t="str">
        <v>2026.08.16</v>
      </c>
      <c r="C812" s="35" t="str">
        <v>20260809</v>
      </c>
      <c r="D812" s="35" t="str">
        <v>20260816</v>
      </c>
      <c r="E812" s="35" t="str">
        <v>경기</v>
      </c>
      <c r="F812" s="35" t="str">
        <v>남양주시</v>
      </c>
      <c r="G812" s="35" t="str">
        <v>호평동</v>
      </c>
      <c r="H812" s="35" t="str">
        <v>경기 남양주시 호평동</v>
      </c>
      <c r="I812" s="35" t="str">
        <v>41360</v>
      </c>
      <c r="J812" s="35" t="str">
        <v/>
      </c>
      <c r="K812" s="36" t="str">
        <v>41360:호평동</v>
      </c>
      <c r="L812" s="37" t="str">
        <v>두산알프하임</v>
      </c>
      <c r="M812" s="38">
        <v>66.41</v>
      </c>
      <c r="N812" s="39">
        <v>20.1</v>
      </c>
      <c r="O812" s="39">
        <v>6</v>
      </c>
      <c r="P812" s="39">
        <v>2190.37</v>
      </c>
      <c r="Q812" s="39">
        <v>4.4</v>
      </c>
      <c r="R812" s="36">
        <v>1502.39</v>
      </c>
    </row>
    <row r="813" ht="20" customHeight="1">
      <c r="A813" s="40" t="str">
        <v>2026-08-16T07:32:26+09:00</v>
      </c>
      <c r="B813" s="40" t="str">
        <v>2026.08.16</v>
      </c>
      <c r="C813" s="40" t="str">
        <v>20260809</v>
      </c>
      <c r="D813" s="40" t="str">
        <v>20260816</v>
      </c>
      <c r="E813" s="40" t="str">
        <v>경기</v>
      </c>
      <c r="F813" s="40" t="str">
        <v>남양주시</v>
      </c>
      <c r="G813" s="40" t="str">
        <v>호평동</v>
      </c>
      <c r="H813" s="40" t="str">
        <v>경기 남양주시 호평동</v>
      </c>
      <c r="I813" s="40" t="str">
        <v>41360</v>
      </c>
      <c r="J813" s="40" t="str">
        <v/>
      </c>
      <c r="K813" s="41" t="str">
        <v>41360:호평동</v>
      </c>
      <c r="L813" s="42" t="str">
        <v>두산알프하임</v>
      </c>
      <c r="M813" s="43">
        <v>72.96</v>
      </c>
      <c r="N813" s="44">
        <v>22.1</v>
      </c>
      <c r="O813" s="44">
        <v>6</v>
      </c>
      <c r="P813" s="44">
        <v>2129.41</v>
      </c>
      <c r="Q813" s="44">
        <v>4.7</v>
      </c>
      <c r="R813" s="41">
        <v>1789.61</v>
      </c>
    </row>
    <row r="814" ht="20" customHeight="1">
      <c r="A814" s="35" t="str">
        <v>2026-08-16T07:32:26+09:00</v>
      </c>
      <c r="B814" s="35" t="str">
        <v>2026.08.16</v>
      </c>
      <c r="C814" s="35" t="str">
        <v>20260809</v>
      </c>
      <c r="D814" s="35" t="str">
        <v>20260816</v>
      </c>
      <c r="E814" s="35" t="str">
        <v>경기</v>
      </c>
      <c r="F814" s="35" t="str">
        <v>남양주시</v>
      </c>
      <c r="G814" s="35" t="str">
        <v>호평동</v>
      </c>
      <c r="H814" s="35" t="str">
        <v>경기 남양주시 호평동</v>
      </c>
      <c r="I814" s="35" t="str">
        <v>41360</v>
      </c>
      <c r="J814" s="35" t="str">
        <v/>
      </c>
      <c r="K814" s="36" t="str">
        <v>41360:호평동</v>
      </c>
      <c r="L814" s="37" t="str">
        <v>두산알프하임</v>
      </c>
      <c r="M814" s="38">
        <v>72.99</v>
      </c>
      <c r="N814" s="39">
        <v>22.1</v>
      </c>
      <c r="O814" s="39">
        <v>6</v>
      </c>
      <c r="P814" s="39">
        <v>2309.84</v>
      </c>
      <c r="Q814" s="39">
        <v>5.1</v>
      </c>
      <c r="R814" s="36">
        <v>1804.09</v>
      </c>
    </row>
    <row r="815" ht="20" customHeight="1">
      <c r="A815" s="40" t="str">
        <v>2026-08-16T07:32:26+09:00</v>
      </c>
      <c r="B815" s="40" t="str">
        <v>2026.08.16</v>
      </c>
      <c r="C815" s="40" t="str">
        <v>20260809</v>
      </c>
      <c r="D815" s="40" t="str">
        <v>20260816</v>
      </c>
      <c r="E815" s="40" t="str">
        <v>경기</v>
      </c>
      <c r="F815" s="40" t="str">
        <v>남양주시</v>
      </c>
      <c r="G815" s="40" t="str">
        <v>호평동</v>
      </c>
      <c r="H815" s="40" t="str">
        <v>경기 남양주시 호평동</v>
      </c>
      <c r="I815" s="40" t="str">
        <v>41360</v>
      </c>
      <c r="J815" s="40" t="str">
        <v/>
      </c>
      <c r="K815" s="41" t="str">
        <v>41360:호평동</v>
      </c>
      <c r="L815" s="42" t="str">
        <v>두산알프하임</v>
      </c>
      <c r="M815" s="43">
        <v>79.68</v>
      </c>
      <c r="N815" s="44">
        <v>24.1</v>
      </c>
      <c r="O815" s="44">
        <v>6</v>
      </c>
      <c r="P815" s="44">
        <v>2073.63</v>
      </c>
      <c r="Q815" s="44">
        <v>5</v>
      </c>
      <c r="R815" s="41">
        <v>1576.46</v>
      </c>
    </row>
    <row r="816" ht="20" customHeight="1">
      <c r="A816" s="35" t="str">
        <v>2026-08-16T07:32:26+09:00</v>
      </c>
      <c r="B816" s="35" t="str">
        <v>2026.08.16</v>
      </c>
      <c r="C816" s="35" t="str">
        <v>20260809</v>
      </c>
      <c r="D816" s="35" t="str">
        <v>20260816</v>
      </c>
      <c r="E816" s="35" t="str">
        <v>경기</v>
      </c>
      <c r="F816" s="35" t="str">
        <v>남양주시</v>
      </c>
      <c r="G816" s="35" t="str">
        <v>호평동</v>
      </c>
      <c r="H816" s="35" t="str">
        <v>경기 남양주시 호평동</v>
      </c>
      <c r="I816" s="35" t="str">
        <v>41360</v>
      </c>
      <c r="J816" s="35" t="str">
        <v/>
      </c>
      <c r="K816" s="36" t="str">
        <v>41360:호평동</v>
      </c>
      <c r="L816" s="37" t="str">
        <v>두산알프하임</v>
      </c>
      <c r="M816" s="38">
        <v>79.71</v>
      </c>
      <c r="N816" s="39">
        <v>24.1</v>
      </c>
      <c r="O816" s="39">
        <v>6</v>
      </c>
      <c r="P816" s="39">
        <v>2073.63</v>
      </c>
      <c r="Q816" s="39">
        <v>5</v>
      </c>
      <c r="R816" s="36">
        <v>1824.8</v>
      </c>
    </row>
    <row r="817" ht="20" customHeight="1">
      <c r="A817" s="40" t="str">
        <v>2026-08-16T07:32:26+09:00</v>
      </c>
      <c r="B817" s="40" t="str">
        <v>2026.08.16</v>
      </c>
      <c r="C817" s="40" t="str">
        <v>20260809</v>
      </c>
      <c r="D817" s="40" t="str">
        <v>20260816</v>
      </c>
      <c r="E817" s="40" t="str">
        <v>경기</v>
      </c>
      <c r="F817" s="40" t="str">
        <v>남양주시</v>
      </c>
      <c r="G817" s="40" t="str">
        <v>호평동</v>
      </c>
      <c r="H817" s="40" t="str">
        <v>경기 남양주시 호평동</v>
      </c>
      <c r="I817" s="40" t="str">
        <v>41360</v>
      </c>
      <c r="J817" s="40" t="str">
        <v/>
      </c>
      <c r="K817" s="41" t="str">
        <v>41360:호평동</v>
      </c>
      <c r="L817" s="42" t="str">
        <v>두산알프하임</v>
      </c>
      <c r="M817" s="43">
        <v>84.83</v>
      </c>
      <c r="N817" s="44">
        <v>25.7</v>
      </c>
      <c r="O817" s="44">
        <v>6</v>
      </c>
      <c r="P817" s="44">
        <v>2004.92</v>
      </c>
      <c r="Q817" s="44">
        <v>5.15</v>
      </c>
      <c r="R817" s="41">
        <v>1471.05</v>
      </c>
    </row>
    <row r="818" ht="20" customHeight="1">
      <c r="A818" s="35" t="str">
        <v>2026-08-16T07:32:26+09:00</v>
      </c>
      <c r="B818" s="35" t="str">
        <v>2026.08.16</v>
      </c>
      <c r="C818" s="35" t="str">
        <v>20260809</v>
      </c>
      <c r="D818" s="35" t="str">
        <v>20260816</v>
      </c>
      <c r="E818" s="35" t="str">
        <v>경기</v>
      </c>
      <c r="F818" s="35" t="str">
        <v>남양주시</v>
      </c>
      <c r="G818" s="35" t="str">
        <v>호평동</v>
      </c>
      <c r="H818" s="35" t="str">
        <v>경기 남양주시 호평동</v>
      </c>
      <c r="I818" s="35" t="str">
        <v>41360</v>
      </c>
      <c r="J818" s="35" t="str">
        <v/>
      </c>
      <c r="K818" s="36" t="str">
        <v>41360:호평동</v>
      </c>
      <c r="L818" s="37" t="str">
        <v>두산알프하임</v>
      </c>
      <c r="M818" s="38">
        <v>84.96</v>
      </c>
      <c r="N818" s="39">
        <v>25.7</v>
      </c>
      <c r="O818" s="39">
        <v>6</v>
      </c>
      <c r="P818" s="39">
        <v>2194.63</v>
      </c>
      <c r="Q818" s="39">
        <v>5.64</v>
      </c>
      <c r="R818" s="36">
        <v>1690.72</v>
      </c>
    </row>
    <row r="819" ht="20" customHeight="1">
      <c r="A819" s="40" t="str">
        <v>2026-08-16T07:32:26+09:00</v>
      </c>
      <c r="B819" s="40" t="str">
        <v>2026.08.16</v>
      </c>
      <c r="C819" s="40" t="str">
        <v>20260809</v>
      </c>
      <c r="D819" s="40" t="str">
        <v>20260816</v>
      </c>
      <c r="E819" s="40" t="str">
        <v>경기</v>
      </c>
      <c r="F819" s="40" t="str">
        <v>남양주시</v>
      </c>
      <c r="G819" s="40" t="str">
        <v>호평동</v>
      </c>
      <c r="H819" s="40" t="str">
        <v>경기 남양주시 호평동</v>
      </c>
      <c r="I819" s="40" t="str">
        <v>41360</v>
      </c>
      <c r="J819" s="40" t="str">
        <v/>
      </c>
      <c r="K819" s="41" t="str">
        <v>41360:호평동</v>
      </c>
      <c r="L819" s="42" t="str">
        <v>두산알프하임</v>
      </c>
      <c r="M819" s="43">
        <v>108.95</v>
      </c>
      <c r="N819" s="44">
        <v>33</v>
      </c>
      <c r="O819" s="44">
        <v>6</v>
      </c>
      <c r="P819" s="44">
        <v>2542.53</v>
      </c>
      <c r="Q819" s="44">
        <v>8.38</v>
      </c>
      <c r="R819" s="41">
        <v>1820.43</v>
      </c>
    </row>
    <row r="820" ht="20" customHeight="1">
      <c r="A820" s="35" t="str">
        <v>2026-08-16T07:32:26+09:00</v>
      </c>
      <c r="B820" s="35" t="str">
        <v>2026.08.16</v>
      </c>
      <c r="C820" s="35" t="str">
        <v>20260809</v>
      </c>
      <c r="D820" s="35" t="str">
        <v>20260816</v>
      </c>
      <c r="E820" s="35" t="str">
        <v>경기</v>
      </c>
      <c r="F820" s="35" t="str">
        <v>남양주시</v>
      </c>
      <c r="G820" s="35" t="str">
        <v>호평동</v>
      </c>
      <c r="H820" s="35" t="str">
        <v>경기 남양주시 호평동</v>
      </c>
      <c r="I820" s="35" t="str">
        <v>41360</v>
      </c>
      <c r="J820" s="35" t="str">
        <v/>
      </c>
      <c r="K820" s="36" t="str">
        <v>41360:호평동</v>
      </c>
      <c r="L820" s="37" t="str">
        <v>두산알프하임</v>
      </c>
      <c r="M820" s="38">
        <v>108.96</v>
      </c>
      <c r="N820" s="39">
        <v>33</v>
      </c>
      <c r="O820" s="39">
        <v>6</v>
      </c>
      <c r="P820" s="39">
        <v>2542.53</v>
      </c>
      <c r="Q820" s="39">
        <v>8.38</v>
      </c>
      <c r="R820" s="36">
        <v>1820.43</v>
      </c>
    </row>
    <row r="821" ht="20" customHeight="1">
      <c r="A821" s="40" t="str">
        <v>2026-08-16T07:32:26+09:00</v>
      </c>
      <c r="B821" s="40" t="str">
        <v>2026.08.16</v>
      </c>
      <c r="C821" s="40" t="str">
        <v>20260809</v>
      </c>
      <c r="D821" s="40" t="str">
        <v>20260816</v>
      </c>
      <c r="E821" s="40" t="str">
        <v>경기</v>
      </c>
      <c r="F821" s="40" t="str">
        <v>남양주시</v>
      </c>
      <c r="G821" s="40" t="str">
        <v>호평동</v>
      </c>
      <c r="H821" s="40" t="str">
        <v>경기 남양주시 호평동</v>
      </c>
      <c r="I821" s="40" t="str">
        <v>41360</v>
      </c>
      <c r="J821" s="40" t="str">
        <v/>
      </c>
      <c r="K821" s="41" t="str">
        <v>41360:호평동</v>
      </c>
      <c r="L821" s="42" t="str">
        <v>두산알프하임</v>
      </c>
      <c r="M821" s="43">
        <v>108.98</v>
      </c>
      <c r="N821" s="44">
        <v>33</v>
      </c>
      <c r="O821" s="44">
        <v>6</v>
      </c>
      <c r="P821" s="44">
        <v>2542.53</v>
      </c>
      <c r="Q821" s="44">
        <v>8.38</v>
      </c>
      <c r="R821" s="41">
        <v>1820.43</v>
      </c>
    </row>
    <row r="822" ht="20" customHeight="1">
      <c r="A822" s="35" t="str">
        <v>2026-08-16T07:32:26+09:00</v>
      </c>
      <c r="B822" s="35" t="str">
        <v>2026.08.16</v>
      </c>
      <c r="C822" s="35" t="str">
        <v>20260809</v>
      </c>
      <c r="D822" s="35" t="str">
        <v>20260816</v>
      </c>
      <c r="E822" s="35" t="str">
        <v>경기</v>
      </c>
      <c r="F822" s="35" t="str">
        <v>남양주시</v>
      </c>
      <c r="G822" s="35" t="str">
        <v>호평동</v>
      </c>
      <c r="H822" s="35" t="str">
        <v>경기 남양주시 호평동</v>
      </c>
      <c r="I822" s="35" t="str">
        <v>41360</v>
      </c>
      <c r="J822" s="35" t="str">
        <v/>
      </c>
      <c r="K822" s="36" t="str">
        <v>41360:호평동</v>
      </c>
      <c r="L822" s="37" t="str">
        <v>라인그린</v>
      </c>
      <c r="M822" s="38">
        <v>59.93</v>
      </c>
      <c r="N822" s="39">
        <v>18.1</v>
      </c>
      <c r="O822" s="39">
        <v>30</v>
      </c>
      <c r="P822" s="39">
        <v>1152.86</v>
      </c>
      <c r="Q822" s="39">
        <v>2.09</v>
      </c>
      <c r="R822" s="36">
        <v>1075.64</v>
      </c>
    </row>
    <row r="823" ht="20" customHeight="1">
      <c r="A823" s="40" t="str">
        <v>2026-08-16T07:32:26+09:00</v>
      </c>
      <c r="B823" s="40" t="str">
        <v>2026.08.16</v>
      </c>
      <c r="C823" s="40" t="str">
        <v>20260809</v>
      </c>
      <c r="D823" s="40" t="str">
        <v>20260816</v>
      </c>
      <c r="E823" s="40" t="str">
        <v>경기</v>
      </c>
      <c r="F823" s="40" t="str">
        <v>남양주시</v>
      </c>
      <c r="G823" s="40" t="str">
        <v>호평동</v>
      </c>
      <c r="H823" s="40" t="str">
        <v>경기 남양주시 호평동</v>
      </c>
      <c r="I823" s="40" t="str">
        <v>41360</v>
      </c>
      <c r="J823" s="40" t="str">
        <v/>
      </c>
      <c r="K823" s="41" t="str">
        <v>41360:호평동</v>
      </c>
      <c r="L823" s="42" t="str">
        <v>라인그린</v>
      </c>
      <c r="M823" s="43">
        <v>84.68</v>
      </c>
      <c r="N823" s="44">
        <v>25.6</v>
      </c>
      <c r="O823" s="44">
        <v>30</v>
      </c>
      <c r="P823" s="44">
        <v>989.55</v>
      </c>
      <c r="Q823" s="44">
        <v>2.53</v>
      </c>
      <c r="R823" s="41">
        <v>819.81</v>
      </c>
    </row>
    <row r="824" ht="20" customHeight="1">
      <c r="A824" s="35" t="str">
        <v>2026-08-16T07:32:26+09:00</v>
      </c>
      <c r="B824" s="35" t="str">
        <v>2026.08.16</v>
      </c>
      <c r="C824" s="35" t="str">
        <v>20260809</v>
      </c>
      <c r="D824" s="35" t="str">
        <v>20260816</v>
      </c>
      <c r="E824" s="35" t="str">
        <v>경기</v>
      </c>
      <c r="F824" s="35" t="str">
        <v>남양주시</v>
      </c>
      <c r="G824" s="35" t="str">
        <v>호평동</v>
      </c>
      <c r="H824" s="35" t="str">
        <v>경기 남양주시 호평동</v>
      </c>
      <c r="I824" s="35" t="str">
        <v>41360</v>
      </c>
      <c r="J824" s="35" t="str">
        <v/>
      </c>
      <c r="K824" s="36" t="str">
        <v>41360:호평동</v>
      </c>
      <c r="L824" s="37" t="str">
        <v>로제카운티</v>
      </c>
      <c r="M824" s="38">
        <v>17.72</v>
      </c>
      <c r="N824" s="39">
        <v>5.4</v>
      </c>
      <c r="O824" s="39">
        <v>15</v>
      </c>
      <c r="P824" s="35" t="str">
        <v/>
      </c>
      <c r="Q824" s="35" t="str">
        <v/>
      </c>
      <c r="R824" s="36">
        <v>1262.99</v>
      </c>
    </row>
    <row r="825" ht="20" customHeight="1">
      <c r="A825" s="40" t="str">
        <v>2026-08-16T07:32:26+09:00</v>
      </c>
      <c r="B825" s="40" t="str">
        <v>2026.08.16</v>
      </c>
      <c r="C825" s="40" t="str">
        <v>20260809</v>
      </c>
      <c r="D825" s="40" t="str">
        <v>20260816</v>
      </c>
      <c r="E825" s="40" t="str">
        <v>경기</v>
      </c>
      <c r="F825" s="40" t="str">
        <v>남양주시</v>
      </c>
      <c r="G825" s="40" t="str">
        <v>호평동</v>
      </c>
      <c r="H825" s="40" t="str">
        <v>경기 남양주시 호평동</v>
      </c>
      <c r="I825" s="40" t="str">
        <v>41360</v>
      </c>
      <c r="J825" s="40" t="str">
        <v/>
      </c>
      <c r="K825" s="41" t="str">
        <v>41360:호평동</v>
      </c>
      <c r="L825" s="42" t="str">
        <v>로제카운티</v>
      </c>
      <c r="M825" s="43">
        <v>30.46</v>
      </c>
      <c r="N825" s="44">
        <v>9.2</v>
      </c>
      <c r="O825" s="44">
        <v>15</v>
      </c>
      <c r="P825" s="44">
        <v>1465.14</v>
      </c>
      <c r="Q825" s="44">
        <v>1.35</v>
      </c>
      <c r="R825" s="41">
        <v>1163.67</v>
      </c>
    </row>
    <row r="826" ht="20" customHeight="1">
      <c r="A826" s="35" t="str">
        <v>2026-08-16T07:32:26+09:00</v>
      </c>
      <c r="B826" s="35" t="str">
        <v>2026.08.16</v>
      </c>
      <c r="C826" s="35" t="str">
        <v>20260809</v>
      </c>
      <c r="D826" s="35" t="str">
        <v>20260816</v>
      </c>
      <c r="E826" s="35" t="str">
        <v>경기</v>
      </c>
      <c r="F826" s="35" t="str">
        <v>남양주시</v>
      </c>
      <c r="G826" s="35" t="str">
        <v>호평동</v>
      </c>
      <c r="H826" s="35" t="str">
        <v>경기 남양주시 호평동</v>
      </c>
      <c r="I826" s="35" t="str">
        <v>41360</v>
      </c>
      <c r="J826" s="35" t="str">
        <v/>
      </c>
      <c r="K826" s="36" t="str">
        <v>41360:호평동</v>
      </c>
      <c r="L826" s="37" t="str">
        <v>로제카운티</v>
      </c>
      <c r="M826" s="38">
        <v>30.58</v>
      </c>
      <c r="N826" s="39">
        <v>9.3</v>
      </c>
      <c r="O826" s="39">
        <v>15</v>
      </c>
      <c r="P826" s="39">
        <v>1465.14</v>
      </c>
      <c r="Q826" s="39">
        <v>1.36</v>
      </c>
      <c r="R826" s="36">
        <v>1055.95</v>
      </c>
    </row>
    <row r="827" ht="20" customHeight="1">
      <c r="A827" s="40" t="str">
        <v>2026-08-16T07:32:26+09:00</v>
      </c>
      <c r="B827" s="40" t="str">
        <v>2026.08.16</v>
      </c>
      <c r="C827" s="40" t="str">
        <v>20260809</v>
      </c>
      <c r="D827" s="40" t="str">
        <v>20260816</v>
      </c>
      <c r="E827" s="40" t="str">
        <v>경기</v>
      </c>
      <c r="F827" s="40" t="str">
        <v>남양주시</v>
      </c>
      <c r="G827" s="40" t="str">
        <v>호평동</v>
      </c>
      <c r="H827" s="40" t="str">
        <v>경기 남양주시 호평동</v>
      </c>
      <c r="I827" s="40" t="str">
        <v>41360</v>
      </c>
      <c r="J827" s="40" t="str">
        <v/>
      </c>
      <c r="K827" s="41" t="str">
        <v>41360:호평동</v>
      </c>
      <c r="L827" s="42" t="str">
        <v>메이플카운티</v>
      </c>
      <c r="M827" s="43">
        <v>15.03</v>
      </c>
      <c r="N827" s="44">
        <v>4.5</v>
      </c>
      <c r="O827" s="44">
        <v>16</v>
      </c>
      <c r="P827" s="44">
        <v>1866.06</v>
      </c>
      <c r="Q827" s="44">
        <v>0.85</v>
      </c>
      <c r="R827" s="40" t="str">
        <v/>
      </c>
    </row>
    <row r="828" ht="20" customHeight="1">
      <c r="A828" s="35" t="str">
        <v>2026-08-16T07:32:26+09:00</v>
      </c>
      <c r="B828" s="35" t="str">
        <v>2026.08.16</v>
      </c>
      <c r="C828" s="35" t="str">
        <v>20260809</v>
      </c>
      <c r="D828" s="35" t="str">
        <v>20260816</v>
      </c>
      <c r="E828" s="35" t="str">
        <v>경기</v>
      </c>
      <c r="F828" s="35" t="str">
        <v>남양주시</v>
      </c>
      <c r="G828" s="35" t="str">
        <v>호평동</v>
      </c>
      <c r="H828" s="35" t="str">
        <v>경기 남양주시 호평동</v>
      </c>
      <c r="I828" s="35" t="str">
        <v>41360</v>
      </c>
      <c r="J828" s="35" t="str">
        <v/>
      </c>
      <c r="K828" s="36" t="str">
        <v>41360:호평동</v>
      </c>
      <c r="L828" s="37" t="str">
        <v>평내호평역KCC스위첸</v>
      </c>
      <c r="M828" s="38">
        <v>59.99</v>
      </c>
      <c r="N828" s="39">
        <v>18.1</v>
      </c>
      <c r="O828" s="39">
        <v>10</v>
      </c>
      <c r="P828" s="39">
        <v>2969.65</v>
      </c>
      <c r="Q828" s="39">
        <v>5.39</v>
      </c>
      <c r="R828" s="36">
        <v>2373.21</v>
      </c>
    </row>
    <row r="829" ht="20" customHeight="1">
      <c r="A829" s="40" t="str">
        <v>2026-08-16T07:32:26+09:00</v>
      </c>
      <c r="B829" s="40" t="str">
        <v>2026.08.16</v>
      </c>
      <c r="C829" s="40" t="str">
        <v>20260809</v>
      </c>
      <c r="D829" s="40" t="str">
        <v>20260816</v>
      </c>
      <c r="E829" s="40" t="str">
        <v>경기</v>
      </c>
      <c r="F829" s="40" t="str">
        <v>남양주시</v>
      </c>
      <c r="G829" s="40" t="str">
        <v>호평동</v>
      </c>
      <c r="H829" s="40" t="str">
        <v>경기 남양주시 호평동</v>
      </c>
      <c r="I829" s="40" t="str">
        <v>41360</v>
      </c>
      <c r="J829" s="40" t="str">
        <v/>
      </c>
      <c r="K829" s="41" t="str">
        <v>41360:호평동</v>
      </c>
      <c r="L829" s="42" t="str">
        <v>평내호평역KCC스위첸</v>
      </c>
      <c r="M829" s="43">
        <v>84.98</v>
      </c>
      <c r="N829" s="44">
        <v>25.7</v>
      </c>
      <c r="O829" s="44">
        <v>10</v>
      </c>
      <c r="P829" s="44">
        <v>2703.51</v>
      </c>
      <c r="Q829" s="44">
        <v>6.95</v>
      </c>
      <c r="R829" s="41">
        <v>1944.89</v>
      </c>
    </row>
    <row r="830" ht="20" customHeight="1">
      <c r="A830" s="35" t="str">
        <v>2026-08-16T07:32:26+09:00</v>
      </c>
      <c r="B830" s="35" t="str">
        <v>2026.08.16</v>
      </c>
      <c r="C830" s="35" t="str">
        <v>20260809</v>
      </c>
      <c r="D830" s="35" t="str">
        <v>20260816</v>
      </c>
      <c r="E830" s="35" t="str">
        <v>경기</v>
      </c>
      <c r="F830" s="35" t="str">
        <v>남양주시</v>
      </c>
      <c r="G830" s="35" t="str">
        <v>호평동</v>
      </c>
      <c r="H830" s="35" t="str">
        <v>경기 남양주시 호평동</v>
      </c>
      <c r="I830" s="35" t="str">
        <v>41360</v>
      </c>
      <c r="J830" s="35" t="str">
        <v/>
      </c>
      <c r="K830" s="36" t="str">
        <v>41360:호평동</v>
      </c>
      <c r="L830" s="37" t="str">
        <v>평내호평역KCC스위첸</v>
      </c>
      <c r="M830" s="38">
        <v>84.99</v>
      </c>
      <c r="N830" s="39">
        <v>25.7</v>
      </c>
      <c r="O830" s="39">
        <v>10</v>
      </c>
      <c r="P830" s="39">
        <v>2703.51</v>
      </c>
      <c r="Q830" s="39">
        <v>6.95</v>
      </c>
      <c r="R830" s="36">
        <v>1944.89</v>
      </c>
    </row>
    <row r="831" ht="20" customHeight="1">
      <c r="A831" s="40" t="str">
        <v>2026-08-16T07:32:26+09:00</v>
      </c>
      <c r="B831" s="40" t="str">
        <v>2026.08.16</v>
      </c>
      <c r="C831" s="40" t="str">
        <v>20260809</v>
      </c>
      <c r="D831" s="40" t="str">
        <v>20260816</v>
      </c>
      <c r="E831" s="40" t="str">
        <v>경기</v>
      </c>
      <c r="F831" s="40" t="str">
        <v>남양주시</v>
      </c>
      <c r="G831" s="40" t="str">
        <v>호평동</v>
      </c>
      <c r="H831" s="40" t="str">
        <v>경기 남양주시 호평동</v>
      </c>
      <c r="I831" s="40" t="str">
        <v>41360</v>
      </c>
      <c r="J831" s="40" t="str">
        <v/>
      </c>
      <c r="K831" s="41" t="str">
        <v>41360:호평동</v>
      </c>
      <c r="L831" s="42" t="str">
        <v>호평동대명루첸아파트</v>
      </c>
      <c r="M831" s="43">
        <v>49.55</v>
      </c>
      <c r="N831" s="44">
        <v>15</v>
      </c>
      <c r="O831" s="44">
        <v>12</v>
      </c>
      <c r="P831" s="40" t="str">
        <v/>
      </c>
      <c r="Q831" s="40" t="str">
        <v/>
      </c>
      <c r="R831" s="41">
        <v>1431.17</v>
      </c>
    </row>
    <row r="832" ht="20" customHeight="1">
      <c r="A832" s="35" t="str">
        <v>2026-08-16T07:32:26+09:00</v>
      </c>
      <c r="B832" s="35" t="str">
        <v>2026.08.16</v>
      </c>
      <c r="C832" s="35" t="str">
        <v>20260809</v>
      </c>
      <c r="D832" s="35" t="str">
        <v>20260816</v>
      </c>
      <c r="E832" s="35" t="str">
        <v>경기</v>
      </c>
      <c r="F832" s="35" t="str">
        <v>남양주시</v>
      </c>
      <c r="G832" s="35" t="str">
        <v>호평동</v>
      </c>
      <c r="H832" s="35" t="str">
        <v>경기 남양주시 호평동</v>
      </c>
      <c r="I832" s="35" t="str">
        <v>41360</v>
      </c>
      <c r="J832" s="35" t="str">
        <v/>
      </c>
      <c r="K832" s="36" t="str">
        <v>41360:호평동</v>
      </c>
      <c r="L832" s="37" t="str">
        <v>호평동대명루첸아파트</v>
      </c>
      <c r="M832" s="38">
        <v>59.94</v>
      </c>
      <c r="N832" s="39">
        <v>18.1</v>
      </c>
      <c r="O832" s="39">
        <v>12</v>
      </c>
      <c r="P832" s="35" t="str">
        <v/>
      </c>
      <c r="Q832" s="35" t="str">
        <v/>
      </c>
      <c r="R832" s="36">
        <v>1092.72</v>
      </c>
    </row>
    <row r="833" ht="20" customHeight="1">
      <c r="A833" s="40" t="str">
        <v>2026-08-16T07:32:26+09:00</v>
      </c>
      <c r="B833" s="40" t="str">
        <v>2026.08.16</v>
      </c>
      <c r="C833" s="40" t="str">
        <v>20260809</v>
      </c>
      <c r="D833" s="40" t="str">
        <v>20260816</v>
      </c>
      <c r="E833" s="40" t="str">
        <v>경기</v>
      </c>
      <c r="F833" s="40" t="str">
        <v>남양주시</v>
      </c>
      <c r="G833" s="40" t="str">
        <v>호평동</v>
      </c>
      <c r="H833" s="40" t="str">
        <v>경기 남양주시 호평동</v>
      </c>
      <c r="I833" s="40" t="str">
        <v>41360</v>
      </c>
      <c r="J833" s="40" t="str">
        <v/>
      </c>
      <c r="K833" s="41" t="str">
        <v>41360:호평동</v>
      </c>
      <c r="L833" s="42" t="str">
        <v>호평동대명루첸아파트</v>
      </c>
      <c r="M833" s="43">
        <v>59.95</v>
      </c>
      <c r="N833" s="44">
        <v>18.1</v>
      </c>
      <c r="O833" s="44">
        <v>12</v>
      </c>
      <c r="P833" s="40" t="str">
        <v/>
      </c>
      <c r="Q833" s="40" t="str">
        <v/>
      </c>
      <c r="R833" s="41">
        <v>1245.28</v>
      </c>
    </row>
    <row r="834" ht="20" customHeight="1">
      <c r="A834" s="35" t="str">
        <v>2026-08-16T07:32:26+09:00</v>
      </c>
      <c r="B834" s="35" t="str">
        <v>2026.08.16</v>
      </c>
      <c r="C834" s="35" t="str">
        <v>20260809</v>
      </c>
      <c r="D834" s="35" t="str">
        <v>20260816</v>
      </c>
      <c r="E834" s="35" t="str">
        <v>경기</v>
      </c>
      <c r="F834" s="35" t="str">
        <v>남양주시</v>
      </c>
      <c r="G834" s="35" t="str">
        <v>호평동</v>
      </c>
      <c r="H834" s="35" t="str">
        <v>경기 남양주시 호평동</v>
      </c>
      <c r="I834" s="35" t="str">
        <v>41360</v>
      </c>
      <c r="J834" s="35" t="str">
        <v/>
      </c>
      <c r="K834" s="36" t="str">
        <v>41360:호평동</v>
      </c>
      <c r="L834" s="37" t="str">
        <v>호평동대명루첸아파트</v>
      </c>
      <c r="M834" s="38">
        <v>84.9</v>
      </c>
      <c r="N834" s="39">
        <v>25.7</v>
      </c>
      <c r="O834" s="39">
        <v>12</v>
      </c>
      <c r="P834" s="35" t="str">
        <v/>
      </c>
      <c r="Q834" s="35" t="str">
        <v/>
      </c>
      <c r="R834" s="36">
        <v>1001.62</v>
      </c>
    </row>
    <row r="835" ht="20" customHeight="1">
      <c r="A835" s="40" t="str">
        <v>2026-08-16T07:32:26+09:00</v>
      </c>
      <c r="B835" s="40" t="str">
        <v>2026.08.16</v>
      </c>
      <c r="C835" s="40" t="str">
        <v>20260809</v>
      </c>
      <c r="D835" s="40" t="str">
        <v>20260816</v>
      </c>
      <c r="E835" s="40" t="str">
        <v>경기</v>
      </c>
      <c r="F835" s="40" t="str">
        <v>남양주시</v>
      </c>
      <c r="G835" s="40" t="str">
        <v>호평동</v>
      </c>
      <c r="H835" s="40" t="str">
        <v>경기 남양주시 호평동</v>
      </c>
      <c r="I835" s="40" t="str">
        <v>41360</v>
      </c>
      <c r="J835" s="40" t="str">
        <v/>
      </c>
      <c r="K835" s="41" t="str">
        <v>41360:호평동</v>
      </c>
      <c r="L835" s="42" t="str">
        <v>호평동대명루첸아파트</v>
      </c>
      <c r="M835" s="43">
        <v>84.95</v>
      </c>
      <c r="N835" s="44">
        <v>25.7</v>
      </c>
      <c r="O835" s="44">
        <v>12</v>
      </c>
      <c r="P835" s="40" t="str">
        <v/>
      </c>
      <c r="Q835" s="40" t="str">
        <v/>
      </c>
      <c r="R835" s="41">
        <v>943.86</v>
      </c>
    </row>
    <row r="836" ht="20" customHeight="1">
      <c r="A836" s="35" t="str">
        <v>2026-08-16T07:32:26+09:00</v>
      </c>
      <c r="B836" s="35" t="str">
        <v>2026.08.16</v>
      </c>
      <c r="C836" s="35" t="str">
        <v>20260809</v>
      </c>
      <c r="D836" s="35" t="str">
        <v>20260816</v>
      </c>
      <c r="E836" s="35" t="str">
        <v>경기</v>
      </c>
      <c r="F836" s="35" t="str">
        <v>남양주시</v>
      </c>
      <c r="G836" s="35" t="str">
        <v>호평동</v>
      </c>
      <c r="H836" s="35" t="str">
        <v>경기 남양주시 호평동</v>
      </c>
      <c r="I836" s="35" t="str">
        <v>41360</v>
      </c>
      <c r="J836" s="35" t="str">
        <v/>
      </c>
      <c r="K836" s="36" t="str">
        <v>41360:호평동</v>
      </c>
      <c r="L836" s="37" t="str">
        <v>호평동대명루첸아파트</v>
      </c>
      <c r="M836" s="38">
        <v>85</v>
      </c>
      <c r="N836" s="39">
        <v>25.7</v>
      </c>
      <c r="O836" s="39">
        <v>12</v>
      </c>
      <c r="P836" s="35" t="str">
        <v/>
      </c>
      <c r="Q836" s="35" t="str">
        <v/>
      </c>
      <c r="R836" s="36">
        <v>977.96</v>
      </c>
    </row>
    <row r="837" ht="20" customHeight="1">
      <c r="A837" s="40" t="str">
        <v>2026-08-16T07:32:26+09:00</v>
      </c>
      <c r="B837" s="40" t="str">
        <v>2026.08.16</v>
      </c>
      <c r="C837" s="40" t="str">
        <v>20260809</v>
      </c>
      <c r="D837" s="40" t="str">
        <v>20260816</v>
      </c>
      <c r="E837" s="40" t="str">
        <v>경기</v>
      </c>
      <c r="F837" s="40" t="str">
        <v>남양주시</v>
      </c>
      <c r="G837" s="40" t="str">
        <v>호평동</v>
      </c>
      <c r="H837" s="40" t="str">
        <v>경기 남양주시 호평동</v>
      </c>
      <c r="I837" s="40" t="str">
        <v>41360</v>
      </c>
      <c r="J837" s="40" t="str">
        <v/>
      </c>
      <c r="K837" s="41" t="str">
        <v>41360:호평동</v>
      </c>
      <c r="L837" s="42" t="str">
        <v>호평두산위브파크</v>
      </c>
      <c r="M837" s="43">
        <v>122.06</v>
      </c>
      <c r="N837" s="44">
        <v>36.9</v>
      </c>
      <c r="O837" s="44">
        <v>18</v>
      </c>
      <c r="P837" s="40" t="str">
        <v/>
      </c>
      <c r="Q837" s="40" t="str">
        <v/>
      </c>
      <c r="R837" s="41">
        <v>1165.25</v>
      </c>
    </row>
    <row r="838" ht="20" customHeight="1">
      <c r="A838" s="35" t="str">
        <v>2026-08-16T07:32:26+09:00</v>
      </c>
      <c r="B838" s="35" t="str">
        <v>2026.08.16</v>
      </c>
      <c r="C838" s="35" t="str">
        <v>20260809</v>
      </c>
      <c r="D838" s="35" t="str">
        <v>20260816</v>
      </c>
      <c r="E838" s="35" t="str">
        <v>경기</v>
      </c>
      <c r="F838" s="35" t="str">
        <v>남양주시</v>
      </c>
      <c r="G838" s="35" t="str">
        <v>호평동</v>
      </c>
      <c r="H838" s="35" t="str">
        <v>경기 남양주시 호평동</v>
      </c>
      <c r="I838" s="35" t="str">
        <v>41360</v>
      </c>
      <c r="J838" s="35" t="str">
        <v/>
      </c>
      <c r="K838" s="36" t="str">
        <v>41360:호평동</v>
      </c>
      <c r="L838" s="37" t="str">
        <v>호평두산위브파크</v>
      </c>
      <c r="M838" s="38">
        <v>130.08</v>
      </c>
      <c r="N838" s="39">
        <v>39.3</v>
      </c>
      <c r="O838" s="39">
        <v>18</v>
      </c>
      <c r="P838" s="39">
        <v>1622.15</v>
      </c>
      <c r="Q838" s="39">
        <v>6.38</v>
      </c>
      <c r="R838" s="35" t="str">
        <v/>
      </c>
    </row>
    <row r="839" ht="20" customHeight="1">
      <c r="A839" s="40" t="str">
        <v>2026-08-16T07:32:26+09:00</v>
      </c>
      <c r="B839" s="40" t="str">
        <v>2026.08.16</v>
      </c>
      <c r="C839" s="40" t="str">
        <v>20260809</v>
      </c>
      <c r="D839" s="40" t="str">
        <v>20260816</v>
      </c>
      <c r="E839" s="40" t="str">
        <v>경기</v>
      </c>
      <c r="F839" s="40" t="str">
        <v>남양주시</v>
      </c>
      <c r="G839" s="40" t="str">
        <v>호평동</v>
      </c>
      <c r="H839" s="40" t="str">
        <v>경기 남양주시 호평동</v>
      </c>
      <c r="I839" s="40" t="str">
        <v>41360</v>
      </c>
      <c r="J839" s="40" t="str">
        <v/>
      </c>
      <c r="K839" s="41" t="str">
        <v>41360:호평동</v>
      </c>
      <c r="L839" s="42" t="str">
        <v>호평두산위브파크</v>
      </c>
      <c r="M839" s="43">
        <v>131.52</v>
      </c>
      <c r="N839" s="44">
        <v>39.8</v>
      </c>
      <c r="O839" s="44">
        <v>18</v>
      </c>
      <c r="P839" s="44">
        <v>1864.38</v>
      </c>
      <c r="Q839" s="44">
        <v>7.42</v>
      </c>
      <c r="R839" s="40" t="str">
        <v/>
      </c>
    </row>
    <row r="840" ht="20" customHeight="1">
      <c r="A840" s="35" t="str">
        <v>2026-08-16T07:32:26+09:00</v>
      </c>
      <c r="B840" s="35" t="str">
        <v>2026.08.16</v>
      </c>
      <c r="C840" s="35" t="str">
        <v>20260809</v>
      </c>
      <c r="D840" s="35" t="str">
        <v>20260816</v>
      </c>
      <c r="E840" s="35" t="str">
        <v>경기</v>
      </c>
      <c r="F840" s="35" t="str">
        <v>남양주시</v>
      </c>
      <c r="G840" s="35" t="str">
        <v>호평동</v>
      </c>
      <c r="H840" s="35" t="str">
        <v>경기 남양주시 호평동</v>
      </c>
      <c r="I840" s="35" t="str">
        <v>41360</v>
      </c>
      <c r="J840" s="35" t="str">
        <v/>
      </c>
      <c r="K840" s="36" t="str">
        <v>41360:호평동</v>
      </c>
      <c r="L840" s="37" t="str">
        <v>호평두산위브파크</v>
      </c>
      <c r="M840" s="38">
        <v>147.59</v>
      </c>
      <c r="N840" s="39">
        <v>44.6</v>
      </c>
      <c r="O840" s="39">
        <v>18</v>
      </c>
      <c r="P840" s="35" t="str">
        <v/>
      </c>
      <c r="Q840" s="35" t="str">
        <v/>
      </c>
      <c r="R840" s="36">
        <v>1285.99</v>
      </c>
    </row>
    <row r="841" ht="20" customHeight="1">
      <c r="A841" s="40" t="str">
        <v>2026-08-16T07:32:26+09:00</v>
      </c>
      <c r="B841" s="40" t="str">
        <v>2026.08.16</v>
      </c>
      <c r="C841" s="40" t="str">
        <v>20260809</v>
      </c>
      <c r="D841" s="40" t="str">
        <v>20260816</v>
      </c>
      <c r="E841" s="40" t="str">
        <v>경기</v>
      </c>
      <c r="F841" s="40" t="str">
        <v>남양주시</v>
      </c>
      <c r="G841" s="40" t="str">
        <v>호평동</v>
      </c>
      <c r="H841" s="40" t="str">
        <v>경기 남양주시 호평동</v>
      </c>
      <c r="I841" s="40" t="str">
        <v>41360</v>
      </c>
      <c r="J841" s="40" t="str">
        <v/>
      </c>
      <c r="K841" s="41" t="str">
        <v>41360:호평동</v>
      </c>
      <c r="L841" s="42" t="str">
        <v>호평두산위브파크</v>
      </c>
      <c r="M841" s="43">
        <v>151.86</v>
      </c>
      <c r="N841" s="44">
        <v>45.9</v>
      </c>
      <c r="O841" s="44">
        <v>18</v>
      </c>
      <c r="P841" s="40" t="str">
        <v/>
      </c>
      <c r="Q841" s="40" t="str">
        <v/>
      </c>
      <c r="R841" s="41">
        <v>1371.44</v>
      </c>
    </row>
    <row r="842" ht="20" customHeight="1">
      <c r="A842" s="35" t="str">
        <v>2026-08-16T07:32:26+09:00</v>
      </c>
      <c r="B842" s="35" t="str">
        <v>2026.08.16</v>
      </c>
      <c r="C842" s="35" t="str">
        <v>20260809</v>
      </c>
      <c r="D842" s="35" t="str">
        <v>20260816</v>
      </c>
      <c r="E842" s="35" t="str">
        <v>경기</v>
      </c>
      <c r="F842" s="35" t="str">
        <v>남양주시</v>
      </c>
      <c r="G842" s="35" t="str">
        <v>호평동</v>
      </c>
      <c r="H842" s="35" t="str">
        <v>경기 남양주시 호평동</v>
      </c>
      <c r="I842" s="35" t="str">
        <v>41360</v>
      </c>
      <c r="J842" s="35" t="str">
        <v/>
      </c>
      <c r="K842" s="36" t="str">
        <v>41360:호평동</v>
      </c>
      <c r="L842" s="37" t="str">
        <v>호평두산위브파크</v>
      </c>
      <c r="M842" s="38">
        <v>151.93</v>
      </c>
      <c r="N842" s="39">
        <v>46</v>
      </c>
      <c r="O842" s="39">
        <v>18</v>
      </c>
      <c r="P842" s="35" t="str">
        <v/>
      </c>
      <c r="Q842" s="35" t="str">
        <v/>
      </c>
      <c r="R842" s="36">
        <v>1371.44</v>
      </c>
    </row>
    <row r="843" ht="20" customHeight="1">
      <c r="A843" s="40" t="str">
        <v>2026-08-16T07:32:26+09:00</v>
      </c>
      <c r="B843" s="40" t="str">
        <v>2026.08.16</v>
      </c>
      <c r="C843" s="40" t="str">
        <v>20260809</v>
      </c>
      <c r="D843" s="40" t="str">
        <v>20260816</v>
      </c>
      <c r="E843" s="40" t="str">
        <v>경기</v>
      </c>
      <c r="F843" s="40" t="str">
        <v>남양주시</v>
      </c>
      <c r="G843" s="40" t="str">
        <v>호평동</v>
      </c>
      <c r="H843" s="40" t="str">
        <v>경기 남양주시 호평동</v>
      </c>
      <c r="I843" s="40" t="str">
        <v>41360</v>
      </c>
      <c r="J843" s="40" t="str">
        <v/>
      </c>
      <c r="K843" s="41" t="str">
        <v>41360:호평동</v>
      </c>
      <c r="L843" s="42" t="str">
        <v>호평두산위브파크</v>
      </c>
      <c r="M843" s="43">
        <v>156.66</v>
      </c>
      <c r="N843" s="44">
        <v>47.4</v>
      </c>
      <c r="O843" s="44">
        <v>18</v>
      </c>
      <c r="P843" s="44">
        <v>1880.66</v>
      </c>
      <c r="Q843" s="44">
        <v>8.91</v>
      </c>
      <c r="R843" s="41">
        <v>789.46</v>
      </c>
    </row>
    <row r="844" ht="20" customHeight="1">
      <c r="A844" s="35" t="str">
        <v>2026-08-16T07:32:26+09:00</v>
      </c>
      <c r="B844" s="35" t="str">
        <v>2026.08.16</v>
      </c>
      <c r="C844" s="35" t="str">
        <v>20260809</v>
      </c>
      <c r="D844" s="35" t="str">
        <v>20260816</v>
      </c>
      <c r="E844" s="35" t="str">
        <v>경기</v>
      </c>
      <c r="F844" s="35" t="str">
        <v>남양주시</v>
      </c>
      <c r="G844" s="35" t="str">
        <v>호평동</v>
      </c>
      <c r="H844" s="35" t="str">
        <v>경기 남양주시 호평동</v>
      </c>
      <c r="I844" s="35" t="str">
        <v>41360</v>
      </c>
      <c r="J844" s="35" t="str">
        <v/>
      </c>
      <c r="K844" s="36" t="str">
        <v>41360:호평동</v>
      </c>
      <c r="L844" s="37" t="str">
        <v>호평마을금강</v>
      </c>
      <c r="M844" s="38">
        <v>64.07</v>
      </c>
      <c r="N844" s="39">
        <v>19.4</v>
      </c>
      <c r="O844" s="39">
        <v>23</v>
      </c>
      <c r="P844" s="39">
        <v>2115.6</v>
      </c>
      <c r="Q844" s="39">
        <v>4.1</v>
      </c>
      <c r="R844" s="36">
        <v>1690.76</v>
      </c>
    </row>
    <row r="845" ht="20" customHeight="1">
      <c r="A845" s="40" t="str">
        <v>2026-08-16T07:32:26+09:00</v>
      </c>
      <c r="B845" s="40" t="str">
        <v>2026.08.16</v>
      </c>
      <c r="C845" s="40" t="str">
        <v>20260809</v>
      </c>
      <c r="D845" s="40" t="str">
        <v>20260816</v>
      </c>
      <c r="E845" s="40" t="str">
        <v>경기</v>
      </c>
      <c r="F845" s="40" t="str">
        <v>남양주시</v>
      </c>
      <c r="G845" s="40" t="str">
        <v>호평동</v>
      </c>
      <c r="H845" s="40" t="str">
        <v>경기 남양주시 호평동</v>
      </c>
      <c r="I845" s="40" t="str">
        <v>41360</v>
      </c>
      <c r="J845" s="40" t="str">
        <v/>
      </c>
      <c r="K845" s="41" t="str">
        <v>41360:호평동</v>
      </c>
      <c r="L845" s="42" t="str">
        <v>호평마을금강</v>
      </c>
      <c r="M845" s="43">
        <v>72.45</v>
      </c>
      <c r="N845" s="44">
        <v>21.9</v>
      </c>
      <c r="O845" s="44">
        <v>23</v>
      </c>
      <c r="P845" s="44">
        <v>2155.86</v>
      </c>
      <c r="Q845" s="44">
        <v>4.72</v>
      </c>
      <c r="R845" s="41">
        <v>1642.56</v>
      </c>
    </row>
    <row r="846" ht="20" customHeight="1">
      <c r="A846" s="35" t="str">
        <v>2026-08-16T07:32:26+09:00</v>
      </c>
      <c r="B846" s="35" t="str">
        <v>2026.08.16</v>
      </c>
      <c r="C846" s="35" t="str">
        <v>20260809</v>
      </c>
      <c r="D846" s="35" t="str">
        <v>20260816</v>
      </c>
      <c r="E846" s="35" t="str">
        <v>경기</v>
      </c>
      <c r="F846" s="35" t="str">
        <v>남양주시</v>
      </c>
      <c r="G846" s="35" t="str">
        <v>호평동</v>
      </c>
      <c r="H846" s="35" t="str">
        <v>경기 남양주시 호평동</v>
      </c>
      <c r="I846" s="35" t="str">
        <v>41360</v>
      </c>
      <c r="J846" s="35" t="str">
        <v/>
      </c>
      <c r="K846" s="36" t="str">
        <v>41360:호평동</v>
      </c>
      <c r="L846" s="37" t="str">
        <v>호평마을금강</v>
      </c>
      <c r="M846" s="38">
        <v>84.97</v>
      </c>
      <c r="N846" s="39">
        <v>25.7</v>
      </c>
      <c r="O846" s="39">
        <v>23</v>
      </c>
      <c r="P846" s="39">
        <v>1978.24</v>
      </c>
      <c r="Q846" s="39">
        <v>5.09</v>
      </c>
      <c r="R846" s="36">
        <v>1431.65</v>
      </c>
    </row>
    <row r="847" ht="20" customHeight="1">
      <c r="A847" s="40" t="str">
        <v>2026-08-16T07:32:26+09:00</v>
      </c>
      <c r="B847" s="40" t="str">
        <v>2026.08.16</v>
      </c>
      <c r="C847" s="40" t="str">
        <v>20260809</v>
      </c>
      <c r="D847" s="40" t="str">
        <v>20260816</v>
      </c>
      <c r="E847" s="40" t="str">
        <v>경기</v>
      </c>
      <c r="F847" s="40" t="str">
        <v>남양주시</v>
      </c>
      <c r="G847" s="40" t="str">
        <v>호평동</v>
      </c>
      <c r="H847" s="40" t="str">
        <v>경기 남양주시 호평동</v>
      </c>
      <c r="I847" s="40" t="str">
        <v>41360</v>
      </c>
      <c r="J847" s="40" t="str">
        <v/>
      </c>
      <c r="K847" s="41" t="str">
        <v>41360:호평동</v>
      </c>
      <c r="L847" s="42" t="str">
        <v>호평마을대주파크빌</v>
      </c>
      <c r="M847" s="43">
        <v>79.52</v>
      </c>
      <c r="N847" s="44">
        <v>24.1</v>
      </c>
      <c r="O847" s="44">
        <v>23</v>
      </c>
      <c r="P847" s="44">
        <v>1808.37</v>
      </c>
      <c r="Q847" s="44">
        <v>4.35</v>
      </c>
      <c r="R847" s="41">
        <v>1526.84</v>
      </c>
    </row>
    <row r="848" ht="20" customHeight="1">
      <c r="A848" s="35" t="str">
        <v>2026-08-16T07:32:26+09:00</v>
      </c>
      <c r="B848" s="35" t="str">
        <v>2026.08.16</v>
      </c>
      <c r="C848" s="35" t="str">
        <v>20260809</v>
      </c>
      <c r="D848" s="35" t="str">
        <v>20260816</v>
      </c>
      <c r="E848" s="35" t="str">
        <v>경기</v>
      </c>
      <c r="F848" s="35" t="str">
        <v>남양주시</v>
      </c>
      <c r="G848" s="35" t="str">
        <v>호평동</v>
      </c>
      <c r="H848" s="35" t="str">
        <v>경기 남양주시 호평동</v>
      </c>
      <c r="I848" s="35" t="str">
        <v>41360</v>
      </c>
      <c r="J848" s="35" t="str">
        <v/>
      </c>
      <c r="K848" s="36" t="str">
        <v>41360:호평동</v>
      </c>
      <c r="L848" s="37" t="str">
        <v>호평마을대주파크빌</v>
      </c>
      <c r="M848" s="38">
        <v>84.82</v>
      </c>
      <c r="N848" s="39">
        <v>25.7</v>
      </c>
      <c r="O848" s="39">
        <v>23</v>
      </c>
      <c r="P848" s="39">
        <v>1948.71</v>
      </c>
      <c r="Q848" s="39">
        <v>5</v>
      </c>
      <c r="R848" s="36">
        <v>1227.68</v>
      </c>
    </row>
    <row r="849" ht="20" customHeight="1">
      <c r="A849" s="40" t="str">
        <v>2026-08-16T07:32:26+09:00</v>
      </c>
      <c r="B849" s="40" t="str">
        <v>2026.08.16</v>
      </c>
      <c r="C849" s="40" t="str">
        <v>20260809</v>
      </c>
      <c r="D849" s="40" t="str">
        <v>20260816</v>
      </c>
      <c r="E849" s="40" t="str">
        <v>경기</v>
      </c>
      <c r="F849" s="40" t="str">
        <v>남양주시</v>
      </c>
      <c r="G849" s="40" t="str">
        <v>호평동</v>
      </c>
      <c r="H849" s="40" t="str">
        <v>경기 남양주시 호평동</v>
      </c>
      <c r="I849" s="40" t="str">
        <v>41360</v>
      </c>
      <c r="J849" s="40" t="str">
        <v/>
      </c>
      <c r="K849" s="41" t="str">
        <v>41360:호평동</v>
      </c>
      <c r="L849" s="42" t="str">
        <v>호평마을대주파크빌</v>
      </c>
      <c r="M849" s="43">
        <v>145.06</v>
      </c>
      <c r="N849" s="44">
        <v>43.9</v>
      </c>
      <c r="O849" s="44">
        <v>23</v>
      </c>
      <c r="P849" s="44">
        <v>1575.64</v>
      </c>
      <c r="Q849" s="44">
        <v>6.91</v>
      </c>
      <c r="R849" s="41">
        <v>865.99</v>
      </c>
    </row>
    <row r="850" ht="20" customHeight="1">
      <c r="A850" s="35" t="str">
        <v>2026-08-16T07:32:26+09:00</v>
      </c>
      <c r="B850" s="35" t="str">
        <v>2026.08.16</v>
      </c>
      <c r="C850" s="35" t="str">
        <v>20260809</v>
      </c>
      <c r="D850" s="35" t="str">
        <v>20260816</v>
      </c>
      <c r="E850" s="35" t="str">
        <v>경기</v>
      </c>
      <c r="F850" s="35" t="str">
        <v>남양주시</v>
      </c>
      <c r="G850" s="35" t="str">
        <v>호평동</v>
      </c>
      <c r="H850" s="35" t="str">
        <v>경기 남양주시 호평동</v>
      </c>
      <c r="I850" s="35" t="str">
        <v>41360</v>
      </c>
      <c r="J850" s="35" t="str">
        <v/>
      </c>
      <c r="K850" s="36" t="str">
        <v>41360:호평동</v>
      </c>
      <c r="L850" s="37" t="str">
        <v>호평마을동원로얄듀크</v>
      </c>
      <c r="M850" s="38">
        <v>84.99</v>
      </c>
      <c r="N850" s="39">
        <v>25.7</v>
      </c>
      <c r="O850" s="39">
        <v>22</v>
      </c>
      <c r="P850" s="39">
        <v>1614.1</v>
      </c>
      <c r="Q850" s="39">
        <v>4.15</v>
      </c>
      <c r="R850" s="36">
        <v>1221.27</v>
      </c>
    </row>
    <row r="851" ht="20" customHeight="1">
      <c r="A851" s="40" t="str">
        <v>2026-08-16T07:32:26+09:00</v>
      </c>
      <c r="B851" s="40" t="str">
        <v>2026.08.16</v>
      </c>
      <c r="C851" s="40" t="str">
        <v>20260809</v>
      </c>
      <c r="D851" s="40" t="str">
        <v>20260816</v>
      </c>
      <c r="E851" s="40" t="str">
        <v>경기</v>
      </c>
      <c r="F851" s="40" t="str">
        <v>남양주시</v>
      </c>
      <c r="G851" s="40" t="str">
        <v>호평동</v>
      </c>
      <c r="H851" s="40" t="str">
        <v>경기 남양주시 호평동</v>
      </c>
      <c r="I851" s="40" t="str">
        <v>41360</v>
      </c>
      <c r="J851" s="40" t="str">
        <v/>
      </c>
      <c r="K851" s="41" t="str">
        <v>41360:호평동</v>
      </c>
      <c r="L851" s="42" t="str">
        <v>호평마을신명스카이뷰하트</v>
      </c>
      <c r="M851" s="43">
        <v>85</v>
      </c>
      <c r="N851" s="44">
        <v>25.7</v>
      </c>
      <c r="O851" s="44">
        <v>21</v>
      </c>
      <c r="P851" s="44">
        <v>1779.32</v>
      </c>
      <c r="Q851" s="44">
        <v>4.58</v>
      </c>
      <c r="R851" s="41">
        <v>1227.05</v>
      </c>
    </row>
    <row r="852" ht="20" customHeight="1">
      <c r="A852" s="35" t="str">
        <v>2026-08-16T07:32:26+09:00</v>
      </c>
      <c r="B852" s="35" t="str">
        <v>2026.08.16</v>
      </c>
      <c r="C852" s="35" t="str">
        <v>20260809</v>
      </c>
      <c r="D852" s="35" t="str">
        <v>20260816</v>
      </c>
      <c r="E852" s="35" t="str">
        <v>경기</v>
      </c>
      <c r="F852" s="35" t="str">
        <v>남양주시</v>
      </c>
      <c r="G852" s="35" t="str">
        <v>호평동</v>
      </c>
      <c r="H852" s="35" t="str">
        <v>경기 남양주시 호평동</v>
      </c>
      <c r="I852" s="35" t="str">
        <v>41360</v>
      </c>
      <c r="J852" s="35" t="str">
        <v/>
      </c>
      <c r="K852" s="36" t="str">
        <v>41360:호평동</v>
      </c>
      <c r="L852" s="37" t="str">
        <v>호평마을신명스카이뷰하트</v>
      </c>
      <c r="M852" s="38">
        <v>132.09</v>
      </c>
      <c r="N852" s="39">
        <v>40</v>
      </c>
      <c r="O852" s="39">
        <v>21</v>
      </c>
      <c r="P852" s="39">
        <v>1626.73</v>
      </c>
      <c r="Q852" s="39">
        <v>6.5</v>
      </c>
      <c r="R852" s="36">
        <v>1065.96</v>
      </c>
    </row>
    <row r="853" ht="20" customHeight="1">
      <c r="A853" s="40" t="str">
        <v>2026-08-16T07:32:26+09:00</v>
      </c>
      <c r="B853" s="40" t="str">
        <v>2026.08.16</v>
      </c>
      <c r="C853" s="40" t="str">
        <v>20260809</v>
      </c>
      <c r="D853" s="40" t="str">
        <v>20260816</v>
      </c>
      <c r="E853" s="40" t="str">
        <v>경기</v>
      </c>
      <c r="F853" s="40" t="str">
        <v>남양주시</v>
      </c>
      <c r="G853" s="40" t="str">
        <v>호평동</v>
      </c>
      <c r="H853" s="40" t="str">
        <v>경기 남양주시 호평동</v>
      </c>
      <c r="I853" s="40" t="str">
        <v>41360</v>
      </c>
      <c r="J853" s="40" t="str">
        <v/>
      </c>
      <c r="K853" s="41" t="str">
        <v>41360:호평동</v>
      </c>
      <c r="L853" s="42" t="str">
        <v>호평마을쌍용스윗닷홈</v>
      </c>
      <c r="M853" s="43">
        <v>84.95</v>
      </c>
      <c r="N853" s="44">
        <v>25.7</v>
      </c>
      <c r="O853" s="44">
        <v>21</v>
      </c>
      <c r="P853" s="44">
        <v>1751.15</v>
      </c>
      <c r="Q853" s="44">
        <v>4.5</v>
      </c>
      <c r="R853" s="41">
        <v>1517.66</v>
      </c>
    </row>
    <row r="854" ht="20" customHeight="1">
      <c r="A854" s="35" t="str">
        <v>2026-08-16T07:32:26+09:00</v>
      </c>
      <c r="B854" s="35" t="str">
        <v>2026.08.16</v>
      </c>
      <c r="C854" s="35" t="str">
        <v>20260809</v>
      </c>
      <c r="D854" s="35" t="str">
        <v>20260816</v>
      </c>
      <c r="E854" s="35" t="str">
        <v>경기</v>
      </c>
      <c r="F854" s="35" t="str">
        <v>남양주시</v>
      </c>
      <c r="G854" s="35" t="str">
        <v>호평동</v>
      </c>
      <c r="H854" s="35" t="str">
        <v>경기 남양주시 호평동</v>
      </c>
      <c r="I854" s="35" t="str">
        <v>41360</v>
      </c>
      <c r="J854" s="35" t="str">
        <v/>
      </c>
      <c r="K854" s="36" t="str">
        <v>41360:호평동</v>
      </c>
      <c r="L854" s="37" t="str">
        <v>호평마을쌍용스윗닷홈</v>
      </c>
      <c r="M854" s="38">
        <v>120.8</v>
      </c>
      <c r="N854" s="39">
        <v>36.5</v>
      </c>
      <c r="O854" s="39">
        <v>21</v>
      </c>
      <c r="P854" s="39">
        <v>1639.21</v>
      </c>
      <c r="Q854" s="39">
        <v>5.99</v>
      </c>
      <c r="R854" s="36">
        <v>1238.49</v>
      </c>
    </row>
    <row r="855" ht="20" customHeight="1">
      <c r="A855" s="40" t="str">
        <v>2026-08-16T07:32:26+09:00</v>
      </c>
      <c r="B855" s="40" t="str">
        <v>2026.08.16</v>
      </c>
      <c r="C855" s="40" t="str">
        <v>20260809</v>
      </c>
      <c r="D855" s="40" t="str">
        <v>20260816</v>
      </c>
      <c r="E855" s="40" t="str">
        <v>경기</v>
      </c>
      <c r="F855" s="40" t="str">
        <v>남양주시</v>
      </c>
      <c r="G855" s="40" t="str">
        <v>호평동</v>
      </c>
      <c r="H855" s="40" t="str">
        <v>경기 남양주시 호평동</v>
      </c>
      <c r="I855" s="40" t="str">
        <v>41360</v>
      </c>
      <c r="J855" s="40" t="str">
        <v/>
      </c>
      <c r="K855" s="41" t="str">
        <v>41360:호평동</v>
      </c>
      <c r="L855" s="42" t="str">
        <v>호평마을우림필유</v>
      </c>
      <c r="M855" s="43">
        <v>84.99</v>
      </c>
      <c r="N855" s="44">
        <v>25.7</v>
      </c>
      <c r="O855" s="44">
        <v>22</v>
      </c>
      <c r="P855" s="44">
        <v>1400.34</v>
      </c>
      <c r="Q855" s="44">
        <v>3.6</v>
      </c>
      <c r="R855" s="41">
        <v>1260.3</v>
      </c>
    </row>
    <row r="856" ht="20" customHeight="1">
      <c r="A856" s="35" t="str">
        <v>2026-08-16T07:32:26+09:00</v>
      </c>
      <c r="B856" s="35" t="str">
        <v>2026.08.16</v>
      </c>
      <c r="C856" s="35" t="str">
        <v>20260809</v>
      </c>
      <c r="D856" s="35" t="str">
        <v>20260816</v>
      </c>
      <c r="E856" s="35" t="str">
        <v>경기</v>
      </c>
      <c r="F856" s="35" t="str">
        <v>남양주시</v>
      </c>
      <c r="G856" s="35" t="str">
        <v>호평동</v>
      </c>
      <c r="H856" s="35" t="str">
        <v>경기 남양주시 호평동</v>
      </c>
      <c r="I856" s="35" t="str">
        <v>41360</v>
      </c>
      <c r="J856" s="35" t="str">
        <v/>
      </c>
      <c r="K856" s="36" t="str">
        <v>41360:호평동</v>
      </c>
      <c r="L856" s="37" t="str">
        <v>호평마을우미이노스빌</v>
      </c>
      <c r="M856" s="38">
        <v>59.67</v>
      </c>
      <c r="N856" s="39">
        <v>18.1</v>
      </c>
      <c r="O856" s="39">
        <v>23</v>
      </c>
      <c r="P856" s="39">
        <v>2618</v>
      </c>
      <c r="Q856" s="39">
        <v>4.73</v>
      </c>
      <c r="R856" s="36">
        <v>1322.78</v>
      </c>
    </row>
    <row r="857" ht="20" customHeight="1">
      <c r="A857" s="40" t="str">
        <v>2026-08-16T07:32:26+09:00</v>
      </c>
      <c r="B857" s="40" t="str">
        <v>2026.08.16</v>
      </c>
      <c r="C857" s="40" t="str">
        <v>20260809</v>
      </c>
      <c r="D857" s="40" t="str">
        <v>20260816</v>
      </c>
      <c r="E857" s="40" t="str">
        <v>경기</v>
      </c>
      <c r="F857" s="40" t="str">
        <v>남양주시</v>
      </c>
      <c r="G857" s="40" t="str">
        <v>호평동</v>
      </c>
      <c r="H857" s="40" t="str">
        <v>경기 남양주시 호평동</v>
      </c>
      <c r="I857" s="40" t="str">
        <v>41360</v>
      </c>
      <c r="J857" s="40" t="str">
        <v/>
      </c>
      <c r="K857" s="41" t="str">
        <v>41360:호평동</v>
      </c>
      <c r="L857" s="42" t="str">
        <v>호평마을우미이노스빌</v>
      </c>
      <c r="M857" s="43">
        <v>59.98</v>
      </c>
      <c r="N857" s="44">
        <v>18.1</v>
      </c>
      <c r="O857" s="44">
        <v>23</v>
      </c>
      <c r="P857" s="44">
        <v>2618</v>
      </c>
      <c r="Q857" s="44">
        <v>4.75</v>
      </c>
      <c r="R857" s="41">
        <v>1322.78</v>
      </c>
    </row>
    <row r="858" ht="20" customHeight="1">
      <c r="A858" s="35" t="str">
        <v>2026-08-16T07:32:26+09:00</v>
      </c>
      <c r="B858" s="35" t="str">
        <v>2026.08.16</v>
      </c>
      <c r="C858" s="35" t="str">
        <v>20260809</v>
      </c>
      <c r="D858" s="35" t="str">
        <v>20260816</v>
      </c>
      <c r="E858" s="35" t="str">
        <v>경기</v>
      </c>
      <c r="F858" s="35" t="str">
        <v>남양주시</v>
      </c>
      <c r="G858" s="35" t="str">
        <v>호평동</v>
      </c>
      <c r="H858" s="35" t="str">
        <v>경기 남양주시 호평동</v>
      </c>
      <c r="I858" s="35" t="str">
        <v>41360</v>
      </c>
      <c r="J858" s="35" t="str">
        <v/>
      </c>
      <c r="K858" s="36" t="str">
        <v>41360:호평동</v>
      </c>
      <c r="L858" s="37" t="str">
        <v>호평마을우미이노스빌</v>
      </c>
      <c r="M858" s="38">
        <v>84.84</v>
      </c>
      <c r="N858" s="39">
        <v>25.7</v>
      </c>
      <c r="O858" s="39">
        <v>23</v>
      </c>
      <c r="P858" s="39">
        <v>1870.27</v>
      </c>
      <c r="Q858" s="39">
        <v>4.8</v>
      </c>
      <c r="R858" s="36">
        <v>1057.46</v>
      </c>
    </row>
    <row r="859" ht="20" customHeight="1">
      <c r="A859" s="40" t="str">
        <v>2026-08-16T07:32:26+09:00</v>
      </c>
      <c r="B859" s="40" t="str">
        <v>2026.08.16</v>
      </c>
      <c r="C859" s="40" t="str">
        <v>20260809</v>
      </c>
      <c r="D859" s="40" t="str">
        <v>20260816</v>
      </c>
      <c r="E859" s="40" t="str">
        <v>경기</v>
      </c>
      <c r="F859" s="40" t="str">
        <v>남양주시</v>
      </c>
      <c r="G859" s="40" t="str">
        <v>호평동</v>
      </c>
      <c r="H859" s="40" t="str">
        <v>경기 남양주시 호평동</v>
      </c>
      <c r="I859" s="40" t="str">
        <v>41360</v>
      </c>
      <c r="J859" s="40" t="str">
        <v/>
      </c>
      <c r="K859" s="41" t="str">
        <v>41360:호평동</v>
      </c>
      <c r="L859" s="42" t="str">
        <v>호평마을중흥에스-클래스</v>
      </c>
      <c r="M859" s="43">
        <v>72.5</v>
      </c>
      <c r="N859" s="44">
        <v>21.9</v>
      </c>
      <c r="O859" s="44">
        <v>22</v>
      </c>
      <c r="P859" s="44">
        <v>1869.51</v>
      </c>
      <c r="Q859" s="44">
        <v>4.1</v>
      </c>
      <c r="R859" s="41">
        <v>1460.98</v>
      </c>
    </row>
    <row r="860" ht="20" customHeight="1">
      <c r="A860" s="35" t="str">
        <v>2026-08-16T07:32:26+09:00</v>
      </c>
      <c r="B860" s="35" t="str">
        <v>2026.08.16</v>
      </c>
      <c r="C860" s="35" t="str">
        <v>20260809</v>
      </c>
      <c r="D860" s="35" t="str">
        <v>20260816</v>
      </c>
      <c r="E860" s="35" t="str">
        <v>경기</v>
      </c>
      <c r="F860" s="35" t="str">
        <v>남양주시</v>
      </c>
      <c r="G860" s="35" t="str">
        <v>호평동</v>
      </c>
      <c r="H860" s="35" t="str">
        <v>경기 남양주시 호평동</v>
      </c>
      <c r="I860" s="35" t="str">
        <v>41360</v>
      </c>
      <c r="J860" s="35" t="str">
        <v/>
      </c>
      <c r="K860" s="36" t="str">
        <v>41360:호평동</v>
      </c>
      <c r="L860" s="37" t="str">
        <v>호평마을중흥에스-클래스</v>
      </c>
      <c r="M860" s="38">
        <v>84.77</v>
      </c>
      <c r="N860" s="39">
        <v>25.6</v>
      </c>
      <c r="O860" s="39">
        <v>22</v>
      </c>
      <c r="P860" s="39">
        <v>1747.11</v>
      </c>
      <c r="Q860" s="39">
        <v>4.48</v>
      </c>
      <c r="R860" s="36">
        <v>1325.93</v>
      </c>
    </row>
    <row r="861" ht="20" customHeight="1">
      <c r="A861" s="40" t="str">
        <v>2026-08-16T07:32:26+09:00</v>
      </c>
      <c r="B861" s="40" t="str">
        <v>2026.08.16</v>
      </c>
      <c r="C861" s="40" t="str">
        <v>20260809</v>
      </c>
      <c r="D861" s="40" t="str">
        <v>20260816</v>
      </c>
      <c r="E861" s="40" t="str">
        <v>경기</v>
      </c>
      <c r="F861" s="40" t="str">
        <v>남양주시</v>
      </c>
      <c r="G861" s="40" t="str">
        <v>호평동</v>
      </c>
      <c r="H861" s="40" t="str">
        <v>경기 남양주시 호평동</v>
      </c>
      <c r="I861" s="40" t="str">
        <v>41360</v>
      </c>
      <c r="J861" s="40" t="str">
        <v/>
      </c>
      <c r="K861" s="41" t="str">
        <v>41360:호평동</v>
      </c>
      <c r="L861" s="42" t="str">
        <v>호평마을중흥에스-클래스</v>
      </c>
      <c r="M861" s="43">
        <v>121.76</v>
      </c>
      <c r="N861" s="44">
        <v>36.8</v>
      </c>
      <c r="O861" s="44">
        <v>22</v>
      </c>
      <c r="P861" s="44">
        <v>1493.28</v>
      </c>
      <c r="Q861" s="44">
        <v>5.5</v>
      </c>
      <c r="R861" s="41">
        <v>1276.08</v>
      </c>
    </row>
    <row r="862" ht="20" customHeight="1">
      <c r="A862" s="35" t="str">
        <v>2026-08-16T07:32:26+09:00</v>
      </c>
      <c r="B862" s="35" t="str">
        <v>2026.08.16</v>
      </c>
      <c r="C862" s="35" t="str">
        <v>20260809</v>
      </c>
      <c r="D862" s="35" t="str">
        <v>20260816</v>
      </c>
      <c r="E862" s="35" t="str">
        <v>경기</v>
      </c>
      <c r="F862" s="35" t="str">
        <v>남양주시</v>
      </c>
      <c r="G862" s="35" t="str">
        <v>호평동</v>
      </c>
      <c r="H862" s="35" t="str">
        <v>경기 남양주시 호평동</v>
      </c>
      <c r="I862" s="35" t="str">
        <v>41360</v>
      </c>
      <c r="J862" s="35" t="str">
        <v/>
      </c>
      <c r="K862" s="36" t="str">
        <v>41360:호평동</v>
      </c>
      <c r="L862" s="37" t="str">
        <v>호평마을중흥에스-클래스로하스</v>
      </c>
      <c r="M862" s="38">
        <v>132.86</v>
      </c>
      <c r="N862" s="39">
        <v>40.2</v>
      </c>
      <c r="O862" s="39">
        <v>21</v>
      </c>
      <c r="P862" s="39">
        <v>1324.98</v>
      </c>
      <c r="Q862" s="39">
        <v>5.33</v>
      </c>
      <c r="R862" s="36">
        <v>1094.82</v>
      </c>
    </row>
    <row r="863" ht="20" customHeight="1">
      <c r="A863" s="40" t="str">
        <v>2026-08-16T07:32:26+09:00</v>
      </c>
      <c r="B863" s="40" t="str">
        <v>2026.08.16</v>
      </c>
      <c r="C863" s="40" t="str">
        <v>20260809</v>
      </c>
      <c r="D863" s="40" t="str">
        <v>20260816</v>
      </c>
      <c r="E863" s="40" t="str">
        <v>경기</v>
      </c>
      <c r="F863" s="40" t="str">
        <v>남양주시</v>
      </c>
      <c r="G863" s="40" t="str">
        <v>호평동</v>
      </c>
      <c r="H863" s="40" t="str">
        <v>경기 남양주시 호평동</v>
      </c>
      <c r="I863" s="40" t="str">
        <v>41360</v>
      </c>
      <c r="J863" s="40" t="str">
        <v/>
      </c>
      <c r="K863" s="41" t="str">
        <v>41360:호평동</v>
      </c>
      <c r="L863" s="42" t="str">
        <v>호평마을중흥에스-클래스로하스</v>
      </c>
      <c r="M863" s="43">
        <v>158.71</v>
      </c>
      <c r="N863" s="44">
        <v>48</v>
      </c>
      <c r="O863" s="44">
        <v>21</v>
      </c>
      <c r="P863" s="44">
        <v>1103.96</v>
      </c>
      <c r="Q863" s="44">
        <v>5.3</v>
      </c>
      <c r="R863" s="41">
        <v>972.04</v>
      </c>
    </row>
    <row r="864" ht="20" customHeight="1">
      <c r="A864" s="35" t="str">
        <v>2026-08-16T07:32:26+09:00</v>
      </c>
      <c r="B864" s="35" t="str">
        <v>2026.08.16</v>
      </c>
      <c r="C864" s="35" t="str">
        <v>20260809</v>
      </c>
      <c r="D864" s="35" t="str">
        <v>20260816</v>
      </c>
      <c r="E864" s="35" t="str">
        <v>경기</v>
      </c>
      <c r="F864" s="35" t="str">
        <v>남양주시</v>
      </c>
      <c r="G864" s="35" t="str">
        <v>호평동</v>
      </c>
      <c r="H864" s="35" t="str">
        <v>경기 남양주시 호평동</v>
      </c>
      <c r="I864" s="35" t="str">
        <v>41360</v>
      </c>
      <c r="J864" s="35" t="str">
        <v/>
      </c>
      <c r="K864" s="36" t="str">
        <v>41360:호평동</v>
      </c>
      <c r="L864" s="37" t="str">
        <v>호평마을한라비발디</v>
      </c>
      <c r="M864" s="38">
        <v>59.95</v>
      </c>
      <c r="N864" s="39">
        <v>18.1</v>
      </c>
      <c r="O864" s="39">
        <v>22</v>
      </c>
      <c r="P864" s="39">
        <v>1957.59</v>
      </c>
      <c r="Q864" s="39">
        <v>3.55</v>
      </c>
      <c r="R864" s="36">
        <v>1654.3</v>
      </c>
    </row>
    <row r="865" ht="20" customHeight="1">
      <c r="A865" s="40" t="str">
        <v>2026-08-16T07:32:26+09:00</v>
      </c>
      <c r="B865" s="40" t="str">
        <v>2026.08.16</v>
      </c>
      <c r="C865" s="40" t="str">
        <v>20260809</v>
      </c>
      <c r="D865" s="40" t="str">
        <v>20260816</v>
      </c>
      <c r="E865" s="40" t="str">
        <v>경기</v>
      </c>
      <c r="F865" s="40" t="str">
        <v>남양주시</v>
      </c>
      <c r="G865" s="40" t="str">
        <v>호평동</v>
      </c>
      <c r="H865" s="40" t="str">
        <v>경기 남양주시 호평동</v>
      </c>
      <c r="I865" s="40" t="str">
        <v>41360</v>
      </c>
      <c r="J865" s="40" t="str">
        <v/>
      </c>
      <c r="K865" s="41" t="str">
        <v>41360:호평동</v>
      </c>
      <c r="L865" s="42" t="str">
        <v>호평마을한라비발디</v>
      </c>
      <c r="M865" s="43">
        <v>84.98</v>
      </c>
      <c r="N865" s="44">
        <v>25.7</v>
      </c>
      <c r="O865" s="44">
        <v>22</v>
      </c>
      <c r="P865" s="44">
        <v>1680.49</v>
      </c>
      <c r="Q865" s="44">
        <v>4.32</v>
      </c>
      <c r="R865" s="41">
        <v>1322.61</v>
      </c>
    </row>
    <row r="866" ht="20" customHeight="1">
      <c r="A866" s="35" t="str">
        <v>2026-08-16T07:32:26+09:00</v>
      </c>
      <c r="B866" s="35" t="str">
        <v>2026.08.16</v>
      </c>
      <c r="C866" s="35" t="str">
        <v>20260809</v>
      </c>
      <c r="D866" s="35" t="str">
        <v>20260816</v>
      </c>
      <c r="E866" s="35" t="str">
        <v>경기</v>
      </c>
      <c r="F866" s="35" t="str">
        <v>남양주시</v>
      </c>
      <c r="G866" s="35" t="str">
        <v>호평동</v>
      </c>
      <c r="H866" s="35" t="str">
        <v>경기 남양주시 호평동</v>
      </c>
      <c r="I866" s="35" t="str">
        <v>41360</v>
      </c>
      <c r="J866" s="35" t="str">
        <v/>
      </c>
      <c r="K866" s="36" t="str">
        <v>41360:호평동</v>
      </c>
      <c r="L866" s="37" t="str">
        <v>호평마을한화꿈에그린</v>
      </c>
      <c r="M866" s="38">
        <v>84.98</v>
      </c>
      <c r="N866" s="39">
        <v>25.7</v>
      </c>
      <c r="O866" s="39">
        <v>22</v>
      </c>
      <c r="P866" s="39">
        <v>1808.88</v>
      </c>
      <c r="Q866" s="39">
        <v>4.65</v>
      </c>
      <c r="R866" s="36">
        <v>1633.83</v>
      </c>
    </row>
    <row r="867" ht="20" customHeight="1">
      <c r="A867" s="40" t="str">
        <v>2026-08-16T07:32:26+09:00</v>
      </c>
      <c r="B867" s="40" t="str">
        <v>2026.08.16</v>
      </c>
      <c r="C867" s="40" t="str">
        <v>20260809</v>
      </c>
      <c r="D867" s="40" t="str">
        <v>20260816</v>
      </c>
      <c r="E867" s="40" t="str">
        <v>경기</v>
      </c>
      <c r="F867" s="40" t="str">
        <v>남양주시</v>
      </c>
      <c r="G867" s="40" t="str">
        <v>호평동</v>
      </c>
      <c r="H867" s="40" t="str">
        <v>경기 남양주시 호평동</v>
      </c>
      <c r="I867" s="40" t="str">
        <v>41360</v>
      </c>
      <c r="J867" s="40" t="str">
        <v/>
      </c>
      <c r="K867" s="41" t="str">
        <v>41360:호평동</v>
      </c>
      <c r="L867" s="42" t="str">
        <v>호평마을효성백년가약</v>
      </c>
      <c r="M867" s="43">
        <v>84.48</v>
      </c>
      <c r="N867" s="44">
        <v>25.6</v>
      </c>
      <c r="O867" s="44">
        <v>23</v>
      </c>
      <c r="P867" s="44">
        <v>1736.11</v>
      </c>
      <c r="Q867" s="44">
        <v>4.44</v>
      </c>
      <c r="R867" s="41">
        <v>1155.02</v>
      </c>
    </row>
    <row r="868" ht="20" customHeight="1">
      <c r="A868" s="35" t="str">
        <v>2026-08-16T07:32:26+09:00</v>
      </c>
      <c r="B868" s="35" t="str">
        <v>2026.08.16</v>
      </c>
      <c r="C868" s="35" t="str">
        <v>20260809</v>
      </c>
      <c r="D868" s="35" t="str">
        <v>20260816</v>
      </c>
      <c r="E868" s="35" t="str">
        <v>경기</v>
      </c>
      <c r="F868" s="35" t="str">
        <v>남양주시</v>
      </c>
      <c r="G868" s="35" t="str">
        <v>호평동</v>
      </c>
      <c r="H868" s="35" t="str">
        <v>경기 남양주시 호평동</v>
      </c>
      <c r="I868" s="35" t="str">
        <v>41360</v>
      </c>
      <c r="J868" s="35" t="str">
        <v/>
      </c>
      <c r="K868" s="36" t="str">
        <v>41360:호평동</v>
      </c>
      <c r="L868" s="37" t="str">
        <v>호평마을효성백년가약</v>
      </c>
      <c r="M868" s="38">
        <v>84.67</v>
      </c>
      <c r="N868" s="39">
        <v>25.6</v>
      </c>
      <c r="O868" s="39">
        <v>23</v>
      </c>
      <c r="P868" s="39">
        <v>1736.11</v>
      </c>
      <c r="Q868" s="39">
        <v>4.45</v>
      </c>
      <c r="R868" s="36">
        <v>1366.51</v>
      </c>
    </row>
    <row r="869" ht="20" customHeight="1">
      <c r="A869" s="40" t="str">
        <v>2026-08-16T07:32:26+09:00</v>
      </c>
      <c r="B869" s="40" t="str">
        <v>2026.08.16</v>
      </c>
      <c r="C869" s="40" t="str">
        <v>20260809</v>
      </c>
      <c r="D869" s="40" t="str">
        <v>20260816</v>
      </c>
      <c r="E869" s="40" t="str">
        <v>경기</v>
      </c>
      <c r="F869" s="40" t="str">
        <v>남양주시</v>
      </c>
      <c r="G869" s="40" t="str">
        <v>호평동</v>
      </c>
      <c r="H869" s="40" t="str">
        <v>경기 남양주시 호평동</v>
      </c>
      <c r="I869" s="40" t="str">
        <v>41360</v>
      </c>
      <c r="J869" s="40" t="str">
        <v/>
      </c>
      <c r="K869" s="41" t="str">
        <v>41360:호평동</v>
      </c>
      <c r="L869" s="42" t="str">
        <v>호평오네뜨센트럴</v>
      </c>
      <c r="M869" s="43">
        <v>60</v>
      </c>
      <c r="N869" s="44">
        <v>18.1</v>
      </c>
      <c r="O869" s="44">
        <v>8</v>
      </c>
      <c r="P869" s="44">
        <v>2710.85</v>
      </c>
      <c r="Q869" s="44">
        <v>4.92</v>
      </c>
      <c r="R869" s="41">
        <v>2024.87</v>
      </c>
    </row>
    <row r="870" ht="20" customHeight="1">
      <c r="A870" s="35" t="str">
        <v>2026-08-16T07:32:26+09:00</v>
      </c>
      <c r="B870" s="35" t="str">
        <v>2026.08.16</v>
      </c>
      <c r="C870" s="35" t="str">
        <v>20260809</v>
      </c>
      <c r="D870" s="35" t="str">
        <v>20260816</v>
      </c>
      <c r="E870" s="35" t="str">
        <v>경기</v>
      </c>
      <c r="F870" s="35" t="str">
        <v>남양주시</v>
      </c>
      <c r="G870" s="35" t="str">
        <v>호평동</v>
      </c>
      <c r="H870" s="35" t="str">
        <v>경기 남양주시 호평동</v>
      </c>
      <c r="I870" s="35" t="str">
        <v>41360</v>
      </c>
      <c r="J870" s="35" t="str">
        <v/>
      </c>
      <c r="K870" s="36" t="str">
        <v>41360:호평동</v>
      </c>
      <c r="L870" s="37" t="str">
        <v>호평오네뜨센트럴</v>
      </c>
      <c r="M870" s="38">
        <v>74.99</v>
      </c>
      <c r="N870" s="39">
        <v>22.7</v>
      </c>
      <c r="O870" s="39">
        <v>8</v>
      </c>
      <c r="P870" s="39">
        <v>2640.42</v>
      </c>
      <c r="Q870" s="39">
        <v>5.99</v>
      </c>
      <c r="R870" s="36">
        <v>1619.96</v>
      </c>
    </row>
    <row r="871" ht="20" customHeight="1">
      <c r="A871" s="40" t="str">
        <v>2026-08-16T07:32:26+09:00</v>
      </c>
      <c r="B871" s="40" t="str">
        <v>2026.08.16</v>
      </c>
      <c r="C871" s="40" t="str">
        <v>20260809</v>
      </c>
      <c r="D871" s="40" t="str">
        <v>20260816</v>
      </c>
      <c r="E871" s="40" t="str">
        <v>경기</v>
      </c>
      <c r="F871" s="40" t="str">
        <v>남양주시</v>
      </c>
      <c r="G871" s="40" t="str">
        <v>호평동</v>
      </c>
      <c r="H871" s="40" t="str">
        <v>경기 남양주시 호평동</v>
      </c>
      <c r="I871" s="40" t="str">
        <v>41360</v>
      </c>
      <c r="J871" s="40" t="str">
        <v/>
      </c>
      <c r="K871" s="41" t="str">
        <v>41360:호평동</v>
      </c>
      <c r="L871" s="42" t="str">
        <v>호평임광그대가</v>
      </c>
      <c r="M871" s="43">
        <v>84.93</v>
      </c>
      <c r="N871" s="44">
        <v>25.7</v>
      </c>
      <c r="O871" s="44">
        <v>19</v>
      </c>
      <c r="P871" s="44">
        <v>1517.98</v>
      </c>
      <c r="Q871" s="44">
        <v>3.9</v>
      </c>
      <c r="R871" s="41">
        <v>1361.59</v>
      </c>
    </row>
    <row r="872" ht="20" customHeight="1">
      <c r="A872" s="35" t="str">
        <v>2026-08-16T07:32:26+09:00</v>
      </c>
      <c r="B872" s="35" t="str">
        <v>2026.08.16</v>
      </c>
      <c r="C872" s="35" t="str">
        <v>20260809</v>
      </c>
      <c r="D872" s="35" t="str">
        <v>20260816</v>
      </c>
      <c r="E872" s="35" t="str">
        <v>경기</v>
      </c>
      <c r="F872" s="35" t="str">
        <v>남양주시</v>
      </c>
      <c r="G872" s="35" t="str">
        <v>호평동</v>
      </c>
      <c r="H872" s="35" t="str">
        <v>경기 남양주시 호평동</v>
      </c>
      <c r="I872" s="35" t="str">
        <v>41360</v>
      </c>
      <c r="J872" s="35" t="str">
        <v/>
      </c>
      <c r="K872" s="36" t="str">
        <v>41360:호평동</v>
      </c>
      <c r="L872" s="37" t="str">
        <v>호평임광그대가</v>
      </c>
      <c r="M872" s="38">
        <v>84.98</v>
      </c>
      <c r="N872" s="39">
        <v>25.7</v>
      </c>
      <c r="O872" s="39">
        <v>19</v>
      </c>
      <c r="P872" s="39">
        <v>1496.08</v>
      </c>
      <c r="Q872" s="39">
        <v>3.85</v>
      </c>
      <c r="R872" s="36">
        <v>1361.59</v>
      </c>
    </row>
    <row r="873" ht="20" customHeight="1">
      <c r="A873" s="40" t="str">
        <v>2026-08-16T07:32:26+09:00</v>
      </c>
      <c r="B873" s="40" t="str">
        <v>2026.08.16</v>
      </c>
      <c r="C873" s="40" t="str">
        <v>20260809</v>
      </c>
      <c r="D873" s="40" t="str">
        <v>20260816</v>
      </c>
      <c r="E873" s="40" t="str">
        <v>경기</v>
      </c>
      <c r="F873" s="40" t="str">
        <v>남양주시</v>
      </c>
      <c r="G873" s="40" t="str">
        <v>호평동</v>
      </c>
      <c r="H873" s="40" t="str">
        <v>경기 남양주시 호평동</v>
      </c>
      <c r="I873" s="40" t="str">
        <v>41360</v>
      </c>
      <c r="J873" s="40" t="str">
        <v/>
      </c>
      <c r="K873" s="41" t="str">
        <v>41360:호평동</v>
      </c>
      <c r="L873" s="42" t="str">
        <v>호평임광그대가</v>
      </c>
      <c r="M873" s="43">
        <v>84.99</v>
      </c>
      <c r="N873" s="44">
        <v>25.7</v>
      </c>
      <c r="O873" s="44">
        <v>19</v>
      </c>
      <c r="P873" s="44">
        <v>1474.19</v>
      </c>
      <c r="Q873" s="44">
        <v>3.79</v>
      </c>
      <c r="R873" s="41">
        <v>1361.59</v>
      </c>
    </row>
    <row r="874" ht="20" customHeight="1">
      <c r="A874" s="35" t="str">
        <v>2026-08-16T07:32:26+09:00</v>
      </c>
      <c r="B874" s="35" t="str">
        <v>2026.08.16</v>
      </c>
      <c r="C874" s="35" t="str">
        <v>20260809</v>
      </c>
      <c r="D874" s="35" t="str">
        <v>20260816</v>
      </c>
      <c r="E874" s="35" t="str">
        <v>경기</v>
      </c>
      <c r="F874" s="35" t="str">
        <v>남양주시</v>
      </c>
      <c r="G874" s="35" t="str">
        <v>호평동</v>
      </c>
      <c r="H874" s="35" t="str">
        <v>경기 남양주시 호평동</v>
      </c>
      <c r="I874" s="35" t="str">
        <v>41360</v>
      </c>
      <c r="J874" s="35" t="str">
        <v/>
      </c>
      <c r="K874" s="36" t="str">
        <v>41360:호평동</v>
      </c>
      <c r="L874" s="37" t="str">
        <v>호평파라곤</v>
      </c>
      <c r="M874" s="38">
        <v>59.61</v>
      </c>
      <c r="N874" s="39">
        <v>18</v>
      </c>
      <c r="O874" s="39">
        <v>17</v>
      </c>
      <c r="P874" s="39">
        <v>2162.82</v>
      </c>
      <c r="Q874" s="39">
        <v>3.9</v>
      </c>
      <c r="R874" s="36">
        <v>1768.76</v>
      </c>
    </row>
    <row r="875" ht="20" customHeight="1">
      <c r="A875" s="40" t="str">
        <v>2026-08-16T07:32:26+09:00</v>
      </c>
      <c r="B875" s="40" t="str">
        <v>2026.08.16</v>
      </c>
      <c r="C875" s="40" t="str">
        <v>20260809</v>
      </c>
      <c r="D875" s="40" t="str">
        <v>20260816</v>
      </c>
      <c r="E875" s="40" t="str">
        <v>경기</v>
      </c>
      <c r="F875" s="40" t="str">
        <v>남양주시</v>
      </c>
      <c r="G875" s="40" t="str">
        <v>호평동</v>
      </c>
      <c r="H875" s="40" t="str">
        <v>경기 남양주시 호평동</v>
      </c>
      <c r="I875" s="40" t="str">
        <v>41360</v>
      </c>
      <c r="J875" s="40" t="str">
        <v/>
      </c>
      <c r="K875" s="41" t="str">
        <v>41360:호평동</v>
      </c>
      <c r="L875" s="42" t="str">
        <v>호평파라곤</v>
      </c>
      <c r="M875" s="43">
        <v>59.94</v>
      </c>
      <c r="N875" s="44">
        <v>18.1</v>
      </c>
      <c r="O875" s="44">
        <v>17</v>
      </c>
      <c r="P875" s="44">
        <v>2277.76</v>
      </c>
      <c r="Q875" s="44">
        <v>4.13</v>
      </c>
      <c r="R875" s="41">
        <v>1824.97</v>
      </c>
    </row>
    <row r="876" ht="20" customHeight="1">
      <c r="A876" s="35" t="str">
        <v>2026-08-16T07:32:26+09:00</v>
      </c>
      <c r="B876" s="35" t="str">
        <v>2026.08.16</v>
      </c>
      <c r="C876" s="35" t="str">
        <v>20260809</v>
      </c>
      <c r="D876" s="35" t="str">
        <v>20260816</v>
      </c>
      <c r="E876" s="35" t="str">
        <v>경기</v>
      </c>
      <c r="F876" s="35" t="str">
        <v>남양주시</v>
      </c>
      <c r="G876" s="35" t="str">
        <v>호평동</v>
      </c>
      <c r="H876" s="35" t="str">
        <v>경기 남양주시 호평동</v>
      </c>
      <c r="I876" s="35" t="str">
        <v>41360</v>
      </c>
      <c r="J876" s="35" t="str">
        <v/>
      </c>
      <c r="K876" s="36" t="str">
        <v>41360:호평동</v>
      </c>
      <c r="L876" s="37" t="str">
        <v>호평파라곤</v>
      </c>
      <c r="M876" s="38">
        <v>84.93</v>
      </c>
      <c r="N876" s="39">
        <v>25.7</v>
      </c>
      <c r="O876" s="39">
        <v>17</v>
      </c>
      <c r="P876" s="39">
        <v>1987.05</v>
      </c>
      <c r="Q876" s="39">
        <v>5.11</v>
      </c>
      <c r="R876" s="36">
        <v>1556.95</v>
      </c>
    </row>
    <row r="877" ht="20" customHeight="1">
      <c r="A877" s="40" t="str">
        <v>2026-08-16T07:32:26+09:00</v>
      </c>
      <c r="B877" s="40" t="str">
        <v>2026.08.16</v>
      </c>
      <c r="C877" s="40" t="str">
        <v>20260809</v>
      </c>
      <c r="D877" s="40" t="str">
        <v>20260816</v>
      </c>
      <c r="E877" s="40" t="str">
        <v>경기</v>
      </c>
      <c r="F877" s="40" t="str">
        <v>남양주시</v>
      </c>
      <c r="G877" s="40" t="str">
        <v>호평동</v>
      </c>
      <c r="H877" s="40" t="str">
        <v>경기 남양주시 호평동</v>
      </c>
      <c r="I877" s="40" t="str">
        <v>41360</v>
      </c>
      <c r="J877" s="40" t="str">
        <v/>
      </c>
      <c r="K877" s="41" t="str">
        <v>41360:호평동</v>
      </c>
      <c r="L877" s="42" t="str">
        <v>호평파라곤</v>
      </c>
      <c r="M877" s="43">
        <v>99.29</v>
      </c>
      <c r="N877" s="44">
        <v>30</v>
      </c>
      <c r="O877" s="44">
        <v>17</v>
      </c>
      <c r="P877" s="44">
        <v>1831.18</v>
      </c>
      <c r="Q877" s="44">
        <v>5.5</v>
      </c>
      <c r="R877" s="41">
        <v>1355.44</v>
      </c>
    </row>
    <row r="878" ht="20" customHeight="1">
      <c r="A878" s="35" t="str">
        <v>2026-08-16T07:32:26+09:00</v>
      </c>
      <c r="B878" s="35" t="str">
        <v>2026.08.16</v>
      </c>
      <c r="C878" s="35" t="str">
        <v>20260809</v>
      </c>
      <c r="D878" s="35" t="str">
        <v>20260816</v>
      </c>
      <c r="E878" s="35" t="str">
        <v>경기</v>
      </c>
      <c r="F878" s="35" t="str">
        <v>남양주시</v>
      </c>
      <c r="G878" s="35" t="str">
        <v>호평동</v>
      </c>
      <c r="H878" s="35" t="str">
        <v>경기 남양주시 호평동</v>
      </c>
      <c r="I878" s="35" t="str">
        <v>41360</v>
      </c>
      <c r="J878" s="35" t="str">
        <v/>
      </c>
      <c r="K878" s="36" t="str">
        <v>41360:호평동</v>
      </c>
      <c r="L878" s="37" t="str">
        <v>호평파라곤</v>
      </c>
      <c r="M878" s="38">
        <v>99.69</v>
      </c>
      <c r="N878" s="39">
        <v>30.2</v>
      </c>
      <c r="O878" s="39">
        <v>17</v>
      </c>
      <c r="P878" s="39">
        <v>1691.19</v>
      </c>
      <c r="Q878" s="39">
        <v>5.1</v>
      </c>
      <c r="R878" s="36">
        <v>1355.44</v>
      </c>
    </row>
    <row r="879" ht="20" customHeight="1">
      <c r="A879" s="40" t="str">
        <v>2026-08-16T07:32:26+09:00</v>
      </c>
      <c r="B879" s="40" t="str">
        <v>2026.08.16</v>
      </c>
      <c r="C879" s="40" t="str">
        <v>20260809</v>
      </c>
      <c r="D879" s="40" t="str">
        <v>20260816</v>
      </c>
      <c r="E879" s="40" t="str">
        <v>경기</v>
      </c>
      <c r="F879" s="40" t="str">
        <v>남양주시</v>
      </c>
      <c r="G879" s="40" t="str">
        <v>호평동</v>
      </c>
      <c r="H879" s="40" t="str">
        <v>경기 남양주시 호평동</v>
      </c>
      <c r="I879" s="40" t="str">
        <v>41360</v>
      </c>
      <c r="J879" s="40" t="str">
        <v/>
      </c>
      <c r="K879" s="41" t="str">
        <v>41360:호평동</v>
      </c>
      <c r="L879" s="42" t="str">
        <v>호평파라곤</v>
      </c>
      <c r="M879" s="43">
        <v>130.64</v>
      </c>
      <c r="N879" s="44">
        <v>39.5</v>
      </c>
      <c r="O879" s="44">
        <v>17</v>
      </c>
      <c r="P879" s="44">
        <v>1450.79</v>
      </c>
      <c r="Q879" s="44">
        <v>5.73</v>
      </c>
      <c r="R879" s="41">
        <v>1265.23</v>
      </c>
    </row>
    <row r="880" ht="20" customHeight="1">
      <c r="A880" s="35" t="str">
        <v>2026-08-16T07:32:26+09:00</v>
      </c>
      <c r="B880" s="35" t="str">
        <v>2026.08.16</v>
      </c>
      <c r="C880" s="35" t="str">
        <v>20260809</v>
      </c>
      <c r="D880" s="35" t="str">
        <v>20260816</v>
      </c>
      <c r="E880" s="35" t="str">
        <v>경기</v>
      </c>
      <c r="F880" s="35" t="str">
        <v>남양주시</v>
      </c>
      <c r="G880" s="35" t="str">
        <v>호평동</v>
      </c>
      <c r="H880" s="35" t="str">
        <v>경기 남양주시 호평동</v>
      </c>
      <c r="I880" s="35" t="str">
        <v>41360</v>
      </c>
      <c r="J880" s="35" t="str">
        <v/>
      </c>
      <c r="K880" s="36" t="str">
        <v>41360:호평동</v>
      </c>
      <c r="L880" s="37" t="str">
        <v>호평파라곤</v>
      </c>
      <c r="M880" s="38">
        <v>152.59</v>
      </c>
      <c r="N880" s="39">
        <v>46.2</v>
      </c>
      <c r="O880" s="39">
        <v>17</v>
      </c>
      <c r="P880" s="39">
        <v>1402.77</v>
      </c>
      <c r="Q880" s="39">
        <v>6.48</v>
      </c>
      <c r="R880" s="36">
        <v>1228.38</v>
      </c>
    </row>
    <row r="881" ht="20" customHeight="1">
      <c r="A881" s="40" t="str">
        <v>2026-08-16T07:32:26+09:00</v>
      </c>
      <c r="B881" s="40" t="str">
        <v>2026.08.16</v>
      </c>
      <c r="C881" s="40" t="str">
        <v>20260809</v>
      </c>
      <c r="D881" s="40" t="str">
        <v>20260816</v>
      </c>
      <c r="E881" s="40" t="str">
        <v>경기</v>
      </c>
      <c r="F881" s="40" t="str">
        <v>남양주시</v>
      </c>
      <c r="G881" s="40" t="str">
        <v>호평동</v>
      </c>
      <c r="H881" s="40" t="str">
        <v>경기 남양주시 호평동</v>
      </c>
      <c r="I881" s="40" t="str">
        <v>41360</v>
      </c>
      <c r="J881" s="40" t="str">
        <v/>
      </c>
      <c r="K881" s="41" t="str">
        <v>41360:호평동</v>
      </c>
      <c r="L881" s="42" t="str">
        <v>호평파라곤</v>
      </c>
      <c r="M881" s="43">
        <v>153.18</v>
      </c>
      <c r="N881" s="44">
        <v>46.3</v>
      </c>
      <c r="O881" s="44">
        <v>17</v>
      </c>
      <c r="P881" s="44">
        <v>1402.77</v>
      </c>
      <c r="Q881" s="44">
        <v>6.5</v>
      </c>
      <c r="R881" s="41">
        <v>1065.02</v>
      </c>
    </row>
    <row r="882" ht="20" customHeight="1">
      <c r="A882" s="35" t="str">
        <v>2026-08-16T07:32:26+09:00</v>
      </c>
      <c r="B882" s="35" t="str">
        <v>2026.08.16</v>
      </c>
      <c r="C882" s="35" t="str">
        <v>20260809</v>
      </c>
      <c r="D882" s="35" t="str">
        <v>20260816</v>
      </c>
      <c r="E882" s="35" t="str">
        <v>경기</v>
      </c>
      <c r="F882" s="35" t="str">
        <v>남양주시</v>
      </c>
      <c r="G882" s="35" t="str">
        <v>호평동</v>
      </c>
      <c r="H882" s="35" t="str">
        <v>경기 남양주시 호평동</v>
      </c>
      <c r="I882" s="35" t="str">
        <v>41360</v>
      </c>
      <c r="J882" s="35" t="str">
        <v/>
      </c>
      <c r="K882" s="36" t="str">
        <v>41360:호평동</v>
      </c>
      <c r="L882" s="37" t="str">
        <v>호평현대아이파크아파트</v>
      </c>
      <c r="M882" s="38">
        <v>74.35</v>
      </c>
      <c r="N882" s="39">
        <v>22.5</v>
      </c>
      <c r="O882" s="39">
        <v>23</v>
      </c>
      <c r="P882" s="39">
        <v>1776.39</v>
      </c>
      <c r="Q882" s="39">
        <v>4</v>
      </c>
      <c r="R882" s="36">
        <v>1307.28</v>
      </c>
    </row>
    <row r="883" ht="20" customHeight="1">
      <c r="A883" s="40" t="str">
        <v>2026-08-16T07:32:26+09:00</v>
      </c>
      <c r="B883" s="40" t="str">
        <v>2026.08.16</v>
      </c>
      <c r="C883" s="40" t="str">
        <v>20260809</v>
      </c>
      <c r="D883" s="40" t="str">
        <v>20260816</v>
      </c>
      <c r="E883" s="40" t="str">
        <v>경기</v>
      </c>
      <c r="F883" s="40" t="str">
        <v>남양주시</v>
      </c>
      <c r="G883" s="40" t="str">
        <v>호평동</v>
      </c>
      <c r="H883" s="40" t="str">
        <v>경기 남양주시 호평동</v>
      </c>
      <c r="I883" s="40" t="str">
        <v>41360</v>
      </c>
      <c r="J883" s="40" t="str">
        <v/>
      </c>
      <c r="K883" s="41" t="str">
        <v>41360:호평동</v>
      </c>
      <c r="L883" s="42" t="str">
        <v>호평현대아이파크아파트</v>
      </c>
      <c r="M883" s="43">
        <v>84.99</v>
      </c>
      <c r="N883" s="44">
        <v>25.7</v>
      </c>
      <c r="O883" s="44">
        <v>23</v>
      </c>
      <c r="P883" s="44">
        <v>1964.34</v>
      </c>
      <c r="Q883" s="44">
        <v>5.05</v>
      </c>
      <c r="R883" s="41">
        <v>1306.96</v>
      </c>
    </row>
    <row r="884" ht="20" customHeight="1">
      <c r="A884" s="35" t="str">
        <v>2026-08-16T07:32:26+09:00</v>
      </c>
      <c r="B884" s="35" t="str">
        <v>2026.08.16</v>
      </c>
      <c r="C884" s="35" t="str">
        <v>20260809</v>
      </c>
      <c r="D884" s="35" t="str">
        <v>20260816</v>
      </c>
      <c r="E884" s="35" t="str">
        <v>경기</v>
      </c>
      <c r="F884" s="35" t="str">
        <v>남양주시</v>
      </c>
      <c r="G884" s="35" t="str">
        <v>화도읍 가곡리</v>
      </c>
      <c r="H884" s="35" t="str">
        <v>경기 남양주시 화도읍 가곡리</v>
      </c>
      <c r="I884" s="35" t="str">
        <v>41360</v>
      </c>
      <c r="J884" s="35" t="str">
        <v/>
      </c>
      <c r="K884" s="36" t="str">
        <v>41360:화도읍 가곡리</v>
      </c>
      <c r="L884" s="37" t="str">
        <v>신마석신도브래뉴</v>
      </c>
      <c r="M884" s="38">
        <v>84.99</v>
      </c>
      <c r="N884" s="39">
        <v>25.7</v>
      </c>
      <c r="O884" s="39">
        <v>19</v>
      </c>
      <c r="P884" s="39">
        <v>1011.3</v>
      </c>
      <c r="Q884" s="39">
        <v>2.6</v>
      </c>
      <c r="R884" s="36">
        <v>777.92</v>
      </c>
    </row>
    <row r="885" ht="20" customHeight="1">
      <c r="A885" s="40" t="str">
        <v>2026-08-16T07:32:26+09:00</v>
      </c>
      <c r="B885" s="40" t="str">
        <v>2026.08.16</v>
      </c>
      <c r="C885" s="40" t="str">
        <v>20260809</v>
      </c>
      <c r="D885" s="40" t="str">
        <v>20260816</v>
      </c>
      <c r="E885" s="40" t="str">
        <v>경기</v>
      </c>
      <c r="F885" s="40" t="str">
        <v>남양주시</v>
      </c>
      <c r="G885" s="40" t="str">
        <v>화도읍 가곡리</v>
      </c>
      <c r="H885" s="40" t="str">
        <v>경기 남양주시 화도읍 가곡리</v>
      </c>
      <c r="I885" s="40" t="str">
        <v>41360</v>
      </c>
      <c r="J885" s="40" t="str">
        <v/>
      </c>
      <c r="K885" s="41" t="str">
        <v>41360:화도읍 가곡리</v>
      </c>
      <c r="L885" s="42" t="str">
        <v>신마석신도브래뉴</v>
      </c>
      <c r="M885" s="43">
        <v>121.17</v>
      </c>
      <c r="N885" s="44">
        <v>36.7</v>
      </c>
      <c r="O885" s="44">
        <v>19</v>
      </c>
      <c r="P885" s="40" t="str">
        <v/>
      </c>
      <c r="Q885" s="40" t="str">
        <v/>
      </c>
      <c r="R885" s="41">
        <v>600.21</v>
      </c>
    </row>
    <row r="886" ht="20" customHeight="1">
      <c r="A886" s="35" t="str">
        <v>2026-08-16T07:32:26+09:00</v>
      </c>
      <c r="B886" s="35" t="str">
        <v>2026.08.16</v>
      </c>
      <c r="C886" s="35" t="str">
        <v>20260809</v>
      </c>
      <c r="D886" s="35" t="str">
        <v>20260816</v>
      </c>
      <c r="E886" s="35" t="str">
        <v>경기</v>
      </c>
      <c r="F886" s="35" t="str">
        <v>남양주시</v>
      </c>
      <c r="G886" s="35" t="str">
        <v>화도읍 녹촌리</v>
      </c>
      <c r="H886" s="35" t="str">
        <v>경기 남양주시 화도읍 녹촌리</v>
      </c>
      <c r="I886" s="35" t="str">
        <v>41360</v>
      </c>
      <c r="J886" s="35" t="str">
        <v/>
      </c>
      <c r="K886" s="36" t="str">
        <v>41360:화도읍 녹촌리</v>
      </c>
      <c r="L886" s="37" t="str">
        <v>남양주녹촌두산위브</v>
      </c>
      <c r="M886" s="38">
        <v>84.99</v>
      </c>
      <c r="N886" s="39">
        <v>25.7</v>
      </c>
      <c r="O886" s="39">
        <v>21</v>
      </c>
      <c r="P886" s="39">
        <v>900.45</v>
      </c>
      <c r="Q886" s="39">
        <v>2.32</v>
      </c>
      <c r="R886" s="36">
        <v>756.62</v>
      </c>
    </row>
    <row r="887" ht="20" customHeight="1">
      <c r="A887" s="40" t="str">
        <v>2026-08-16T07:32:26+09:00</v>
      </c>
      <c r="B887" s="40" t="str">
        <v>2026.08.16</v>
      </c>
      <c r="C887" s="40" t="str">
        <v>20260809</v>
      </c>
      <c r="D887" s="40" t="str">
        <v>20260816</v>
      </c>
      <c r="E887" s="40" t="str">
        <v>경기</v>
      </c>
      <c r="F887" s="40" t="str">
        <v>남양주시</v>
      </c>
      <c r="G887" s="40" t="str">
        <v>화도읍 녹촌리</v>
      </c>
      <c r="H887" s="40" t="str">
        <v>경기 남양주시 화도읍 녹촌리</v>
      </c>
      <c r="I887" s="40" t="str">
        <v>41360</v>
      </c>
      <c r="J887" s="40" t="str">
        <v/>
      </c>
      <c r="K887" s="41" t="str">
        <v>41360:화도읍 녹촌리</v>
      </c>
      <c r="L887" s="42" t="str">
        <v>남양주라온프라이빗1단지</v>
      </c>
      <c r="M887" s="43">
        <v>59.7</v>
      </c>
      <c r="N887" s="44">
        <v>18.1</v>
      </c>
      <c r="O887" s="44">
        <v>8</v>
      </c>
      <c r="P887" s="44">
        <v>2048.71</v>
      </c>
      <c r="Q887" s="44">
        <v>3.7</v>
      </c>
      <c r="R887" s="41">
        <v>1661.12</v>
      </c>
    </row>
    <row r="888" ht="20" customHeight="1">
      <c r="A888" s="35" t="str">
        <v>2026-08-16T07:32:26+09:00</v>
      </c>
      <c r="B888" s="35" t="str">
        <v>2026.08.16</v>
      </c>
      <c r="C888" s="35" t="str">
        <v>20260809</v>
      </c>
      <c r="D888" s="35" t="str">
        <v>20260816</v>
      </c>
      <c r="E888" s="35" t="str">
        <v>경기</v>
      </c>
      <c r="F888" s="35" t="str">
        <v>남양주시</v>
      </c>
      <c r="G888" s="35" t="str">
        <v>화도읍 녹촌리</v>
      </c>
      <c r="H888" s="35" t="str">
        <v>경기 남양주시 화도읍 녹촌리</v>
      </c>
      <c r="I888" s="35" t="str">
        <v>41360</v>
      </c>
      <c r="J888" s="35" t="str">
        <v/>
      </c>
      <c r="K888" s="36" t="str">
        <v>41360:화도읍 녹촌리</v>
      </c>
      <c r="L888" s="37" t="str">
        <v>남양주라온프라이빗1단지</v>
      </c>
      <c r="M888" s="38">
        <v>59.99</v>
      </c>
      <c r="N888" s="39">
        <v>18.1</v>
      </c>
      <c r="O888" s="39">
        <v>8</v>
      </c>
      <c r="P888" s="39">
        <v>2048.71</v>
      </c>
      <c r="Q888" s="39">
        <v>3.72</v>
      </c>
      <c r="R888" s="36">
        <v>1661.12</v>
      </c>
    </row>
    <row r="889" ht="20" customHeight="1">
      <c r="A889" s="40" t="str">
        <v>2026-08-16T07:32:26+09:00</v>
      </c>
      <c r="B889" s="40" t="str">
        <v>2026.08.16</v>
      </c>
      <c r="C889" s="40" t="str">
        <v>20260809</v>
      </c>
      <c r="D889" s="40" t="str">
        <v>20260816</v>
      </c>
      <c r="E889" s="40" t="str">
        <v>경기</v>
      </c>
      <c r="F889" s="40" t="str">
        <v>남양주시</v>
      </c>
      <c r="G889" s="40" t="str">
        <v>화도읍 녹촌리</v>
      </c>
      <c r="H889" s="40" t="str">
        <v>경기 남양주시 화도읍 녹촌리</v>
      </c>
      <c r="I889" s="40" t="str">
        <v>41360</v>
      </c>
      <c r="J889" s="40" t="str">
        <v/>
      </c>
      <c r="K889" s="41" t="str">
        <v>41360:화도읍 녹촌리</v>
      </c>
      <c r="L889" s="42" t="str">
        <v>남양주라온프라이빗1단지</v>
      </c>
      <c r="M889" s="43">
        <v>72.71</v>
      </c>
      <c r="N889" s="44">
        <v>22</v>
      </c>
      <c r="O889" s="44">
        <v>8</v>
      </c>
      <c r="P889" s="44">
        <v>1727.61</v>
      </c>
      <c r="Q889" s="44">
        <v>3.8</v>
      </c>
      <c r="R889" s="41">
        <v>1432.1</v>
      </c>
    </row>
    <row r="890" ht="20" customHeight="1">
      <c r="A890" s="35" t="str">
        <v>2026-08-16T07:32:26+09:00</v>
      </c>
      <c r="B890" s="35" t="str">
        <v>2026.08.16</v>
      </c>
      <c r="C890" s="35" t="str">
        <v>20260809</v>
      </c>
      <c r="D890" s="35" t="str">
        <v>20260816</v>
      </c>
      <c r="E890" s="35" t="str">
        <v>경기</v>
      </c>
      <c r="F890" s="35" t="str">
        <v>남양주시</v>
      </c>
      <c r="G890" s="35" t="str">
        <v>화도읍 녹촌리</v>
      </c>
      <c r="H890" s="35" t="str">
        <v>경기 남양주시 화도읍 녹촌리</v>
      </c>
      <c r="I890" s="35" t="str">
        <v>41360</v>
      </c>
      <c r="J890" s="35" t="str">
        <v/>
      </c>
      <c r="K890" s="36" t="str">
        <v>41360:화도읍 녹촌리</v>
      </c>
      <c r="L890" s="37" t="str">
        <v>남양주라온프라이빗1단지</v>
      </c>
      <c r="M890" s="38">
        <v>72.76</v>
      </c>
      <c r="N890" s="39">
        <v>22</v>
      </c>
      <c r="O890" s="39">
        <v>8</v>
      </c>
      <c r="P890" s="39">
        <v>1726.6</v>
      </c>
      <c r="Q890" s="39">
        <v>3.8</v>
      </c>
      <c r="R890" s="36">
        <v>1432.1</v>
      </c>
    </row>
    <row r="891" ht="20" customHeight="1">
      <c r="A891" s="40" t="str">
        <v>2026-08-16T07:32:26+09:00</v>
      </c>
      <c r="B891" s="40" t="str">
        <v>2026.08.16</v>
      </c>
      <c r="C891" s="40" t="str">
        <v>20260809</v>
      </c>
      <c r="D891" s="40" t="str">
        <v>20260816</v>
      </c>
      <c r="E891" s="40" t="str">
        <v>경기</v>
      </c>
      <c r="F891" s="40" t="str">
        <v>남양주시</v>
      </c>
      <c r="G891" s="40" t="str">
        <v>화도읍 녹촌리</v>
      </c>
      <c r="H891" s="40" t="str">
        <v>경기 남양주시 화도읍 녹촌리</v>
      </c>
      <c r="I891" s="40" t="str">
        <v>41360</v>
      </c>
      <c r="J891" s="40" t="str">
        <v/>
      </c>
      <c r="K891" s="41" t="str">
        <v>41360:화도읍 녹촌리</v>
      </c>
      <c r="L891" s="42" t="str">
        <v>남양주라온프라이빗1단지</v>
      </c>
      <c r="M891" s="43">
        <v>84.63</v>
      </c>
      <c r="N891" s="44">
        <v>25.6</v>
      </c>
      <c r="O891" s="44">
        <v>8</v>
      </c>
      <c r="P891" s="44">
        <v>1835.96</v>
      </c>
      <c r="Q891" s="44">
        <v>4.7</v>
      </c>
      <c r="R891" s="41">
        <v>1269.55</v>
      </c>
    </row>
    <row r="892" ht="20" customHeight="1">
      <c r="A892" s="35" t="str">
        <v>2026-08-16T07:32:26+09:00</v>
      </c>
      <c r="B892" s="35" t="str">
        <v>2026.08.16</v>
      </c>
      <c r="C892" s="35" t="str">
        <v>20260809</v>
      </c>
      <c r="D892" s="35" t="str">
        <v>20260816</v>
      </c>
      <c r="E892" s="35" t="str">
        <v>경기</v>
      </c>
      <c r="F892" s="35" t="str">
        <v>남양주시</v>
      </c>
      <c r="G892" s="35" t="str">
        <v>화도읍 녹촌리</v>
      </c>
      <c r="H892" s="35" t="str">
        <v>경기 남양주시 화도읍 녹촌리</v>
      </c>
      <c r="I892" s="35" t="str">
        <v>41360</v>
      </c>
      <c r="J892" s="35" t="str">
        <v/>
      </c>
      <c r="K892" s="36" t="str">
        <v>41360:화도읍 녹촌리</v>
      </c>
      <c r="L892" s="37" t="str">
        <v>남양주라온프라이빗1단지</v>
      </c>
      <c r="M892" s="38">
        <v>84.87</v>
      </c>
      <c r="N892" s="39">
        <v>25.7</v>
      </c>
      <c r="O892" s="39">
        <v>8</v>
      </c>
      <c r="P892" s="39">
        <v>1986.61</v>
      </c>
      <c r="Q892" s="39">
        <v>5.1</v>
      </c>
      <c r="R892" s="36">
        <v>1324.41</v>
      </c>
    </row>
    <row r="893" ht="20" customHeight="1">
      <c r="A893" s="40" t="str">
        <v>2026-08-16T07:32:26+09:00</v>
      </c>
      <c r="B893" s="40" t="str">
        <v>2026.08.16</v>
      </c>
      <c r="C893" s="40" t="str">
        <v>20260809</v>
      </c>
      <c r="D893" s="40" t="str">
        <v>20260816</v>
      </c>
      <c r="E893" s="40" t="str">
        <v>경기</v>
      </c>
      <c r="F893" s="40" t="str">
        <v>남양주시</v>
      </c>
      <c r="G893" s="40" t="str">
        <v>화도읍 녹촌리</v>
      </c>
      <c r="H893" s="40" t="str">
        <v>경기 남양주시 화도읍 녹촌리</v>
      </c>
      <c r="I893" s="40" t="str">
        <v>41360</v>
      </c>
      <c r="J893" s="40" t="str">
        <v/>
      </c>
      <c r="K893" s="41" t="str">
        <v>41360:화도읍 녹촌리</v>
      </c>
      <c r="L893" s="42" t="str">
        <v>남양주라온프라이빗2단지</v>
      </c>
      <c r="M893" s="43">
        <v>59.7</v>
      </c>
      <c r="N893" s="44">
        <v>18.1</v>
      </c>
      <c r="O893" s="44">
        <v>8</v>
      </c>
      <c r="P893" s="44">
        <v>1993.34</v>
      </c>
      <c r="Q893" s="44">
        <v>3.6</v>
      </c>
      <c r="R893" s="41">
        <v>1653.19</v>
      </c>
    </row>
    <row r="894" ht="20" customHeight="1">
      <c r="A894" s="35" t="str">
        <v>2026-08-16T07:32:26+09:00</v>
      </c>
      <c r="B894" s="35" t="str">
        <v>2026.08.16</v>
      </c>
      <c r="C894" s="35" t="str">
        <v>20260809</v>
      </c>
      <c r="D894" s="35" t="str">
        <v>20260816</v>
      </c>
      <c r="E894" s="35" t="str">
        <v>경기</v>
      </c>
      <c r="F894" s="35" t="str">
        <v>남양주시</v>
      </c>
      <c r="G894" s="35" t="str">
        <v>화도읍 녹촌리</v>
      </c>
      <c r="H894" s="35" t="str">
        <v>경기 남양주시 화도읍 녹촌리</v>
      </c>
      <c r="I894" s="35" t="str">
        <v>41360</v>
      </c>
      <c r="J894" s="35" t="str">
        <v/>
      </c>
      <c r="K894" s="36" t="str">
        <v>41360:화도읍 녹촌리</v>
      </c>
      <c r="L894" s="37" t="str">
        <v>남양주라온프라이빗2단지</v>
      </c>
      <c r="M894" s="38">
        <v>59.99</v>
      </c>
      <c r="N894" s="39">
        <v>18.1</v>
      </c>
      <c r="O894" s="39">
        <v>8</v>
      </c>
      <c r="P894" s="39">
        <v>1818.51</v>
      </c>
      <c r="Q894" s="39">
        <v>3.3</v>
      </c>
      <c r="R894" s="36">
        <v>1653.19</v>
      </c>
    </row>
    <row r="895" ht="20" customHeight="1">
      <c r="A895" s="40" t="str">
        <v>2026-08-16T07:32:26+09:00</v>
      </c>
      <c r="B895" s="40" t="str">
        <v>2026.08.16</v>
      </c>
      <c r="C895" s="40" t="str">
        <v>20260809</v>
      </c>
      <c r="D895" s="40" t="str">
        <v>20260816</v>
      </c>
      <c r="E895" s="40" t="str">
        <v>경기</v>
      </c>
      <c r="F895" s="40" t="str">
        <v>남양주시</v>
      </c>
      <c r="G895" s="40" t="str">
        <v>화도읍 녹촌리</v>
      </c>
      <c r="H895" s="40" t="str">
        <v>경기 남양주시 화도읍 녹촌리</v>
      </c>
      <c r="I895" s="40" t="str">
        <v>41360</v>
      </c>
      <c r="J895" s="40" t="str">
        <v/>
      </c>
      <c r="K895" s="41" t="str">
        <v>41360:화도읍 녹촌리</v>
      </c>
      <c r="L895" s="42" t="str">
        <v>남양주라온프라이빗2단지</v>
      </c>
      <c r="M895" s="43">
        <v>72.71</v>
      </c>
      <c r="N895" s="44">
        <v>22</v>
      </c>
      <c r="O895" s="44">
        <v>8</v>
      </c>
      <c r="P895" s="44">
        <v>1864</v>
      </c>
      <c r="Q895" s="44">
        <v>4.1</v>
      </c>
      <c r="R895" s="41">
        <v>1409.37</v>
      </c>
    </row>
    <row r="896" ht="20" customHeight="1">
      <c r="A896" s="35" t="str">
        <v>2026-08-16T07:32:26+09:00</v>
      </c>
      <c r="B896" s="35" t="str">
        <v>2026.08.16</v>
      </c>
      <c r="C896" s="35" t="str">
        <v>20260809</v>
      </c>
      <c r="D896" s="35" t="str">
        <v>20260816</v>
      </c>
      <c r="E896" s="35" t="str">
        <v>경기</v>
      </c>
      <c r="F896" s="35" t="str">
        <v>남양주시</v>
      </c>
      <c r="G896" s="35" t="str">
        <v>화도읍 녹촌리</v>
      </c>
      <c r="H896" s="35" t="str">
        <v>경기 남양주시 화도읍 녹촌리</v>
      </c>
      <c r="I896" s="35" t="str">
        <v>41360</v>
      </c>
      <c r="J896" s="35" t="str">
        <v/>
      </c>
      <c r="K896" s="36" t="str">
        <v>41360:화도읍 녹촌리</v>
      </c>
      <c r="L896" s="37" t="str">
        <v>남양주라온프라이빗2단지</v>
      </c>
      <c r="M896" s="38">
        <v>72.76</v>
      </c>
      <c r="N896" s="39">
        <v>22</v>
      </c>
      <c r="O896" s="39">
        <v>8</v>
      </c>
      <c r="P896" s="39">
        <v>1899.26</v>
      </c>
      <c r="Q896" s="39">
        <v>4.18</v>
      </c>
      <c r="R896" s="36">
        <v>1476.7</v>
      </c>
    </row>
    <row r="897" ht="20" customHeight="1">
      <c r="A897" s="40" t="str">
        <v>2026-08-16T07:32:26+09:00</v>
      </c>
      <c r="B897" s="40" t="str">
        <v>2026.08.16</v>
      </c>
      <c r="C897" s="40" t="str">
        <v>20260809</v>
      </c>
      <c r="D897" s="40" t="str">
        <v>20260816</v>
      </c>
      <c r="E897" s="40" t="str">
        <v>경기</v>
      </c>
      <c r="F897" s="40" t="str">
        <v>남양주시</v>
      </c>
      <c r="G897" s="40" t="str">
        <v>화도읍 녹촌리</v>
      </c>
      <c r="H897" s="40" t="str">
        <v>경기 남양주시 화도읍 녹촌리</v>
      </c>
      <c r="I897" s="40" t="str">
        <v>41360</v>
      </c>
      <c r="J897" s="40" t="str">
        <v/>
      </c>
      <c r="K897" s="41" t="str">
        <v>41360:화도읍 녹촌리</v>
      </c>
      <c r="L897" s="42" t="str">
        <v>남양주라온프라이빗2단지</v>
      </c>
      <c r="M897" s="43">
        <v>84.63</v>
      </c>
      <c r="N897" s="44">
        <v>25.6</v>
      </c>
      <c r="O897" s="44">
        <v>8</v>
      </c>
      <c r="P897" s="44">
        <v>2025.56</v>
      </c>
      <c r="Q897" s="44">
        <v>5.19</v>
      </c>
      <c r="R897" s="41">
        <v>1406.27</v>
      </c>
    </row>
    <row r="898" ht="20" customHeight="1">
      <c r="A898" s="35" t="str">
        <v>2026-08-16T07:32:26+09:00</v>
      </c>
      <c r="B898" s="35" t="str">
        <v>2026.08.16</v>
      </c>
      <c r="C898" s="35" t="str">
        <v>20260809</v>
      </c>
      <c r="D898" s="35" t="str">
        <v>20260816</v>
      </c>
      <c r="E898" s="35" t="str">
        <v>경기</v>
      </c>
      <c r="F898" s="35" t="str">
        <v>남양주시</v>
      </c>
      <c r="G898" s="35" t="str">
        <v>화도읍 녹촌리</v>
      </c>
      <c r="H898" s="35" t="str">
        <v>경기 남양주시 화도읍 녹촌리</v>
      </c>
      <c r="I898" s="35" t="str">
        <v>41360</v>
      </c>
      <c r="J898" s="35" t="str">
        <v/>
      </c>
      <c r="K898" s="36" t="str">
        <v>41360:화도읍 녹촌리</v>
      </c>
      <c r="L898" s="37" t="str">
        <v>남양주라온프라이빗2단지</v>
      </c>
      <c r="M898" s="38">
        <v>84.87</v>
      </c>
      <c r="N898" s="39">
        <v>25.7</v>
      </c>
      <c r="O898" s="39">
        <v>8</v>
      </c>
      <c r="P898" s="39">
        <v>2025.56</v>
      </c>
      <c r="Q898" s="39">
        <v>5.2</v>
      </c>
      <c r="R898" s="36">
        <v>1406.27</v>
      </c>
    </row>
    <row r="899" ht="20" customHeight="1">
      <c r="A899" s="40" t="str">
        <v>2026-08-16T07:32:26+09:00</v>
      </c>
      <c r="B899" s="40" t="str">
        <v>2026.08.16</v>
      </c>
      <c r="C899" s="40" t="str">
        <v>20260809</v>
      </c>
      <c r="D899" s="40" t="str">
        <v>20260816</v>
      </c>
      <c r="E899" s="40" t="str">
        <v>경기</v>
      </c>
      <c r="F899" s="40" t="str">
        <v>남양주시</v>
      </c>
      <c r="G899" s="40" t="str">
        <v>화도읍 녹촌리</v>
      </c>
      <c r="H899" s="40" t="str">
        <v>경기 남양주시 화도읍 녹촌리</v>
      </c>
      <c r="I899" s="40" t="str">
        <v>41360</v>
      </c>
      <c r="J899" s="40" t="str">
        <v/>
      </c>
      <c r="K899" s="41" t="str">
        <v>41360:화도읍 녹촌리</v>
      </c>
      <c r="L899" s="42" t="str">
        <v>남양주라온프라이빗3단지</v>
      </c>
      <c r="M899" s="43">
        <v>59.7</v>
      </c>
      <c r="N899" s="44">
        <v>18.1</v>
      </c>
      <c r="O899" s="44">
        <v>8</v>
      </c>
      <c r="P899" s="44">
        <v>1818.51</v>
      </c>
      <c r="Q899" s="44">
        <v>3.28</v>
      </c>
      <c r="R899" s="41">
        <v>1555.91</v>
      </c>
    </row>
    <row r="900" ht="20" customHeight="1">
      <c r="A900" s="35" t="str">
        <v>2026-08-16T07:32:26+09:00</v>
      </c>
      <c r="B900" s="35" t="str">
        <v>2026.08.16</v>
      </c>
      <c r="C900" s="35" t="str">
        <v>20260809</v>
      </c>
      <c r="D900" s="35" t="str">
        <v>20260816</v>
      </c>
      <c r="E900" s="35" t="str">
        <v>경기</v>
      </c>
      <c r="F900" s="35" t="str">
        <v>남양주시</v>
      </c>
      <c r="G900" s="35" t="str">
        <v>화도읍 녹촌리</v>
      </c>
      <c r="H900" s="35" t="str">
        <v>경기 남양주시 화도읍 녹촌리</v>
      </c>
      <c r="I900" s="35" t="str">
        <v>41360</v>
      </c>
      <c r="J900" s="35" t="str">
        <v/>
      </c>
      <c r="K900" s="36" t="str">
        <v>41360:화도읍 녹촌리</v>
      </c>
      <c r="L900" s="37" t="str">
        <v>남양주라온프라이빗3단지</v>
      </c>
      <c r="M900" s="38">
        <v>59.99</v>
      </c>
      <c r="N900" s="39">
        <v>18.1</v>
      </c>
      <c r="O900" s="39">
        <v>8</v>
      </c>
      <c r="P900" s="39">
        <v>1818.51</v>
      </c>
      <c r="Q900" s="39">
        <v>3.3</v>
      </c>
      <c r="R900" s="36">
        <v>1555.91</v>
      </c>
    </row>
    <row r="901" ht="20" customHeight="1">
      <c r="A901" s="40" t="str">
        <v>2026-08-16T07:32:26+09:00</v>
      </c>
      <c r="B901" s="40" t="str">
        <v>2026.08.16</v>
      </c>
      <c r="C901" s="40" t="str">
        <v>20260809</v>
      </c>
      <c r="D901" s="40" t="str">
        <v>20260816</v>
      </c>
      <c r="E901" s="40" t="str">
        <v>경기</v>
      </c>
      <c r="F901" s="40" t="str">
        <v>남양주시</v>
      </c>
      <c r="G901" s="40" t="str">
        <v>화도읍 녹촌리</v>
      </c>
      <c r="H901" s="40" t="str">
        <v>경기 남양주시 화도읍 녹촌리</v>
      </c>
      <c r="I901" s="40" t="str">
        <v>41360</v>
      </c>
      <c r="J901" s="40" t="str">
        <v/>
      </c>
      <c r="K901" s="41" t="str">
        <v>41360:화도읍 녹촌리</v>
      </c>
      <c r="L901" s="42" t="str">
        <v>남양주라온프라이빗3단지</v>
      </c>
      <c r="M901" s="43">
        <v>72.71</v>
      </c>
      <c r="N901" s="44">
        <v>22</v>
      </c>
      <c r="O901" s="44">
        <v>8</v>
      </c>
      <c r="P901" s="44">
        <v>1872</v>
      </c>
      <c r="Q901" s="44">
        <v>4.12</v>
      </c>
      <c r="R901" s="41">
        <v>1341.4</v>
      </c>
    </row>
    <row r="902" ht="20" customHeight="1">
      <c r="A902" s="35" t="str">
        <v>2026-08-16T07:32:26+09:00</v>
      </c>
      <c r="B902" s="35" t="str">
        <v>2026.08.16</v>
      </c>
      <c r="C902" s="35" t="str">
        <v>20260809</v>
      </c>
      <c r="D902" s="35" t="str">
        <v>20260816</v>
      </c>
      <c r="E902" s="35" t="str">
        <v>경기</v>
      </c>
      <c r="F902" s="35" t="str">
        <v>남양주시</v>
      </c>
      <c r="G902" s="35" t="str">
        <v>화도읍 녹촌리</v>
      </c>
      <c r="H902" s="35" t="str">
        <v>경기 남양주시 화도읍 녹촌리</v>
      </c>
      <c r="I902" s="35" t="str">
        <v>41360</v>
      </c>
      <c r="J902" s="35" t="str">
        <v/>
      </c>
      <c r="K902" s="36" t="str">
        <v>41360:화도읍 녹촌리</v>
      </c>
      <c r="L902" s="37" t="str">
        <v>남양주라온프라이빗3단지</v>
      </c>
      <c r="M902" s="38">
        <v>72.76</v>
      </c>
      <c r="N902" s="39">
        <v>22</v>
      </c>
      <c r="O902" s="39">
        <v>8</v>
      </c>
      <c r="P902" s="39">
        <v>1872</v>
      </c>
      <c r="Q902" s="39">
        <v>4.12</v>
      </c>
      <c r="R902" s="36">
        <v>1347.55</v>
      </c>
    </row>
    <row r="903" ht="20" customHeight="1">
      <c r="A903" s="40" t="str">
        <v>2026-08-16T07:32:26+09:00</v>
      </c>
      <c r="B903" s="40" t="str">
        <v>2026.08.16</v>
      </c>
      <c r="C903" s="40" t="str">
        <v>20260809</v>
      </c>
      <c r="D903" s="40" t="str">
        <v>20260816</v>
      </c>
      <c r="E903" s="40" t="str">
        <v>경기</v>
      </c>
      <c r="F903" s="40" t="str">
        <v>남양주시</v>
      </c>
      <c r="G903" s="40" t="str">
        <v>화도읍 녹촌리</v>
      </c>
      <c r="H903" s="40" t="str">
        <v>경기 남양주시 화도읍 녹촌리</v>
      </c>
      <c r="I903" s="40" t="str">
        <v>41360</v>
      </c>
      <c r="J903" s="40" t="str">
        <v/>
      </c>
      <c r="K903" s="41" t="str">
        <v>41360:화도읍 녹촌리</v>
      </c>
      <c r="L903" s="42" t="str">
        <v>남양주라온프라이빗3단지</v>
      </c>
      <c r="M903" s="43">
        <v>84.63</v>
      </c>
      <c r="N903" s="44">
        <v>25.6</v>
      </c>
      <c r="O903" s="44">
        <v>8</v>
      </c>
      <c r="P903" s="44">
        <v>1763.01</v>
      </c>
      <c r="Q903" s="44">
        <v>4.51</v>
      </c>
      <c r="R903" s="41">
        <v>1477.96</v>
      </c>
    </row>
    <row r="904" ht="20" customHeight="1">
      <c r="A904" s="35" t="str">
        <v>2026-08-16T07:32:26+09:00</v>
      </c>
      <c r="B904" s="35" t="str">
        <v>2026.08.16</v>
      </c>
      <c r="C904" s="35" t="str">
        <v>20260809</v>
      </c>
      <c r="D904" s="35" t="str">
        <v>20260816</v>
      </c>
      <c r="E904" s="35" t="str">
        <v>경기</v>
      </c>
      <c r="F904" s="35" t="str">
        <v>남양주시</v>
      </c>
      <c r="G904" s="35" t="str">
        <v>화도읍 녹촌리</v>
      </c>
      <c r="H904" s="35" t="str">
        <v>경기 남양주시 화도읍 녹촌리</v>
      </c>
      <c r="I904" s="35" t="str">
        <v>41360</v>
      </c>
      <c r="J904" s="35" t="str">
        <v/>
      </c>
      <c r="K904" s="36" t="str">
        <v>41360:화도읍 녹촌리</v>
      </c>
      <c r="L904" s="37" t="str">
        <v>남양주라온프라이빗3단지</v>
      </c>
      <c r="M904" s="38">
        <v>84.87</v>
      </c>
      <c r="N904" s="39">
        <v>25.7</v>
      </c>
      <c r="O904" s="39">
        <v>8</v>
      </c>
      <c r="P904" s="39">
        <v>1974.75</v>
      </c>
      <c r="Q904" s="39">
        <v>5.07</v>
      </c>
      <c r="R904" s="36">
        <v>1521.56</v>
      </c>
    </row>
    <row r="905" ht="20" customHeight="1">
      <c r="A905" s="40" t="str">
        <v>2026-08-16T07:32:26+09:00</v>
      </c>
      <c r="B905" s="40" t="str">
        <v>2026.08.16</v>
      </c>
      <c r="C905" s="40" t="str">
        <v>20260809</v>
      </c>
      <c r="D905" s="40" t="str">
        <v>20260816</v>
      </c>
      <c r="E905" s="40" t="str">
        <v>경기</v>
      </c>
      <c r="F905" s="40" t="str">
        <v>남양주시</v>
      </c>
      <c r="G905" s="40" t="str">
        <v>화도읍 녹촌리</v>
      </c>
      <c r="H905" s="40" t="str">
        <v>경기 남양주시 화도읍 녹촌리</v>
      </c>
      <c r="I905" s="40" t="str">
        <v>41360</v>
      </c>
      <c r="J905" s="40" t="str">
        <v/>
      </c>
      <c r="K905" s="41" t="str">
        <v>41360:화도읍 녹촌리</v>
      </c>
      <c r="L905" s="42" t="str">
        <v>남양주라온프라이빗4단지</v>
      </c>
      <c r="M905" s="43">
        <v>59.7</v>
      </c>
      <c r="N905" s="44">
        <v>18.1</v>
      </c>
      <c r="O905" s="44">
        <v>8</v>
      </c>
      <c r="P905" s="44">
        <v>1873.61</v>
      </c>
      <c r="Q905" s="44">
        <v>3.38</v>
      </c>
      <c r="R905" s="41">
        <v>1504.9</v>
      </c>
    </row>
    <row r="906" ht="20" customHeight="1">
      <c r="A906" s="35" t="str">
        <v>2026-08-16T07:32:26+09:00</v>
      </c>
      <c r="B906" s="35" t="str">
        <v>2026.08.16</v>
      </c>
      <c r="C906" s="35" t="str">
        <v>20260809</v>
      </c>
      <c r="D906" s="35" t="str">
        <v>20260816</v>
      </c>
      <c r="E906" s="35" t="str">
        <v>경기</v>
      </c>
      <c r="F906" s="35" t="str">
        <v>남양주시</v>
      </c>
      <c r="G906" s="35" t="str">
        <v>화도읍 녹촌리</v>
      </c>
      <c r="H906" s="35" t="str">
        <v>경기 남양주시 화도읍 녹촌리</v>
      </c>
      <c r="I906" s="35" t="str">
        <v>41360</v>
      </c>
      <c r="J906" s="35" t="str">
        <v/>
      </c>
      <c r="K906" s="36" t="str">
        <v>41360:화도읍 녹촌리</v>
      </c>
      <c r="L906" s="37" t="str">
        <v>남양주라온프라이빗4단지</v>
      </c>
      <c r="M906" s="38">
        <v>59.99</v>
      </c>
      <c r="N906" s="39">
        <v>18.1</v>
      </c>
      <c r="O906" s="39">
        <v>8</v>
      </c>
      <c r="P906" s="39">
        <v>1873.61</v>
      </c>
      <c r="Q906" s="39">
        <v>3.4</v>
      </c>
      <c r="R906" s="36">
        <v>1685.16</v>
      </c>
    </row>
    <row r="907" ht="20" customHeight="1">
      <c r="A907" s="40" t="str">
        <v>2026-08-16T07:32:26+09:00</v>
      </c>
      <c r="B907" s="40" t="str">
        <v>2026.08.16</v>
      </c>
      <c r="C907" s="40" t="str">
        <v>20260809</v>
      </c>
      <c r="D907" s="40" t="str">
        <v>20260816</v>
      </c>
      <c r="E907" s="40" t="str">
        <v>경기</v>
      </c>
      <c r="F907" s="40" t="str">
        <v>남양주시</v>
      </c>
      <c r="G907" s="40" t="str">
        <v>화도읍 녹촌리</v>
      </c>
      <c r="H907" s="40" t="str">
        <v>경기 남양주시 화도읍 녹촌리</v>
      </c>
      <c r="I907" s="40" t="str">
        <v>41360</v>
      </c>
      <c r="J907" s="40" t="str">
        <v/>
      </c>
      <c r="K907" s="41" t="str">
        <v>41360:화도읍 녹촌리</v>
      </c>
      <c r="L907" s="42" t="str">
        <v>남양주라온프라이빗4단지</v>
      </c>
      <c r="M907" s="43">
        <v>72.71</v>
      </c>
      <c r="N907" s="44">
        <v>22</v>
      </c>
      <c r="O907" s="44">
        <v>8</v>
      </c>
      <c r="P907" s="44">
        <v>1977.66</v>
      </c>
      <c r="Q907" s="44">
        <v>4.35</v>
      </c>
      <c r="R907" s="41">
        <v>1544.85</v>
      </c>
    </row>
    <row r="908" ht="20" customHeight="1">
      <c r="A908" s="35" t="str">
        <v>2026-08-16T07:32:26+09:00</v>
      </c>
      <c r="B908" s="35" t="str">
        <v>2026.08.16</v>
      </c>
      <c r="C908" s="35" t="str">
        <v>20260809</v>
      </c>
      <c r="D908" s="35" t="str">
        <v>20260816</v>
      </c>
      <c r="E908" s="35" t="str">
        <v>경기</v>
      </c>
      <c r="F908" s="35" t="str">
        <v>남양주시</v>
      </c>
      <c r="G908" s="35" t="str">
        <v>화도읍 녹촌리</v>
      </c>
      <c r="H908" s="35" t="str">
        <v>경기 남양주시 화도읍 녹촌리</v>
      </c>
      <c r="I908" s="35" t="str">
        <v>41360</v>
      </c>
      <c r="J908" s="35" t="str">
        <v/>
      </c>
      <c r="K908" s="36" t="str">
        <v>41360:화도읍 녹촌리</v>
      </c>
      <c r="L908" s="37" t="str">
        <v>남양주라온프라이빗4단지</v>
      </c>
      <c r="M908" s="38">
        <v>72.76</v>
      </c>
      <c r="N908" s="39">
        <v>22</v>
      </c>
      <c r="O908" s="39">
        <v>8</v>
      </c>
      <c r="P908" s="39">
        <v>1840.19</v>
      </c>
      <c r="Q908" s="39">
        <v>4.05</v>
      </c>
      <c r="R908" s="36">
        <v>1544.85</v>
      </c>
    </row>
    <row r="909" ht="20" customHeight="1">
      <c r="A909" s="40" t="str">
        <v>2026-08-16T07:32:26+09:00</v>
      </c>
      <c r="B909" s="40" t="str">
        <v>2026.08.16</v>
      </c>
      <c r="C909" s="40" t="str">
        <v>20260809</v>
      </c>
      <c r="D909" s="40" t="str">
        <v>20260816</v>
      </c>
      <c r="E909" s="40" t="str">
        <v>경기</v>
      </c>
      <c r="F909" s="40" t="str">
        <v>남양주시</v>
      </c>
      <c r="G909" s="40" t="str">
        <v>화도읍 녹촌리</v>
      </c>
      <c r="H909" s="40" t="str">
        <v>경기 남양주시 화도읍 녹촌리</v>
      </c>
      <c r="I909" s="40" t="str">
        <v>41360</v>
      </c>
      <c r="J909" s="40" t="str">
        <v/>
      </c>
      <c r="K909" s="41" t="str">
        <v>41360:화도읍 녹촌리</v>
      </c>
      <c r="L909" s="42" t="str">
        <v>남양주라온프라이빗4단지</v>
      </c>
      <c r="M909" s="43">
        <v>84.63</v>
      </c>
      <c r="N909" s="44">
        <v>25.6</v>
      </c>
      <c r="O909" s="44">
        <v>8</v>
      </c>
      <c r="P909" s="44">
        <v>1955.55</v>
      </c>
      <c r="Q909" s="44">
        <v>5.01</v>
      </c>
      <c r="R909" s="41">
        <v>1594.87</v>
      </c>
    </row>
    <row r="910" ht="20" customHeight="1">
      <c r="A910" s="35" t="str">
        <v>2026-08-16T07:32:26+09:00</v>
      </c>
      <c r="B910" s="35" t="str">
        <v>2026.08.16</v>
      </c>
      <c r="C910" s="35" t="str">
        <v>20260809</v>
      </c>
      <c r="D910" s="35" t="str">
        <v>20260816</v>
      </c>
      <c r="E910" s="35" t="str">
        <v>경기</v>
      </c>
      <c r="F910" s="35" t="str">
        <v>남양주시</v>
      </c>
      <c r="G910" s="35" t="str">
        <v>화도읍 녹촌리</v>
      </c>
      <c r="H910" s="35" t="str">
        <v>경기 남양주시 화도읍 녹촌리</v>
      </c>
      <c r="I910" s="35" t="str">
        <v>41360</v>
      </c>
      <c r="J910" s="35" t="str">
        <v/>
      </c>
      <c r="K910" s="36" t="str">
        <v>41360:화도읍 녹촌리</v>
      </c>
      <c r="L910" s="37" t="str">
        <v>남양주라온프라이빗4단지</v>
      </c>
      <c r="M910" s="38">
        <v>84.87</v>
      </c>
      <c r="N910" s="39">
        <v>25.7</v>
      </c>
      <c r="O910" s="39">
        <v>8</v>
      </c>
      <c r="P910" s="39">
        <v>2271.97</v>
      </c>
      <c r="Q910" s="39">
        <v>5.83</v>
      </c>
      <c r="R910" s="36">
        <v>1809.75</v>
      </c>
    </row>
    <row r="911" ht="20" customHeight="1">
      <c r="A911" s="40" t="str">
        <v>2026-08-16T07:32:26+09:00</v>
      </c>
      <c r="B911" s="40" t="str">
        <v>2026.08.16</v>
      </c>
      <c r="C911" s="40" t="str">
        <v>20260809</v>
      </c>
      <c r="D911" s="40" t="str">
        <v>20260816</v>
      </c>
      <c r="E911" s="40" t="str">
        <v>경기</v>
      </c>
      <c r="F911" s="40" t="str">
        <v>남양주시</v>
      </c>
      <c r="G911" s="40" t="str">
        <v>화도읍 녹촌리</v>
      </c>
      <c r="H911" s="40" t="str">
        <v>경기 남양주시 화도읍 녹촌리</v>
      </c>
      <c r="I911" s="40" t="str">
        <v>41360</v>
      </c>
      <c r="J911" s="40" t="str">
        <v/>
      </c>
      <c r="K911" s="41" t="str">
        <v>41360:화도읍 녹촌리</v>
      </c>
      <c r="L911" s="42" t="str">
        <v>남양주라온프라이빗5단지</v>
      </c>
      <c r="M911" s="43">
        <v>59.7</v>
      </c>
      <c r="N911" s="44">
        <v>18.1</v>
      </c>
      <c r="O911" s="44">
        <v>8</v>
      </c>
      <c r="P911" s="44">
        <v>2159.45</v>
      </c>
      <c r="Q911" s="44">
        <v>3.9</v>
      </c>
      <c r="R911" s="41">
        <v>1489.05</v>
      </c>
    </row>
    <row r="912" ht="20" customHeight="1">
      <c r="A912" s="35" t="str">
        <v>2026-08-16T07:32:26+09:00</v>
      </c>
      <c r="B912" s="35" t="str">
        <v>2026.08.16</v>
      </c>
      <c r="C912" s="35" t="str">
        <v>20260809</v>
      </c>
      <c r="D912" s="35" t="str">
        <v>20260816</v>
      </c>
      <c r="E912" s="35" t="str">
        <v>경기</v>
      </c>
      <c r="F912" s="35" t="str">
        <v>남양주시</v>
      </c>
      <c r="G912" s="35" t="str">
        <v>화도읍 녹촌리</v>
      </c>
      <c r="H912" s="35" t="str">
        <v>경기 남양주시 화도읍 녹촌리</v>
      </c>
      <c r="I912" s="35" t="str">
        <v>41360</v>
      </c>
      <c r="J912" s="35" t="str">
        <v/>
      </c>
      <c r="K912" s="36" t="str">
        <v>41360:화도읍 녹촌리</v>
      </c>
      <c r="L912" s="37" t="str">
        <v>남양주라온프라이빗5단지</v>
      </c>
      <c r="M912" s="38">
        <v>59.99</v>
      </c>
      <c r="N912" s="39">
        <v>18.1</v>
      </c>
      <c r="O912" s="39">
        <v>8</v>
      </c>
      <c r="P912" s="39">
        <v>1763.4</v>
      </c>
      <c r="Q912" s="39">
        <v>3.2</v>
      </c>
      <c r="R912" s="36">
        <v>1520.28</v>
      </c>
    </row>
    <row r="913" ht="20" customHeight="1">
      <c r="A913" s="40" t="str">
        <v>2026-08-16T07:32:26+09:00</v>
      </c>
      <c r="B913" s="40" t="str">
        <v>2026.08.16</v>
      </c>
      <c r="C913" s="40" t="str">
        <v>20260809</v>
      </c>
      <c r="D913" s="40" t="str">
        <v>20260816</v>
      </c>
      <c r="E913" s="40" t="str">
        <v>경기</v>
      </c>
      <c r="F913" s="40" t="str">
        <v>남양주시</v>
      </c>
      <c r="G913" s="40" t="str">
        <v>화도읍 녹촌리</v>
      </c>
      <c r="H913" s="40" t="str">
        <v>경기 남양주시 화도읍 녹촌리</v>
      </c>
      <c r="I913" s="40" t="str">
        <v>41360</v>
      </c>
      <c r="J913" s="40" t="str">
        <v/>
      </c>
      <c r="K913" s="41" t="str">
        <v>41360:화도읍 녹촌리</v>
      </c>
      <c r="L913" s="42" t="str">
        <v>남양주라온프라이빗5단지</v>
      </c>
      <c r="M913" s="43">
        <v>72.71</v>
      </c>
      <c r="N913" s="44">
        <v>22</v>
      </c>
      <c r="O913" s="44">
        <v>8</v>
      </c>
      <c r="P913" s="44">
        <v>1908.35</v>
      </c>
      <c r="Q913" s="44">
        <v>4.2</v>
      </c>
      <c r="R913" s="41">
        <v>1408.54</v>
      </c>
    </row>
    <row r="914" ht="20" customHeight="1">
      <c r="A914" s="35" t="str">
        <v>2026-08-16T07:32:26+09:00</v>
      </c>
      <c r="B914" s="35" t="str">
        <v>2026.08.16</v>
      </c>
      <c r="C914" s="35" t="str">
        <v>20260809</v>
      </c>
      <c r="D914" s="35" t="str">
        <v>20260816</v>
      </c>
      <c r="E914" s="35" t="str">
        <v>경기</v>
      </c>
      <c r="F914" s="35" t="str">
        <v>남양주시</v>
      </c>
      <c r="G914" s="35" t="str">
        <v>화도읍 녹촌리</v>
      </c>
      <c r="H914" s="35" t="str">
        <v>경기 남양주시 화도읍 녹촌리</v>
      </c>
      <c r="I914" s="35" t="str">
        <v>41360</v>
      </c>
      <c r="J914" s="35" t="str">
        <v/>
      </c>
      <c r="K914" s="36" t="str">
        <v>41360:화도읍 녹촌리</v>
      </c>
      <c r="L914" s="37" t="str">
        <v>남양주라온프라이빗5단지</v>
      </c>
      <c r="M914" s="38">
        <v>72.76</v>
      </c>
      <c r="N914" s="39">
        <v>22</v>
      </c>
      <c r="O914" s="39">
        <v>8</v>
      </c>
      <c r="P914" s="39">
        <v>1908.35</v>
      </c>
      <c r="Q914" s="39">
        <v>4.2</v>
      </c>
      <c r="R914" s="36">
        <v>1408.54</v>
      </c>
    </row>
    <row r="915" ht="20" customHeight="1">
      <c r="A915" s="40" t="str">
        <v>2026-08-16T07:32:26+09:00</v>
      </c>
      <c r="B915" s="40" t="str">
        <v>2026.08.16</v>
      </c>
      <c r="C915" s="40" t="str">
        <v>20260809</v>
      </c>
      <c r="D915" s="40" t="str">
        <v>20260816</v>
      </c>
      <c r="E915" s="40" t="str">
        <v>경기</v>
      </c>
      <c r="F915" s="40" t="str">
        <v>남양주시</v>
      </c>
      <c r="G915" s="40" t="str">
        <v>화도읍 녹촌리</v>
      </c>
      <c r="H915" s="40" t="str">
        <v>경기 남양주시 화도읍 녹촌리</v>
      </c>
      <c r="I915" s="40" t="str">
        <v>41360</v>
      </c>
      <c r="J915" s="40" t="str">
        <v/>
      </c>
      <c r="K915" s="41" t="str">
        <v>41360:화도읍 녹촌리</v>
      </c>
      <c r="L915" s="42" t="str">
        <v>남양주라온프라이빗5단지</v>
      </c>
      <c r="M915" s="43">
        <v>84.63</v>
      </c>
      <c r="N915" s="44">
        <v>25.6</v>
      </c>
      <c r="O915" s="44">
        <v>8</v>
      </c>
      <c r="P915" s="44">
        <v>1866.34</v>
      </c>
      <c r="Q915" s="44">
        <v>4.78</v>
      </c>
      <c r="R915" s="41">
        <v>1316.42</v>
      </c>
    </row>
    <row r="916" ht="20" customHeight="1">
      <c r="A916" s="35" t="str">
        <v>2026-08-16T07:32:26+09:00</v>
      </c>
      <c r="B916" s="35" t="str">
        <v>2026.08.16</v>
      </c>
      <c r="C916" s="35" t="str">
        <v>20260809</v>
      </c>
      <c r="D916" s="35" t="str">
        <v>20260816</v>
      </c>
      <c r="E916" s="35" t="str">
        <v>경기</v>
      </c>
      <c r="F916" s="35" t="str">
        <v>남양주시</v>
      </c>
      <c r="G916" s="35" t="str">
        <v>화도읍 녹촌리</v>
      </c>
      <c r="H916" s="35" t="str">
        <v>경기 남양주시 화도읍 녹촌리</v>
      </c>
      <c r="I916" s="35" t="str">
        <v>41360</v>
      </c>
      <c r="J916" s="35" t="str">
        <v/>
      </c>
      <c r="K916" s="36" t="str">
        <v>41360:화도읍 녹촌리</v>
      </c>
      <c r="L916" s="37" t="str">
        <v>남양주라온프라이빗5단지</v>
      </c>
      <c r="M916" s="38">
        <v>84.87</v>
      </c>
      <c r="N916" s="39">
        <v>25.7</v>
      </c>
      <c r="O916" s="39">
        <v>8</v>
      </c>
      <c r="P916" s="39">
        <v>2088.05</v>
      </c>
      <c r="Q916" s="39">
        <v>5.36</v>
      </c>
      <c r="R916" s="36">
        <v>1316.42</v>
      </c>
    </row>
    <row r="917" ht="20" customHeight="1">
      <c r="A917" s="40" t="str">
        <v>2026-08-16T07:32:26+09:00</v>
      </c>
      <c r="B917" s="40" t="str">
        <v>2026.08.16</v>
      </c>
      <c r="C917" s="40" t="str">
        <v>20260809</v>
      </c>
      <c r="D917" s="40" t="str">
        <v>20260816</v>
      </c>
      <c r="E917" s="40" t="str">
        <v>경기</v>
      </c>
      <c r="F917" s="40" t="str">
        <v>남양주시</v>
      </c>
      <c r="G917" s="40" t="str">
        <v>화도읍 녹촌리</v>
      </c>
      <c r="H917" s="40" t="str">
        <v>경기 남양주시 화도읍 녹촌리</v>
      </c>
      <c r="I917" s="40" t="str">
        <v>41360</v>
      </c>
      <c r="J917" s="40" t="str">
        <v/>
      </c>
      <c r="K917" s="41" t="str">
        <v>41360:화도읍 녹촌리</v>
      </c>
      <c r="L917" s="42" t="str">
        <v>삼신</v>
      </c>
      <c r="M917" s="43">
        <v>59.94</v>
      </c>
      <c r="N917" s="44">
        <v>18.1</v>
      </c>
      <c r="O917" s="44">
        <v>32</v>
      </c>
      <c r="P917" s="44">
        <v>1046.73</v>
      </c>
      <c r="Q917" s="44">
        <v>1.9</v>
      </c>
      <c r="R917" s="41">
        <v>926.62</v>
      </c>
    </row>
    <row r="918" ht="20" customHeight="1">
      <c r="A918" s="35" t="str">
        <v>2026-08-16T07:32:26+09:00</v>
      </c>
      <c r="B918" s="35" t="str">
        <v>2026.08.16</v>
      </c>
      <c r="C918" s="35" t="str">
        <v>20260809</v>
      </c>
      <c r="D918" s="35" t="str">
        <v>20260816</v>
      </c>
      <c r="E918" s="35" t="str">
        <v>경기</v>
      </c>
      <c r="F918" s="35" t="str">
        <v>남양주시</v>
      </c>
      <c r="G918" s="35" t="str">
        <v>화도읍 녹촌리</v>
      </c>
      <c r="H918" s="35" t="str">
        <v>경기 남양주시 화도읍 녹촌리</v>
      </c>
      <c r="I918" s="35" t="str">
        <v>41360</v>
      </c>
      <c r="J918" s="35" t="str">
        <v/>
      </c>
      <c r="K918" s="36" t="str">
        <v>41360:화도읍 녹촌리</v>
      </c>
      <c r="L918" s="37" t="str">
        <v>삼신</v>
      </c>
      <c r="M918" s="38">
        <v>84.6</v>
      </c>
      <c r="N918" s="39">
        <v>25.6</v>
      </c>
      <c r="O918" s="39">
        <v>32</v>
      </c>
      <c r="P918" s="39">
        <v>1095.73</v>
      </c>
      <c r="Q918" s="39">
        <v>2.8</v>
      </c>
      <c r="R918" s="36">
        <v>859.66</v>
      </c>
    </row>
    <row r="919" ht="20" customHeight="1">
      <c r="A919" s="40" t="str">
        <v>2026-08-16T07:32:26+09:00</v>
      </c>
      <c r="B919" s="40" t="str">
        <v>2026.08.16</v>
      </c>
      <c r="C919" s="40" t="str">
        <v>20260809</v>
      </c>
      <c r="D919" s="40" t="str">
        <v>20260816</v>
      </c>
      <c r="E919" s="40" t="str">
        <v>경기</v>
      </c>
      <c r="F919" s="40" t="str">
        <v>남양주시</v>
      </c>
      <c r="G919" s="40" t="str">
        <v>화도읍 녹촌리</v>
      </c>
      <c r="H919" s="40" t="str">
        <v>경기 남양주시 화도읍 녹촌리</v>
      </c>
      <c r="I919" s="40" t="str">
        <v>41360</v>
      </c>
      <c r="J919" s="40" t="str">
        <v/>
      </c>
      <c r="K919" s="41" t="str">
        <v>41360:화도읍 녹촌리</v>
      </c>
      <c r="L919" s="42" t="str">
        <v>신창현두산위브</v>
      </c>
      <c r="M919" s="43">
        <v>84.87</v>
      </c>
      <c r="N919" s="44">
        <v>25.7</v>
      </c>
      <c r="O919" s="44">
        <v>19</v>
      </c>
      <c r="P919" s="44">
        <v>1203.62</v>
      </c>
      <c r="Q919" s="44">
        <v>3.09</v>
      </c>
      <c r="R919" s="41">
        <v>981.59</v>
      </c>
    </row>
    <row r="920" ht="20" customHeight="1">
      <c r="A920" s="35" t="str">
        <v>2026-08-16T07:32:26+09:00</v>
      </c>
      <c r="B920" s="35" t="str">
        <v>2026.08.16</v>
      </c>
      <c r="C920" s="35" t="str">
        <v>20260809</v>
      </c>
      <c r="D920" s="35" t="str">
        <v>20260816</v>
      </c>
      <c r="E920" s="35" t="str">
        <v>경기</v>
      </c>
      <c r="F920" s="35" t="str">
        <v>남양주시</v>
      </c>
      <c r="G920" s="35" t="str">
        <v>화도읍 녹촌리</v>
      </c>
      <c r="H920" s="35" t="str">
        <v>경기 남양주시 화도읍 녹촌리</v>
      </c>
      <c r="I920" s="35" t="str">
        <v>41360</v>
      </c>
      <c r="J920" s="35" t="str">
        <v/>
      </c>
      <c r="K920" s="36" t="str">
        <v>41360:화도읍 녹촌리</v>
      </c>
      <c r="L920" s="37" t="str">
        <v>화도센트럴우방아이유쉘</v>
      </c>
      <c r="M920" s="38">
        <v>84.89</v>
      </c>
      <c r="N920" s="39">
        <v>25.7</v>
      </c>
      <c r="O920" s="39">
        <v>9</v>
      </c>
      <c r="P920" s="39">
        <v>1848.44</v>
      </c>
      <c r="Q920" s="39">
        <v>4.75</v>
      </c>
      <c r="R920" s="36">
        <v>1440.13</v>
      </c>
    </row>
    <row r="921" ht="20" customHeight="1">
      <c r="A921" s="40" t="str">
        <v>2026-08-16T07:32:26+09:00</v>
      </c>
      <c r="B921" s="40" t="str">
        <v>2026.08.16</v>
      </c>
      <c r="C921" s="40" t="str">
        <v>20260809</v>
      </c>
      <c r="D921" s="40" t="str">
        <v>20260816</v>
      </c>
      <c r="E921" s="40" t="str">
        <v>경기</v>
      </c>
      <c r="F921" s="40" t="str">
        <v>남양주시</v>
      </c>
      <c r="G921" s="40" t="str">
        <v>화도읍 녹촌리</v>
      </c>
      <c r="H921" s="40" t="str">
        <v>경기 남양주시 화도읍 녹촌리</v>
      </c>
      <c r="I921" s="40" t="str">
        <v>41360</v>
      </c>
      <c r="J921" s="40" t="str">
        <v/>
      </c>
      <c r="K921" s="41" t="str">
        <v>41360:화도읍 녹촌리</v>
      </c>
      <c r="L921" s="42" t="str">
        <v>화도센트럴우방아이유쉘</v>
      </c>
      <c r="M921" s="43">
        <v>84.91</v>
      </c>
      <c r="N921" s="44">
        <v>25.7</v>
      </c>
      <c r="O921" s="44">
        <v>9</v>
      </c>
      <c r="P921" s="44">
        <v>1848.44</v>
      </c>
      <c r="Q921" s="44">
        <v>4.75</v>
      </c>
      <c r="R921" s="41">
        <v>1245.85</v>
      </c>
    </row>
    <row r="922" ht="20" customHeight="1">
      <c r="A922" s="35" t="str">
        <v>2026-08-16T07:32:26+09:00</v>
      </c>
      <c r="B922" s="35" t="str">
        <v>2026.08.16</v>
      </c>
      <c r="C922" s="35" t="str">
        <v>20260809</v>
      </c>
      <c r="D922" s="35" t="str">
        <v>20260816</v>
      </c>
      <c r="E922" s="35" t="str">
        <v>경기</v>
      </c>
      <c r="F922" s="35" t="str">
        <v>남양주시</v>
      </c>
      <c r="G922" s="35" t="str">
        <v>화도읍 녹촌리</v>
      </c>
      <c r="H922" s="35" t="str">
        <v>경기 남양주시 화도읍 녹촌리</v>
      </c>
      <c r="I922" s="35" t="str">
        <v>41360</v>
      </c>
      <c r="J922" s="35" t="str">
        <v/>
      </c>
      <c r="K922" s="36" t="str">
        <v>41360:화도읍 녹촌리</v>
      </c>
      <c r="L922" s="37" t="str">
        <v>화도센트럴우방아이유쉘</v>
      </c>
      <c r="M922" s="38">
        <v>84.95</v>
      </c>
      <c r="N922" s="39">
        <v>25.7</v>
      </c>
      <c r="O922" s="39">
        <v>9</v>
      </c>
      <c r="P922" s="39">
        <v>1848.44</v>
      </c>
      <c r="Q922" s="39">
        <v>4.75</v>
      </c>
      <c r="R922" s="36">
        <v>1634.41</v>
      </c>
    </row>
    <row r="923" ht="20" customHeight="1">
      <c r="A923" s="40" t="str">
        <v>2026-08-16T07:32:26+09:00</v>
      </c>
      <c r="B923" s="40" t="str">
        <v>2026.08.16</v>
      </c>
      <c r="C923" s="40" t="str">
        <v>20260809</v>
      </c>
      <c r="D923" s="40" t="str">
        <v>20260816</v>
      </c>
      <c r="E923" s="40" t="str">
        <v>경기</v>
      </c>
      <c r="F923" s="40" t="str">
        <v>남양주시</v>
      </c>
      <c r="G923" s="40" t="str">
        <v>화도읍 녹촌리</v>
      </c>
      <c r="H923" s="40" t="str">
        <v>경기 남양주시 화도읍 녹촌리</v>
      </c>
      <c r="I923" s="40" t="str">
        <v>41360</v>
      </c>
      <c r="J923" s="40" t="str">
        <v/>
      </c>
      <c r="K923" s="41" t="str">
        <v>41360:화도읍 녹촌리</v>
      </c>
      <c r="L923" s="42" t="str">
        <v>화도센트럴우방아이유쉘</v>
      </c>
      <c r="M923" s="43">
        <v>111.61</v>
      </c>
      <c r="N923" s="44">
        <v>33.8</v>
      </c>
      <c r="O923" s="44">
        <v>9</v>
      </c>
      <c r="P923" s="44">
        <v>1781.05</v>
      </c>
      <c r="Q923" s="44">
        <v>6.01</v>
      </c>
      <c r="R923" s="41">
        <v>1276.18</v>
      </c>
    </row>
    <row r="924" ht="20" customHeight="1">
      <c r="A924" s="35" t="str">
        <v>2026-08-16T07:32:26+09:00</v>
      </c>
      <c r="B924" s="35" t="str">
        <v>2026.08.16</v>
      </c>
      <c r="C924" s="35" t="str">
        <v>20260809</v>
      </c>
      <c r="D924" s="35" t="str">
        <v>20260816</v>
      </c>
      <c r="E924" s="35" t="str">
        <v>경기</v>
      </c>
      <c r="F924" s="35" t="str">
        <v>남양주시</v>
      </c>
      <c r="G924" s="35" t="str">
        <v>화도읍 답내리</v>
      </c>
      <c r="H924" s="35" t="str">
        <v>경기 남양주시 화도읍 답내리</v>
      </c>
      <c r="I924" s="35" t="str">
        <v>41360</v>
      </c>
      <c r="J924" s="35" t="str">
        <v/>
      </c>
      <c r="K924" s="36" t="str">
        <v>41360:화도읍 답내리</v>
      </c>
      <c r="L924" s="37" t="str">
        <v>남양주월산사랑으로부영2단지</v>
      </c>
      <c r="M924" s="38">
        <v>59.96</v>
      </c>
      <c r="N924" s="39">
        <v>18.1</v>
      </c>
      <c r="O924" s="39">
        <v>12</v>
      </c>
      <c r="P924" s="35" t="str">
        <v/>
      </c>
      <c r="Q924" s="35" t="str">
        <v/>
      </c>
      <c r="R924" s="36">
        <v>824.97</v>
      </c>
    </row>
    <row r="925" ht="20" customHeight="1">
      <c r="A925" s="40" t="str">
        <v>2026-08-16T07:32:26+09:00</v>
      </c>
      <c r="B925" s="40" t="str">
        <v>2026.08.16</v>
      </c>
      <c r="C925" s="40" t="str">
        <v>20260809</v>
      </c>
      <c r="D925" s="40" t="str">
        <v>20260816</v>
      </c>
      <c r="E925" s="40" t="str">
        <v>경기</v>
      </c>
      <c r="F925" s="40" t="str">
        <v>남양주시</v>
      </c>
      <c r="G925" s="40" t="str">
        <v>화도읍 답내리</v>
      </c>
      <c r="H925" s="40" t="str">
        <v>경기 남양주시 화도읍 답내리</v>
      </c>
      <c r="I925" s="40" t="str">
        <v>41360</v>
      </c>
      <c r="J925" s="40" t="str">
        <v/>
      </c>
      <c r="K925" s="41" t="str">
        <v>41360:화도읍 답내리</v>
      </c>
      <c r="L925" s="42" t="str">
        <v>남양주월산사랑으로부영2단지</v>
      </c>
      <c r="M925" s="43">
        <v>84.61</v>
      </c>
      <c r="N925" s="44">
        <v>25.6</v>
      </c>
      <c r="O925" s="44">
        <v>12</v>
      </c>
      <c r="P925" s="40" t="str">
        <v/>
      </c>
      <c r="Q925" s="40" t="str">
        <v/>
      </c>
      <c r="R925" s="41">
        <v>766.14</v>
      </c>
    </row>
    <row r="926" ht="20" customHeight="1">
      <c r="A926" s="35" t="str">
        <v>2026-08-16T07:32:26+09:00</v>
      </c>
      <c r="B926" s="35" t="str">
        <v>2026.08.16</v>
      </c>
      <c r="C926" s="35" t="str">
        <v>20260809</v>
      </c>
      <c r="D926" s="35" t="str">
        <v>20260816</v>
      </c>
      <c r="E926" s="35" t="str">
        <v>경기</v>
      </c>
      <c r="F926" s="35" t="str">
        <v>남양주시</v>
      </c>
      <c r="G926" s="35" t="str">
        <v>화도읍 답내리</v>
      </c>
      <c r="H926" s="35" t="str">
        <v>경기 남양주시 화도읍 답내리</v>
      </c>
      <c r="I926" s="35" t="str">
        <v>41360</v>
      </c>
      <c r="J926" s="35" t="str">
        <v/>
      </c>
      <c r="K926" s="36" t="str">
        <v>41360:화도읍 답내리</v>
      </c>
      <c r="L926" s="37" t="str">
        <v>남양주월산사랑으로부영2단지</v>
      </c>
      <c r="M926" s="38">
        <v>84.97</v>
      </c>
      <c r="N926" s="39">
        <v>25.7</v>
      </c>
      <c r="O926" s="39">
        <v>12</v>
      </c>
      <c r="P926" s="35" t="str">
        <v/>
      </c>
      <c r="Q926" s="35" t="str">
        <v/>
      </c>
      <c r="R926" s="36">
        <v>762.83</v>
      </c>
    </row>
    <row r="927" ht="20" customHeight="1">
      <c r="A927" s="40" t="str">
        <v>2026-08-16T07:32:26+09:00</v>
      </c>
      <c r="B927" s="40" t="str">
        <v>2026.08.16</v>
      </c>
      <c r="C927" s="40" t="str">
        <v>20260809</v>
      </c>
      <c r="D927" s="40" t="str">
        <v>20260816</v>
      </c>
      <c r="E927" s="40" t="str">
        <v>경기</v>
      </c>
      <c r="F927" s="40" t="str">
        <v>남양주시</v>
      </c>
      <c r="G927" s="40" t="str">
        <v>화도읍 답내리</v>
      </c>
      <c r="H927" s="40" t="str">
        <v>경기 남양주시 화도읍 답내리</v>
      </c>
      <c r="I927" s="40" t="str">
        <v>41360</v>
      </c>
      <c r="J927" s="40" t="str">
        <v/>
      </c>
      <c r="K927" s="41" t="str">
        <v>41360:화도읍 답내리</v>
      </c>
      <c r="L927" s="42" t="str">
        <v>남양주월산사랑으로부영2단지</v>
      </c>
      <c r="M927" s="43">
        <v>84.99</v>
      </c>
      <c r="N927" s="44">
        <v>25.7</v>
      </c>
      <c r="O927" s="44">
        <v>12</v>
      </c>
      <c r="P927" s="40" t="str">
        <v/>
      </c>
      <c r="Q927" s="40" t="str">
        <v/>
      </c>
      <c r="R927" s="41">
        <v>762.63</v>
      </c>
    </row>
    <row r="928" ht="20" customHeight="1">
      <c r="A928" s="35" t="str">
        <v>2026-08-16T07:32:26+09:00</v>
      </c>
      <c r="B928" s="35" t="str">
        <v>2026.08.16</v>
      </c>
      <c r="C928" s="35" t="str">
        <v>20260809</v>
      </c>
      <c r="D928" s="35" t="str">
        <v>20260816</v>
      </c>
      <c r="E928" s="35" t="str">
        <v>경기</v>
      </c>
      <c r="F928" s="35" t="str">
        <v>남양주시</v>
      </c>
      <c r="G928" s="35" t="str">
        <v>화도읍 답내리</v>
      </c>
      <c r="H928" s="35" t="str">
        <v>경기 남양주시 화도읍 답내리</v>
      </c>
      <c r="I928" s="35" t="str">
        <v>41360</v>
      </c>
      <c r="J928" s="35" t="str">
        <v/>
      </c>
      <c r="K928" s="36" t="str">
        <v>41360:화도읍 답내리</v>
      </c>
      <c r="L928" s="37" t="str">
        <v>남양주월산사랑으로부영2단지</v>
      </c>
      <c r="M928" s="38">
        <v>146.72</v>
      </c>
      <c r="N928" s="39">
        <v>44.4</v>
      </c>
      <c r="O928" s="39">
        <v>12</v>
      </c>
      <c r="P928" s="39">
        <v>876.63</v>
      </c>
      <c r="Q928" s="39">
        <v>3.89</v>
      </c>
      <c r="R928" s="36">
        <v>720.98</v>
      </c>
    </row>
    <row r="929" ht="20" customHeight="1">
      <c r="A929" s="40" t="str">
        <v>2026-08-16T07:32:26+09:00</v>
      </c>
      <c r="B929" s="40" t="str">
        <v>2026.08.16</v>
      </c>
      <c r="C929" s="40" t="str">
        <v>20260809</v>
      </c>
      <c r="D929" s="40" t="str">
        <v>20260816</v>
      </c>
      <c r="E929" s="40" t="str">
        <v>경기</v>
      </c>
      <c r="F929" s="40" t="str">
        <v>남양주시</v>
      </c>
      <c r="G929" s="40" t="str">
        <v>화도읍 답내리</v>
      </c>
      <c r="H929" s="40" t="str">
        <v>경기 남양주시 화도읍 답내리</v>
      </c>
      <c r="I929" s="40" t="str">
        <v>41360</v>
      </c>
      <c r="J929" s="40" t="str">
        <v/>
      </c>
      <c r="K929" s="41" t="str">
        <v>41360:화도읍 답내리</v>
      </c>
      <c r="L929" s="42" t="str">
        <v>남양주월산사랑으로부영2단지</v>
      </c>
      <c r="M929" s="43">
        <v>147.07</v>
      </c>
      <c r="N929" s="44">
        <v>44.5</v>
      </c>
      <c r="O929" s="44">
        <v>12</v>
      </c>
      <c r="P929" s="44">
        <v>876.63</v>
      </c>
      <c r="Q929" s="44">
        <v>3.9</v>
      </c>
      <c r="R929" s="40" t="str">
        <v/>
      </c>
    </row>
    <row r="930" ht="20" customHeight="1">
      <c r="A930" s="35" t="str">
        <v>2026-08-16T07:32:26+09:00</v>
      </c>
      <c r="B930" s="35" t="str">
        <v>2026.08.16</v>
      </c>
      <c r="C930" s="35" t="str">
        <v>20260809</v>
      </c>
      <c r="D930" s="35" t="str">
        <v>20260816</v>
      </c>
      <c r="E930" s="35" t="str">
        <v>경기</v>
      </c>
      <c r="F930" s="35" t="str">
        <v>남양주시</v>
      </c>
      <c r="G930" s="35" t="str">
        <v>화도읍 답내리</v>
      </c>
      <c r="H930" s="35" t="str">
        <v>경기 남양주시 화도읍 답내리</v>
      </c>
      <c r="I930" s="35" t="str">
        <v>41360</v>
      </c>
      <c r="J930" s="35" t="str">
        <v/>
      </c>
      <c r="K930" s="36" t="str">
        <v>41360:화도읍 답내리</v>
      </c>
      <c r="L930" s="37" t="str">
        <v>남양주월산사랑으로부영2단지</v>
      </c>
      <c r="M930" s="38">
        <v>148</v>
      </c>
      <c r="N930" s="39">
        <v>44.8</v>
      </c>
      <c r="O930" s="39">
        <v>12</v>
      </c>
      <c r="P930" s="39">
        <v>876.63</v>
      </c>
      <c r="Q930" s="39">
        <v>3.92</v>
      </c>
      <c r="R930" s="36">
        <v>698.75</v>
      </c>
    </row>
    <row r="931" ht="20" customHeight="1">
      <c r="A931" s="40" t="str">
        <v>2026-08-16T07:32:26+09:00</v>
      </c>
      <c r="B931" s="40" t="str">
        <v>2026.08.16</v>
      </c>
      <c r="C931" s="40" t="str">
        <v>20260809</v>
      </c>
      <c r="D931" s="40" t="str">
        <v>20260816</v>
      </c>
      <c r="E931" s="40" t="str">
        <v>경기</v>
      </c>
      <c r="F931" s="40" t="str">
        <v>남양주시</v>
      </c>
      <c r="G931" s="40" t="str">
        <v>화도읍 마석우리</v>
      </c>
      <c r="H931" s="40" t="str">
        <v>경기 남양주시 화도읍 마석우리</v>
      </c>
      <c r="I931" s="40" t="str">
        <v>41360</v>
      </c>
      <c r="J931" s="40" t="str">
        <v/>
      </c>
      <c r="K931" s="41" t="str">
        <v>41360:화도읍 마석우리</v>
      </c>
      <c r="L931" s="42" t="str">
        <v>그랜드힐(2차)</v>
      </c>
      <c r="M931" s="43">
        <v>84.74</v>
      </c>
      <c r="N931" s="44">
        <v>25.6</v>
      </c>
      <c r="O931" s="44">
        <v>20</v>
      </c>
      <c r="P931" s="44">
        <v>1131.29</v>
      </c>
      <c r="Q931" s="44">
        <v>2.9</v>
      </c>
      <c r="R931" s="41">
        <v>979.15</v>
      </c>
    </row>
    <row r="932" ht="20" customHeight="1">
      <c r="A932" s="35" t="str">
        <v>2026-08-16T07:32:26+09:00</v>
      </c>
      <c r="B932" s="35" t="str">
        <v>2026.08.16</v>
      </c>
      <c r="C932" s="35" t="str">
        <v>20260809</v>
      </c>
      <c r="D932" s="35" t="str">
        <v>20260816</v>
      </c>
      <c r="E932" s="35" t="str">
        <v>경기</v>
      </c>
      <c r="F932" s="35" t="str">
        <v>남양주시</v>
      </c>
      <c r="G932" s="35" t="str">
        <v>화도읍 마석우리</v>
      </c>
      <c r="H932" s="35" t="str">
        <v>경기 남양주시 화도읍 마석우리</v>
      </c>
      <c r="I932" s="35" t="str">
        <v>41360</v>
      </c>
      <c r="J932" s="35" t="str">
        <v/>
      </c>
      <c r="K932" s="36" t="str">
        <v>41360:화도읍 마석우리</v>
      </c>
      <c r="L932" s="37" t="str">
        <v>대림</v>
      </c>
      <c r="M932" s="38">
        <v>84.96</v>
      </c>
      <c r="N932" s="39">
        <v>25.7</v>
      </c>
      <c r="O932" s="39">
        <v>26</v>
      </c>
      <c r="P932" s="39">
        <v>1163.41</v>
      </c>
      <c r="Q932" s="39">
        <v>2.99</v>
      </c>
      <c r="R932" s="36">
        <v>996.71</v>
      </c>
    </row>
    <row r="933" ht="20" customHeight="1">
      <c r="A933" s="40" t="str">
        <v>2026-08-16T07:32:26+09:00</v>
      </c>
      <c r="B933" s="40" t="str">
        <v>2026.08.16</v>
      </c>
      <c r="C933" s="40" t="str">
        <v>20260809</v>
      </c>
      <c r="D933" s="40" t="str">
        <v>20260816</v>
      </c>
      <c r="E933" s="40" t="str">
        <v>경기</v>
      </c>
      <c r="F933" s="40" t="str">
        <v>남양주시</v>
      </c>
      <c r="G933" s="40" t="str">
        <v>화도읍 마석우리</v>
      </c>
      <c r="H933" s="40" t="str">
        <v>경기 남양주시 화도읍 마석우리</v>
      </c>
      <c r="I933" s="40" t="str">
        <v>41360</v>
      </c>
      <c r="J933" s="40" t="str">
        <v/>
      </c>
      <c r="K933" s="41" t="str">
        <v>41360:화도읍 마석우리</v>
      </c>
      <c r="L933" s="42" t="str">
        <v>대림</v>
      </c>
      <c r="M933" s="43">
        <v>134.52</v>
      </c>
      <c r="N933" s="44">
        <v>40.7</v>
      </c>
      <c r="O933" s="44">
        <v>26</v>
      </c>
      <c r="P933" s="44">
        <v>875.62</v>
      </c>
      <c r="Q933" s="44">
        <v>3.56</v>
      </c>
      <c r="R933" s="41">
        <v>714.81</v>
      </c>
    </row>
    <row r="934" ht="20" customHeight="1">
      <c r="A934" s="35" t="str">
        <v>2026-08-16T07:32:26+09:00</v>
      </c>
      <c r="B934" s="35" t="str">
        <v>2026.08.16</v>
      </c>
      <c r="C934" s="35" t="str">
        <v>20260809</v>
      </c>
      <c r="D934" s="35" t="str">
        <v>20260816</v>
      </c>
      <c r="E934" s="35" t="str">
        <v>경기</v>
      </c>
      <c r="F934" s="35" t="str">
        <v>남양주시</v>
      </c>
      <c r="G934" s="35" t="str">
        <v>화도읍 마석우리</v>
      </c>
      <c r="H934" s="35" t="str">
        <v>경기 남양주시 화도읍 마석우리</v>
      </c>
      <c r="I934" s="35" t="str">
        <v>41360</v>
      </c>
      <c r="J934" s="35" t="str">
        <v/>
      </c>
      <c r="K934" s="36" t="str">
        <v>41360:화도읍 마석우리</v>
      </c>
      <c r="L934" s="37" t="str">
        <v>마석그랜드힐</v>
      </c>
      <c r="M934" s="38">
        <v>59.9</v>
      </c>
      <c r="N934" s="39">
        <v>18.1</v>
      </c>
      <c r="O934" s="39">
        <v>23</v>
      </c>
      <c r="P934" s="39">
        <v>1241.66</v>
      </c>
      <c r="Q934" s="39">
        <v>2.25</v>
      </c>
      <c r="R934" s="36">
        <v>894.38</v>
      </c>
    </row>
    <row r="935" ht="20" customHeight="1">
      <c r="A935" s="40" t="str">
        <v>2026-08-16T07:32:26+09:00</v>
      </c>
      <c r="B935" s="40" t="str">
        <v>2026.08.16</v>
      </c>
      <c r="C935" s="40" t="str">
        <v>20260809</v>
      </c>
      <c r="D935" s="40" t="str">
        <v>20260816</v>
      </c>
      <c r="E935" s="40" t="str">
        <v>경기</v>
      </c>
      <c r="F935" s="40" t="str">
        <v>남양주시</v>
      </c>
      <c r="G935" s="40" t="str">
        <v>화도읍 마석우리</v>
      </c>
      <c r="H935" s="40" t="str">
        <v>경기 남양주시 화도읍 마석우리</v>
      </c>
      <c r="I935" s="40" t="str">
        <v>41360</v>
      </c>
      <c r="J935" s="40" t="str">
        <v/>
      </c>
      <c r="K935" s="41" t="str">
        <v>41360:화도읍 마석우리</v>
      </c>
      <c r="L935" s="42" t="str">
        <v>마석그랜드힐</v>
      </c>
      <c r="M935" s="43">
        <v>84.75</v>
      </c>
      <c r="N935" s="44">
        <v>25.6</v>
      </c>
      <c r="O935" s="44">
        <v>23</v>
      </c>
      <c r="P935" s="44">
        <v>1030.42</v>
      </c>
      <c r="Q935" s="44">
        <v>2.64</v>
      </c>
      <c r="R935" s="41">
        <v>819.14</v>
      </c>
    </row>
    <row r="936" ht="20" customHeight="1">
      <c r="A936" s="35" t="str">
        <v>2026-08-16T07:32:26+09:00</v>
      </c>
      <c r="B936" s="35" t="str">
        <v>2026.08.16</v>
      </c>
      <c r="C936" s="35" t="str">
        <v>20260809</v>
      </c>
      <c r="D936" s="35" t="str">
        <v>20260816</v>
      </c>
      <c r="E936" s="35" t="str">
        <v>경기</v>
      </c>
      <c r="F936" s="35" t="str">
        <v>남양주시</v>
      </c>
      <c r="G936" s="35" t="str">
        <v>화도읍 마석우리</v>
      </c>
      <c r="H936" s="35" t="str">
        <v>경기 남양주시 화도읍 마석우리</v>
      </c>
      <c r="I936" s="35" t="str">
        <v>41360</v>
      </c>
      <c r="J936" s="35" t="str">
        <v/>
      </c>
      <c r="K936" s="36" t="str">
        <v>41360:화도읍 마석우리</v>
      </c>
      <c r="L936" s="37" t="str">
        <v>마석역극동스타클래스더퍼스트</v>
      </c>
      <c r="M936" s="38">
        <v>59.76</v>
      </c>
      <c r="N936" s="39">
        <v>18.1</v>
      </c>
      <c r="O936" s="39">
        <v>2</v>
      </c>
      <c r="P936" s="35" t="str">
        <v/>
      </c>
      <c r="Q936" s="35" t="str">
        <v/>
      </c>
      <c r="R936" s="36">
        <v>1797.82</v>
      </c>
    </row>
    <row r="937" ht="20" customHeight="1">
      <c r="A937" s="40" t="str">
        <v>2026-08-16T07:32:26+09:00</v>
      </c>
      <c r="B937" s="40" t="str">
        <v>2026.08.16</v>
      </c>
      <c r="C937" s="40" t="str">
        <v>20260809</v>
      </c>
      <c r="D937" s="40" t="str">
        <v>20260816</v>
      </c>
      <c r="E937" s="40" t="str">
        <v>경기</v>
      </c>
      <c r="F937" s="40" t="str">
        <v>남양주시</v>
      </c>
      <c r="G937" s="40" t="str">
        <v>화도읍 마석우리</v>
      </c>
      <c r="H937" s="40" t="str">
        <v>경기 남양주시 화도읍 마석우리</v>
      </c>
      <c r="I937" s="40" t="str">
        <v>41360</v>
      </c>
      <c r="J937" s="40" t="str">
        <v/>
      </c>
      <c r="K937" s="41" t="str">
        <v>41360:화도읍 마석우리</v>
      </c>
      <c r="L937" s="42" t="str">
        <v>마석역신도브래뉴</v>
      </c>
      <c r="M937" s="43">
        <v>85</v>
      </c>
      <c r="N937" s="44">
        <v>25.7</v>
      </c>
      <c r="O937" s="44">
        <v>18</v>
      </c>
      <c r="P937" s="44">
        <v>1893.52</v>
      </c>
      <c r="Q937" s="44">
        <v>4.87</v>
      </c>
      <c r="R937" s="41">
        <v>1437.07</v>
      </c>
    </row>
    <row r="938" ht="20" customHeight="1">
      <c r="A938" s="35" t="str">
        <v>2026-08-16T07:32:26+09:00</v>
      </c>
      <c r="B938" s="35" t="str">
        <v>2026.08.16</v>
      </c>
      <c r="C938" s="35" t="str">
        <v>20260809</v>
      </c>
      <c r="D938" s="35" t="str">
        <v>20260816</v>
      </c>
      <c r="E938" s="35" t="str">
        <v>경기</v>
      </c>
      <c r="F938" s="35" t="str">
        <v>남양주시</v>
      </c>
      <c r="G938" s="35" t="str">
        <v>화도읍 마석우리</v>
      </c>
      <c r="H938" s="35" t="str">
        <v>경기 남양주시 화도읍 마석우리</v>
      </c>
      <c r="I938" s="35" t="str">
        <v>41360</v>
      </c>
      <c r="J938" s="35" t="str">
        <v/>
      </c>
      <c r="K938" s="36" t="str">
        <v>41360:화도읍 마석우리</v>
      </c>
      <c r="L938" s="37" t="str">
        <v>마석역신도브래뉴</v>
      </c>
      <c r="M938" s="38">
        <v>123.81</v>
      </c>
      <c r="N938" s="39">
        <v>37.5</v>
      </c>
      <c r="O938" s="39">
        <v>18</v>
      </c>
      <c r="P938" s="39">
        <v>1441.85</v>
      </c>
      <c r="Q938" s="39">
        <v>5.4</v>
      </c>
      <c r="R938" s="36">
        <v>956.56</v>
      </c>
    </row>
    <row r="939" ht="20" customHeight="1">
      <c r="A939" s="40" t="str">
        <v>2026-08-16T07:32:26+09:00</v>
      </c>
      <c r="B939" s="40" t="str">
        <v>2026.08.16</v>
      </c>
      <c r="C939" s="40" t="str">
        <v>20260809</v>
      </c>
      <c r="D939" s="40" t="str">
        <v>20260816</v>
      </c>
      <c r="E939" s="40" t="str">
        <v>경기</v>
      </c>
      <c r="F939" s="40" t="str">
        <v>남양주시</v>
      </c>
      <c r="G939" s="40" t="str">
        <v>화도읍 마석우리</v>
      </c>
      <c r="H939" s="40" t="str">
        <v>경기 남양주시 화도읍 마석우리</v>
      </c>
      <c r="I939" s="40" t="str">
        <v>41360</v>
      </c>
      <c r="J939" s="40" t="str">
        <v/>
      </c>
      <c r="K939" s="41" t="str">
        <v>41360:화도읍 마석우리</v>
      </c>
      <c r="L939" s="42" t="str">
        <v>마석역신도브래뉴</v>
      </c>
      <c r="M939" s="43">
        <v>160.44</v>
      </c>
      <c r="N939" s="44">
        <v>48.5</v>
      </c>
      <c r="O939" s="44">
        <v>18</v>
      </c>
      <c r="P939" s="44">
        <v>1184.74</v>
      </c>
      <c r="Q939" s="44">
        <v>5.75</v>
      </c>
      <c r="R939" s="40" t="str">
        <v/>
      </c>
    </row>
    <row r="940" ht="20" customHeight="1">
      <c r="A940" s="35" t="str">
        <v>2026-08-16T07:32:26+09:00</v>
      </c>
      <c r="B940" s="35" t="str">
        <v>2026.08.16</v>
      </c>
      <c r="C940" s="35" t="str">
        <v>20260809</v>
      </c>
      <c r="D940" s="35" t="str">
        <v>20260816</v>
      </c>
      <c r="E940" s="35" t="str">
        <v>경기</v>
      </c>
      <c r="F940" s="35" t="str">
        <v>남양주시</v>
      </c>
      <c r="G940" s="35" t="str">
        <v>화도읍 마석우리</v>
      </c>
      <c r="H940" s="35" t="str">
        <v>경기 남양주시 화도읍 마석우리</v>
      </c>
      <c r="I940" s="35" t="str">
        <v>41360</v>
      </c>
      <c r="J940" s="35" t="str">
        <v/>
      </c>
      <c r="K940" s="36" t="str">
        <v>41360:화도읍 마석우리</v>
      </c>
      <c r="L940" s="37" t="str">
        <v>마석힐즈파크푸르지오</v>
      </c>
      <c r="M940" s="38">
        <v>59.98</v>
      </c>
      <c r="N940" s="39">
        <v>18.1</v>
      </c>
      <c r="O940" s="39">
        <v>9</v>
      </c>
      <c r="P940" s="39">
        <v>1895.86</v>
      </c>
      <c r="Q940" s="39">
        <v>3.44</v>
      </c>
      <c r="R940" s="36">
        <v>1645.09</v>
      </c>
    </row>
    <row r="941" ht="20" customHeight="1">
      <c r="A941" s="40" t="str">
        <v>2026-08-16T07:32:26+09:00</v>
      </c>
      <c r="B941" s="40" t="str">
        <v>2026.08.16</v>
      </c>
      <c r="C941" s="40" t="str">
        <v>20260809</v>
      </c>
      <c r="D941" s="40" t="str">
        <v>20260816</v>
      </c>
      <c r="E941" s="40" t="str">
        <v>경기</v>
      </c>
      <c r="F941" s="40" t="str">
        <v>남양주시</v>
      </c>
      <c r="G941" s="40" t="str">
        <v>화도읍 마석우리</v>
      </c>
      <c r="H941" s="40" t="str">
        <v>경기 남양주시 화도읍 마석우리</v>
      </c>
      <c r="I941" s="40" t="str">
        <v>41360</v>
      </c>
      <c r="J941" s="40" t="str">
        <v/>
      </c>
      <c r="K941" s="41" t="str">
        <v>41360:화도읍 마석우리</v>
      </c>
      <c r="L941" s="42" t="str">
        <v>마석힐즈파크푸르지오</v>
      </c>
      <c r="M941" s="43">
        <v>84.94</v>
      </c>
      <c r="N941" s="44">
        <v>25.7</v>
      </c>
      <c r="O941" s="44">
        <v>9</v>
      </c>
      <c r="P941" s="44">
        <v>1760.99</v>
      </c>
      <c r="Q941" s="44">
        <v>4.53</v>
      </c>
      <c r="R941" s="41">
        <v>1422.41</v>
      </c>
    </row>
    <row r="942" ht="20" customHeight="1">
      <c r="A942" s="35" t="str">
        <v>2026-08-16T07:32:26+09:00</v>
      </c>
      <c r="B942" s="35" t="str">
        <v>2026.08.16</v>
      </c>
      <c r="C942" s="35" t="str">
        <v>20260809</v>
      </c>
      <c r="D942" s="35" t="str">
        <v>20260816</v>
      </c>
      <c r="E942" s="35" t="str">
        <v>경기</v>
      </c>
      <c r="F942" s="35" t="str">
        <v>남양주시</v>
      </c>
      <c r="G942" s="35" t="str">
        <v>화도읍 마석우리</v>
      </c>
      <c r="H942" s="35" t="str">
        <v>경기 남양주시 화도읍 마석우리</v>
      </c>
      <c r="I942" s="35" t="str">
        <v>41360</v>
      </c>
      <c r="J942" s="35" t="str">
        <v/>
      </c>
      <c r="K942" s="36" t="str">
        <v>41360:화도읍 마석우리</v>
      </c>
      <c r="L942" s="37" t="str">
        <v>마석힐즈파크푸르지오</v>
      </c>
      <c r="M942" s="38">
        <v>84.98</v>
      </c>
      <c r="N942" s="39">
        <v>25.7</v>
      </c>
      <c r="O942" s="39">
        <v>9</v>
      </c>
      <c r="P942" s="39">
        <v>1760.99</v>
      </c>
      <c r="Q942" s="39">
        <v>4.53</v>
      </c>
      <c r="R942" s="36">
        <v>1422.41</v>
      </c>
    </row>
    <row r="943" ht="20" customHeight="1">
      <c r="A943" s="40" t="str">
        <v>2026-08-16T07:32:26+09:00</v>
      </c>
      <c r="B943" s="40" t="str">
        <v>2026.08.16</v>
      </c>
      <c r="C943" s="40" t="str">
        <v>20260809</v>
      </c>
      <c r="D943" s="40" t="str">
        <v>20260816</v>
      </c>
      <c r="E943" s="40" t="str">
        <v>경기</v>
      </c>
      <c r="F943" s="40" t="str">
        <v>남양주시</v>
      </c>
      <c r="G943" s="40" t="str">
        <v>화도읍 마석우리</v>
      </c>
      <c r="H943" s="40" t="str">
        <v>경기 남양주시 화도읍 마석우리</v>
      </c>
      <c r="I943" s="40" t="str">
        <v>41360</v>
      </c>
      <c r="J943" s="40" t="str">
        <v/>
      </c>
      <c r="K943" s="41" t="str">
        <v>41360:화도읍 마석우리</v>
      </c>
      <c r="L943" s="42" t="str">
        <v>보미청광플러스원</v>
      </c>
      <c r="M943" s="43">
        <v>59.98</v>
      </c>
      <c r="N943" s="44">
        <v>18.1</v>
      </c>
      <c r="O943" s="44">
        <v>22</v>
      </c>
      <c r="P943" s="44">
        <v>1598.36</v>
      </c>
      <c r="Q943" s="44">
        <v>2.9</v>
      </c>
      <c r="R943" s="41">
        <v>1322.78</v>
      </c>
    </row>
    <row r="944" ht="20" customHeight="1">
      <c r="A944" s="35" t="str">
        <v>2026-08-16T07:32:26+09:00</v>
      </c>
      <c r="B944" s="35" t="str">
        <v>2026.08.16</v>
      </c>
      <c r="C944" s="35" t="str">
        <v>20260809</v>
      </c>
      <c r="D944" s="35" t="str">
        <v>20260816</v>
      </c>
      <c r="E944" s="35" t="str">
        <v>경기</v>
      </c>
      <c r="F944" s="35" t="str">
        <v>남양주시</v>
      </c>
      <c r="G944" s="35" t="str">
        <v>화도읍 마석우리</v>
      </c>
      <c r="H944" s="35" t="str">
        <v>경기 남양주시 화도읍 마석우리</v>
      </c>
      <c r="I944" s="35" t="str">
        <v>41360</v>
      </c>
      <c r="J944" s="35" t="str">
        <v/>
      </c>
      <c r="K944" s="36" t="str">
        <v>41360:화도읍 마석우리</v>
      </c>
      <c r="L944" s="37" t="str">
        <v>보미청광플러스원</v>
      </c>
      <c r="M944" s="38">
        <v>84.97</v>
      </c>
      <c r="N944" s="39">
        <v>25.7</v>
      </c>
      <c r="O944" s="39">
        <v>22</v>
      </c>
      <c r="P944" s="39">
        <v>1252.76</v>
      </c>
      <c r="Q944" s="39">
        <v>3.22</v>
      </c>
      <c r="R944" s="36">
        <v>933.73</v>
      </c>
    </row>
    <row r="945" ht="20" customHeight="1">
      <c r="A945" s="40" t="str">
        <v>2026-08-16T07:32:26+09:00</v>
      </c>
      <c r="B945" s="40" t="str">
        <v>2026.08.16</v>
      </c>
      <c r="C945" s="40" t="str">
        <v>20260809</v>
      </c>
      <c r="D945" s="40" t="str">
        <v>20260816</v>
      </c>
      <c r="E945" s="40" t="str">
        <v>경기</v>
      </c>
      <c r="F945" s="40" t="str">
        <v>남양주시</v>
      </c>
      <c r="G945" s="40" t="str">
        <v>화도읍 마석우리</v>
      </c>
      <c r="H945" s="40" t="str">
        <v>경기 남양주시 화도읍 마석우리</v>
      </c>
      <c r="I945" s="40" t="str">
        <v>41360</v>
      </c>
      <c r="J945" s="40" t="str">
        <v/>
      </c>
      <c r="K945" s="41" t="str">
        <v>41360:화도읍 마석우리</v>
      </c>
      <c r="L945" s="42" t="str">
        <v>빌리브센트하이</v>
      </c>
      <c r="M945" s="43">
        <v>84.98</v>
      </c>
      <c r="N945" s="44">
        <v>25.7</v>
      </c>
      <c r="O945" s="44">
        <v>2</v>
      </c>
      <c r="P945" s="40" t="str">
        <v/>
      </c>
      <c r="Q945" s="40" t="str">
        <v/>
      </c>
      <c r="R945" s="41">
        <v>1711.71</v>
      </c>
    </row>
    <row r="946" ht="20" customHeight="1">
      <c r="A946" s="35" t="str">
        <v>2026-08-16T07:32:26+09:00</v>
      </c>
      <c r="B946" s="35" t="str">
        <v>2026.08.16</v>
      </c>
      <c r="C946" s="35" t="str">
        <v>20260809</v>
      </c>
      <c r="D946" s="35" t="str">
        <v>20260816</v>
      </c>
      <c r="E946" s="35" t="str">
        <v>경기</v>
      </c>
      <c r="F946" s="35" t="str">
        <v>남양주시</v>
      </c>
      <c r="G946" s="35" t="str">
        <v>화도읍 마석우리</v>
      </c>
      <c r="H946" s="35" t="str">
        <v>경기 남양주시 화도읍 마석우리</v>
      </c>
      <c r="I946" s="35" t="str">
        <v>41360</v>
      </c>
      <c r="J946" s="35" t="str">
        <v/>
      </c>
      <c r="K946" s="36" t="str">
        <v>41360:화도읍 마석우리</v>
      </c>
      <c r="L946" s="37" t="str">
        <v>빌리브센트하이</v>
      </c>
      <c r="M946" s="38">
        <v>98.84</v>
      </c>
      <c r="N946" s="39">
        <v>29.9</v>
      </c>
      <c r="O946" s="39">
        <v>2</v>
      </c>
      <c r="P946" s="35" t="str">
        <v/>
      </c>
      <c r="Q946" s="35" t="str">
        <v/>
      </c>
      <c r="R946" s="36">
        <v>1538.46</v>
      </c>
    </row>
    <row r="947" ht="20" customHeight="1">
      <c r="A947" s="40" t="str">
        <v>2026-08-16T07:32:26+09:00</v>
      </c>
      <c r="B947" s="40" t="str">
        <v>2026.08.16</v>
      </c>
      <c r="C947" s="40" t="str">
        <v>20260809</v>
      </c>
      <c r="D947" s="40" t="str">
        <v>20260816</v>
      </c>
      <c r="E947" s="40" t="str">
        <v>경기</v>
      </c>
      <c r="F947" s="40" t="str">
        <v>남양주시</v>
      </c>
      <c r="G947" s="40" t="str">
        <v>화도읍 마석우리</v>
      </c>
      <c r="H947" s="40" t="str">
        <v>경기 남양주시 화도읍 마석우리</v>
      </c>
      <c r="I947" s="40" t="str">
        <v>41360</v>
      </c>
      <c r="J947" s="40" t="str">
        <v/>
      </c>
      <c r="K947" s="41" t="str">
        <v>41360:화도읍 마석우리</v>
      </c>
      <c r="L947" s="42" t="str">
        <v>빌리브센트하이</v>
      </c>
      <c r="M947" s="43">
        <v>98.98</v>
      </c>
      <c r="N947" s="44">
        <v>29.9</v>
      </c>
      <c r="O947" s="44">
        <v>2</v>
      </c>
      <c r="P947" s="40" t="str">
        <v/>
      </c>
      <c r="Q947" s="40" t="str">
        <v/>
      </c>
      <c r="R947" s="41">
        <v>1502.92</v>
      </c>
    </row>
    <row r="948" ht="20" customHeight="1">
      <c r="A948" s="35" t="str">
        <v>2026-08-16T07:32:26+09:00</v>
      </c>
      <c r="B948" s="35" t="str">
        <v>2026.08.16</v>
      </c>
      <c r="C948" s="35" t="str">
        <v>20260809</v>
      </c>
      <c r="D948" s="35" t="str">
        <v>20260816</v>
      </c>
      <c r="E948" s="35" t="str">
        <v>경기</v>
      </c>
      <c r="F948" s="35" t="str">
        <v>남양주시</v>
      </c>
      <c r="G948" s="35" t="str">
        <v>화도읍 마석우리</v>
      </c>
      <c r="H948" s="35" t="str">
        <v>경기 남양주시 화도읍 마석우리</v>
      </c>
      <c r="I948" s="35" t="str">
        <v>41360</v>
      </c>
      <c r="J948" s="35" t="str">
        <v/>
      </c>
      <c r="K948" s="36" t="str">
        <v>41360:화도읍 마석우리</v>
      </c>
      <c r="L948" s="37" t="str">
        <v>신마석서희스타힐스</v>
      </c>
      <c r="M948" s="38">
        <v>96.63</v>
      </c>
      <c r="N948" s="39">
        <v>29.2</v>
      </c>
      <c r="O948" s="39">
        <v>16</v>
      </c>
      <c r="P948" s="39">
        <v>913.88</v>
      </c>
      <c r="Q948" s="39">
        <v>2.67</v>
      </c>
      <c r="R948" s="36">
        <v>834.8</v>
      </c>
    </row>
    <row r="949" ht="20" customHeight="1">
      <c r="A949" s="40" t="str">
        <v>2026-08-16T07:32:26+09:00</v>
      </c>
      <c r="B949" s="40" t="str">
        <v>2026.08.16</v>
      </c>
      <c r="C949" s="40" t="str">
        <v>20260809</v>
      </c>
      <c r="D949" s="40" t="str">
        <v>20260816</v>
      </c>
      <c r="E949" s="40" t="str">
        <v>경기</v>
      </c>
      <c r="F949" s="40" t="str">
        <v>남양주시</v>
      </c>
      <c r="G949" s="40" t="str">
        <v>화도읍 마석우리</v>
      </c>
      <c r="H949" s="40" t="str">
        <v>경기 남양주시 화도읍 마석우리</v>
      </c>
      <c r="I949" s="40" t="str">
        <v>41360</v>
      </c>
      <c r="J949" s="40" t="str">
        <v/>
      </c>
      <c r="K949" s="41" t="str">
        <v>41360:화도읍 마석우리</v>
      </c>
      <c r="L949" s="42" t="str">
        <v>신마석서희스타힐스</v>
      </c>
      <c r="M949" s="43">
        <v>97.67</v>
      </c>
      <c r="N949" s="44">
        <v>29.5</v>
      </c>
      <c r="O949" s="44">
        <v>16</v>
      </c>
      <c r="P949" s="44">
        <v>913.88</v>
      </c>
      <c r="Q949" s="44">
        <v>2.7</v>
      </c>
      <c r="R949" s="41">
        <v>785.73</v>
      </c>
    </row>
    <row r="950" ht="20" customHeight="1">
      <c r="A950" s="35" t="str">
        <v>2026-08-16T07:32:26+09:00</v>
      </c>
      <c r="B950" s="35" t="str">
        <v>2026.08.16</v>
      </c>
      <c r="C950" s="35" t="str">
        <v>20260809</v>
      </c>
      <c r="D950" s="35" t="str">
        <v>20260816</v>
      </c>
      <c r="E950" s="35" t="str">
        <v>경기</v>
      </c>
      <c r="F950" s="35" t="str">
        <v>남양주시</v>
      </c>
      <c r="G950" s="35" t="str">
        <v>화도읍 마석우리</v>
      </c>
      <c r="H950" s="35" t="str">
        <v>경기 남양주시 화도읍 마석우리</v>
      </c>
      <c r="I950" s="35" t="str">
        <v>41360</v>
      </c>
      <c r="J950" s="35" t="str">
        <v/>
      </c>
      <c r="K950" s="36" t="str">
        <v>41360:화도읍 마석우리</v>
      </c>
      <c r="L950" s="37" t="str">
        <v>신마석서희스타힐스</v>
      </c>
      <c r="M950" s="38">
        <v>110.16</v>
      </c>
      <c r="N950" s="39">
        <v>33.3</v>
      </c>
      <c r="O950" s="39">
        <v>16</v>
      </c>
      <c r="P950" s="39">
        <v>1002.31</v>
      </c>
      <c r="Q950" s="39">
        <v>3.34</v>
      </c>
      <c r="R950" s="36">
        <v>745.49</v>
      </c>
    </row>
    <row r="951" ht="20" customHeight="1">
      <c r="A951" s="40" t="str">
        <v>2026-08-16T07:32:26+09:00</v>
      </c>
      <c r="B951" s="40" t="str">
        <v>2026.08.16</v>
      </c>
      <c r="C951" s="40" t="str">
        <v>20260809</v>
      </c>
      <c r="D951" s="40" t="str">
        <v>20260816</v>
      </c>
      <c r="E951" s="40" t="str">
        <v>경기</v>
      </c>
      <c r="F951" s="40" t="str">
        <v>남양주시</v>
      </c>
      <c r="G951" s="40" t="str">
        <v>화도읍 마석우리</v>
      </c>
      <c r="H951" s="40" t="str">
        <v>경기 남양주시 화도읍 마석우리</v>
      </c>
      <c r="I951" s="40" t="str">
        <v>41360</v>
      </c>
      <c r="J951" s="40" t="str">
        <v/>
      </c>
      <c r="K951" s="41" t="str">
        <v>41360:화도읍 마석우리</v>
      </c>
      <c r="L951" s="42" t="str">
        <v>신명스카이뷰그린</v>
      </c>
      <c r="M951" s="43">
        <v>59.97</v>
      </c>
      <c r="N951" s="44">
        <v>18.1</v>
      </c>
      <c r="O951" s="44">
        <v>22</v>
      </c>
      <c r="P951" s="44">
        <v>1733.53</v>
      </c>
      <c r="Q951" s="44">
        <v>3.15</v>
      </c>
      <c r="R951" s="41">
        <v>1433.12</v>
      </c>
    </row>
    <row r="952" ht="20" customHeight="1">
      <c r="A952" s="35" t="str">
        <v>2026-08-16T07:32:26+09:00</v>
      </c>
      <c r="B952" s="35" t="str">
        <v>2026.08.16</v>
      </c>
      <c r="C952" s="35" t="str">
        <v>20260809</v>
      </c>
      <c r="D952" s="35" t="str">
        <v>20260816</v>
      </c>
      <c r="E952" s="35" t="str">
        <v>경기</v>
      </c>
      <c r="F952" s="35" t="str">
        <v>남양주시</v>
      </c>
      <c r="G952" s="35" t="str">
        <v>화도읍 마석우리</v>
      </c>
      <c r="H952" s="35" t="str">
        <v>경기 남양주시 화도읍 마석우리</v>
      </c>
      <c r="I952" s="35" t="str">
        <v>41360</v>
      </c>
      <c r="J952" s="35" t="str">
        <v/>
      </c>
      <c r="K952" s="36" t="str">
        <v>41360:화도읍 마석우리</v>
      </c>
      <c r="L952" s="37" t="str">
        <v>신명스카이뷰그린</v>
      </c>
      <c r="M952" s="38">
        <v>84.99</v>
      </c>
      <c r="N952" s="39">
        <v>25.7</v>
      </c>
      <c r="O952" s="39">
        <v>22</v>
      </c>
      <c r="P952" s="39">
        <v>1466.33</v>
      </c>
      <c r="Q952" s="39">
        <v>3.77</v>
      </c>
      <c r="R952" s="36">
        <v>1205.74</v>
      </c>
    </row>
    <row r="953" ht="20" customHeight="1">
      <c r="A953" s="40" t="str">
        <v>2026-08-16T07:32:26+09:00</v>
      </c>
      <c r="B953" s="40" t="str">
        <v>2026.08.16</v>
      </c>
      <c r="C953" s="40" t="str">
        <v>20260809</v>
      </c>
      <c r="D953" s="40" t="str">
        <v>20260816</v>
      </c>
      <c r="E953" s="40" t="str">
        <v>경기</v>
      </c>
      <c r="F953" s="40" t="str">
        <v>남양주시</v>
      </c>
      <c r="G953" s="40" t="str">
        <v>화도읍 마석우리</v>
      </c>
      <c r="H953" s="40" t="str">
        <v>경기 남양주시 화도읍 마석우리</v>
      </c>
      <c r="I953" s="40" t="str">
        <v>41360</v>
      </c>
      <c r="J953" s="40" t="str">
        <v/>
      </c>
      <c r="K953" s="41" t="str">
        <v>41360:화도읍 마석우리</v>
      </c>
      <c r="L953" s="42" t="str">
        <v>중흥S클래스</v>
      </c>
      <c r="M953" s="43">
        <v>84.83</v>
      </c>
      <c r="N953" s="44">
        <v>25.7</v>
      </c>
      <c r="O953" s="44">
        <v>23</v>
      </c>
      <c r="P953" s="44">
        <v>1375.63</v>
      </c>
      <c r="Q953" s="44">
        <v>3.53</v>
      </c>
      <c r="R953" s="41">
        <v>974.24</v>
      </c>
    </row>
    <row r="954" ht="20" customHeight="1">
      <c r="A954" s="35" t="str">
        <v>2026-08-16T07:32:26+09:00</v>
      </c>
      <c r="B954" s="35" t="str">
        <v>2026.08.16</v>
      </c>
      <c r="C954" s="35" t="str">
        <v>20260809</v>
      </c>
      <c r="D954" s="35" t="str">
        <v>20260816</v>
      </c>
      <c r="E954" s="35" t="str">
        <v>경기</v>
      </c>
      <c r="F954" s="35" t="str">
        <v>남양주시</v>
      </c>
      <c r="G954" s="35" t="str">
        <v>화도읍 묵현리</v>
      </c>
      <c r="H954" s="35" t="str">
        <v>경기 남양주시 화도읍 묵현리</v>
      </c>
      <c r="I954" s="35" t="str">
        <v>41360</v>
      </c>
      <c r="J954" s="35" t="str">
        <v/>
      </c>
      <c r="K954" s="36" t="str">
        <v>41360:화도읍 묵현리</v>
      </c>
      <c r="L954" s="37" t="str">
        <v>경성큰마을(1단지)</v>
      </c>
      <c r="M954" s="38">
        <v>59.89</v>
      </c>
      <c r="N954" s="39">
        <v>18.1</v>
      </c>
      <c r="O954" s="39">
        <v>29</v>
      </c>
      <c r="P954" s="39">
        <v>1048.75</v>
      </c>
      <c r="Q954" s="39">
        <v>1.9</v>
      </c>
      <c r="R954" s="36">
        <v>883.16</v>
      </c>
    </row>
    <row r="955" ht="20" customHeight="1">
      <c r="A955" s="40" t="str">
        <v>2026-08-16T07:32:26+09:00</v>
      </c>
      <c r="B955" s="40" t="str">
        <v>2026.08.16</v>
      </c>
      <c r="C955" s="40" t="str">
        <v>20260809</v>
      </c>
      <c r="D955" s="40" t="str">
        <v>20260816</v>
      </c>
      <c r="E955" s="40" t="str">
        <v>경기</v>
      </c>
      <c r="F955" s="40" t="str">
        <v>남양주시</v>
      </c>
      <c r="G955" s="40" t="str">
        <v>화도읍 묵현리</v>
      </c>
      <c r="H955" s="40" t="str">
        <v>경기 남양주시 화도읍 묵현리</v>
      </c>
      <c r="I955" s="40" t="str">
        <v>41360</v>
      </c>
      <c r="J955" s="40" t="str">
        <v/>
      </c>
      <c r="K955" s="41" t="str">
        <v>41360:화도읍 묵현리</v>
      </c>
      <c r="L955" s="42" t="str">
        <v>경성큰마을(1단지)</v>
      </c>
      <c r="M955" s="43">
        <v>84.94</v>
      </c>
      <c r="N955" s="44">
        <v>25.7</v>
      </c>
      <c r="O955" s="44">
        <v>29</v>
      </c>
      <c r="P955" s="44">
        <v>969.1</v>
      </c>
      <c r="Q955" s="44">
        <v>2.49</v>
      </c>
      <c r="R955" s="41">
        <v>778.38</v>
      </c>
    </row>
    <row r="956" ht="20" customHeight="1">
      <c r="A956" s="35" t="str">
        <v>2026-08-16T07:32:26+09:00</v>
      </c>
      <c r="B956" s="35" t="str">
        <v>2026.08.16</v>
      </c>
      <c r="C956" s="35" t="str">
        <v>20260809</v>
      </c>
      <c r="D956" s="35" t="str">
        <v>20260816</v>
      </c>
      <c r="E956" s="35" t="str">
        <v>경기</v>
      </c>
      <c r="F956" s="35" t="str">
        <v>남양주시</v>
      </c>
      <c r="G956" s="35" t="str">
        <v>화도읍 묵현리</v>
      </c>
      <c r="H956" s="35" t="str">
        <v>경기 남양주시 화도읍 묵현리</v>
      </c>
      <c r="I956" s="35" t="str">
        <v>41360</v>
      </c>
      <c r="J956" s="35" t="str">
        <v/>
      </c>
      <c r="K956" s="36" t="str">
        <v>41360:화도읍 묵현리</v>
      </c>
      <c r="L956" s="37" t="str">
        <v>경성큰마을(2단지)</v>
      </c>
      <c r="M956" s="38">
        <v>59.89</v>
      </c>
      <c r="N956" s="39">
        <v>18.1</v>
      </c>
      <c r="O956" s="39">
        <v>29</v>
      </c>
      <c r="P956" s="39">
        <v>1028.27</v>
      </c>
      <c r="Q956" s="39">
        <v>1.86</v>
      </c>
      <c r="R956" s="36">
        <v>902.03</v>
      </c>
    </row>
    <row r="957" ht="20" customHeight="1">
      <c r="A957" s="40" t="str">
        <v>2026-08-16T07:32:26+09:00</v>
      </c>
      <c r="B957" s="40" t="str">
        <v>2026.08.16</v>
      </c>
      <c r="C957" s="40" t="str">
        <v>20260809</v>
      </c>
      <c r="D957" s="40" t="str">
        <v>20260816</v>
      </c>
      <c r="E957" s="40" t="str">
        <v>경기</v>
      </c>
      <c r="F957" s="40" t="str">
        <v>남양주시</v>
      </c>
      <c r="G957" s="40" t="str">
        <v>화도읍 묵현리</v>
      </c>
      <c r="H957" s="40" t="str">
        <v>경기 남양주시 화도읍 묵현리</v>
      </c>
      <c r="I957" s="40" t="str">
        <v>41360</v>
      </c>
      <c r="J957" s="40" t="str">
        <v/>
      </c>
      <c r="K957" s="41" t="str">
        <v>41360:화도읍 묵현리</v>
      </c>
      <c r="L957" s="42" t="str">
        <v>경성큰마을(2단지)</v>
      </c>
      <c r="M957" s="43">
        <v>84.94</v>
      </c>
      <c r="N957" s="44">
        <v>25.7</v>
      </c>
      <c r="O957" s="44">
        <v>29</v>
      </c>
      <c r="P957" s="44">
        <v>895.14</v>
      </c>
      <c r="Q957" s="44">
        <v>2.3</v>
      </c>
      <c r="R957" s="41">
        <v>601.16</v>
      </c>
    </row>
    <row r="958" ht="20" customHeight="1">
      <c r="A958" s="35" t="str">
        <v>2026-08-16T07:32:26+09:00</v>
      </c>
      <c r="B958" s="35" t="str">
        <v>2026.08.16</v>
      </c>
      <c r="C958" s="35" t="str">
        <v>20260809</v>
      </c>
      <c r="D958" s="35" t="str">
        <v>20260816</v>
      </c>
      <c r="E958" s="35" t="str">
        <v>경기</v>
      </c>
      <c r="F958" s="35" t="str">
        <v>남양주시</v>
      </c>
      <c r="G958" s="35" t="str">
        <v>화도읍 묵현리</v>
      </c>
      <c r="H958" s="35" t="str">
        <v>경기 남양주시 화도읍 묵현리</v>
      </c>
      <c r="I958" s="35" t="str">
        <v>41360</v>
      </c>
      <c r="J958" s="35" t="str">
        <v/>
      </c>
      <c r="K958" s="36" t="str">
        <v>41360:화도읍 묵현리</v>
      </c>
      <c r="L958" s="37" t="str">
        <v>경성큰마을(2단지)</v>
      </c>
      <c r="M958" s="38">
        <v>134.59</v>
      </c>
      <c r="N958" s="39">
        <v>40.7</v>
      </c>
      <c r="O958" s="39">
        <v>29</v>
      </c>
      <c r="P958" s="39">
        <v>838.8</v>
      </c>
      <c r="Q958" s="39">
        <v>3.42</v>
      </c>
      <c r="R958" s="35" t="str">
        <v/>
      </c>
    </row>
    <row r="959" ht="20" customHeight="1">
      <c r="A959" s="40" t="str">
        <v>2026-08-16T07:32:26+09:00</v>
      </c>
      <c r="B959" s="40" t="str">
        <v>2026.08.16</v>
      </c>
      <c r="C959" s="40" t="str">
        <v>20260809</v>
      </c>
      <c r="D959" s="40" t="str">
        <v>20260816</v>
      </c>
      <c r="E959" s="40" t="str">
        <v>경기</v>
      </c>
      <c r="F959" s="40" t="str">
        <v>남양주시</v>
      </c>
      <c r="G959" s="40" t="str">
        <v>화도읍 묵현리</v>
      </c>
      <c r="H959" s="40" t="str">
        <v>경기 남양주시 화도읍 묵현리</v>
      </c>
      <c r="I959" s="40" t="str">
        <v>41360</v>
      </c>
      <c r="J959" s="40" t="str">
        <v/>
      </c>
      <c r="K959" s="41" t="str">
        <v>41360:화도읍 묵현리</v>
      </c>
      <c r="L959" s="42" t="str">
        <v>귀뚜라미</v>
      </c>
      <c r="M959" s="43">
        <v>56.03</v>
      </c>
      <c r="N959" s="44">
        <v>16.9</v>
      </c>
      <c r="O959" s="44">
        <v>30</v>
      </c>
      <c r="P959" s="44">
        <v>477.77</v>
      </c>
      <c r="Q959" s="44">
        <v>0.81</v>
      </c>
      <c r="R959" s="40" t="str">
        <v/>
      </c>
    </row>
    <row r="960" ht="20" customHeight="1">
      <c r="A960" s="35" t="str">
        <v>2026-08-16T07:32:26+09:00</v>
      </c>
      <c r="B960" s="35" t="str">
        <v>2026.08.16</v>
      </c>
      <c r="C960" s="35" t="str">
        <v>20260809</v>
      </c>
      <c r="D960" s="35" t="str">
        <v>20260816</v>
      </c>
      <c r="E960" s="35" t="str">
        <v>경기</v>
      </c>
      <c r="F960" s="35" t="str">
        <v>남양주시</v>
      </c>
      <c r="G960" s="35" t="str">
        <v>화도읍 묵현리</v>
      </c>
      <c r="H960" s="35" t="str">
        <v>경기 남양주시 화도읍 묵현리</v>
      </c>
      <c r="I960" s="35" t="str">
        <v>41360</v>
      </c>
      <c r="J960" s="35" t="str">
        <v/>
      </c>
      <c r="K960" s="36" t="str">
        <v>41360:화도읍 묵현리</v>
      </c>
      <c r="L960" s="37" t="str">
        <v>귀뚜라미</v>
      </c>
      <c r="M960" s="38">
        <v>60.35</v>
      </c>
      <c r="N960" s="39">
        <v>18.3</v>
      </c>
      <c r="O960" s="39">
        <v>30</v>
      </c>
      <c r="P960" s="35" t="str">
        <v/>
      </c>
      <c r="Q960" s="35" t="str">
        <v/>
      </c>
      <c r="R960" s="36">
        <v>388.95</v>
      </c>
    </row>
    <row r="961" ht="20" customHeight="1">
      <c r="A961" s="40" t="str">
        <v>2026-08-16T07:32:26+09:00</v>
      </c>
      <c r="B961" s="40" t="str">
        <v>2026.08.16</v>
      </c>
      <c r="C961" s="40" t="str">
        <v>20260809</v>
      </c>
      <c r="D961" s="40" t="str">
        <v>20260816</v>
      </c>
      <c r="E961" s="40" t="str">
        <v>경기</v>
      </c>
      <c r="F961" s="40" t="str">
        <v>남양주시</v>
      </c>
      <c r="G961" s="40" t="str">
        <v>화도읍 묵현리</v>
      </c>
      <c r="H961" s="40" t="str">
        <v>경기 남양주시 화도읍 묵현리</v>
      </c>
      <c r="I961" s="40" t="str">
        <v>41360</v>
      </c>
      <c r="J961" s="40" t="str">
        <v/>
      </c>
      <c r="K961" s="41" t="str">
        <v>41360:화도읍 묵현리</v>
      </c>
      <c r="L961" s="42" t="str">
        <v>남양주두산위브트레지움</v>
      </c>
      <c r="M961" s="43">
        <v>59.97</v>
      </c>
      <c r="N961" s="44">
        <v>18.1</v>
      </c>
      <c r="O961" s="44">
        <v>7</v>
      </c>
      <c r="P961" s="44">
        <v>1653.66</v>
      </c>
      <c r="Q961" s="44">
        <v>3</v>
      </c>
      <c r="R961" s="41">
        <v>1157.56</v>
      </c>
    </row>
    <row r="962" ht="20" customHeight="1">
      <c r="A962" s="35" t="str">
        <v>2026-08-16T07:32:26+09:00</v>
      </c>
      <c r="B962" s="35" t="str">
        <v>2026.08.16</v>
      </c>
      <c r="C962" s="35" t="str">
        <v>20260809</v>
      </c>
      <c r="D962" s="35" t="str">
        <v>20260816</v>
      </c>
      <c r="E962" s="35" t="str">
        <v>경기</v>
      </c>
      <c r="F962" s="35" t="str">
        <v>남양주시</v>
      </c>
      <c r="G962" s="35" t="str">
        <v>화도읍 묵현리</v>
      </c>
      <c r="H962" s="35" t="str">
        <v>경기 남양주시 화도읍 묵현리</v>
      </c>
      <c r="I962" s="35" t="str">
        <v>41360</v>
      </c>
      <c r="J962" s="35" t="str">
        <v/>
      </c>
      <c r="K962" s="36" t="str">
        <v>41360:화도읍 묵현리</v>
      </c>
      <c r="L962" s="37" t="str">
        <v>남양주두산위브트레지움</v>
      </c>
      <c r="M962" s="38">
        <v>59.98</v>
      </c>
      <c r="N962" s="39">
        <v>18.1</v>
      </c>
      <c r="O962" s="39">
        <v>7</v>
      </c>
      <c r="P962" s="39">
        <v>1813.24</v>
      </c>
      <c r="Q962" s="39">
        <v>3.29</v>
      </c>
      <c r="R962" s="36">
        <v>1295.17</v>
      </c>
    </row>
    <row r="963" ht="20" customHeight="1">
      <c r="A963" s="40" t="str">
        <v>2026-08-16T07:32:26+09:00</v>
      </c>
      <c r="B963" s="40" t="str">
        <v>2026.08.16</v>
      </c>
      <c r="C963" s="40" t="str">
        <v>20260809</v>
      </c>
      <c r="D963" s="40" t="str">
        <v>20260816</v>
      </c>
      <c r="E963" s="40" t="str">
        <v>경기</v>
      </c>
      <c r="F963" s="40" t="str">
        <v>남양주시</v>
      </c>
      <c r="G963" s="40" t="str">
        <v>화도읍 묵현리</v>
      </c>
      <c r="H963" s="40" t="str">
        <v>경기 남양주시 화도읍 묵현리</v>
      </c>
      <c r="I963" s="40" t="str">
        <v>41360</v>
      </c>
      <c r="J963" s="40" t="str">
        <v/>
      </c>
      <c r="K963" s="41" t="str">
        <v>41360:화도읍 묵현리</v>
      </c>
      <c r="L963" s="42" t="str">
        <v>남양주두산위브트레지움</v>
      </c>
      <c r="M963" s="43">
        <v>74.86</v>
      </c>
      <c r="N963" s="44">
        <v>22.6</v>
      </c>
      <c r="O963" s="44">
        <v>7</v>
      </c>
      <c r="P963" s="44">
        <v>1697.91</v>
      </c>
      <c r="Q963" s="44">
        <v>3.85</v>
      </c>
      <c r="R963" s="41">
        <v>1258.53</v>
      </c>
    </row>
    <row r="964" ht="20" customHeight="1">
      <c r="A964" s="35" t="str">
        <v>2026-08-16T07:32:26+09:00</v>
      </c>
      <c r="B964" s="35" t="str">
        <v>2026.08.16</v>
      </c>
      <c r="C964" s="35" t="str">
        <v>20260809</v>
      </c>
      <c r="D964" s="35" t="str">
        <v>20260816</v>
      </c>
      <c r="E964" s="35" t="str">
        <v>경기</v>
      </c>
      <c r="F964" s="35" t="str">
        <v>남양주시</v>
      </c>
      <c r="G964" s="35" t="str">
        <v>화도읍 묵현리</v>
      </c>
      <c r="H964" s="35" t="str">
        <v>경기 남양주시 화도읍 묵현리</v>
      </c>
      <c r="I964" s="35" t="str">
        <v>41360</v>
      </c>
      <c r="J964" s="35" t="str">
        <v/>
      </c>
      <c r="K964" s="36" t="str">
        <v>41360:화도읍 묵현리</v>
      </c>
      <c r="L964" s="37" t="str">
        <v>남양주두산위브트레지움</v>
      </c>
      <c r="M964" s="38">
        <v>74.99</v>
      </c>
      <c r="N964" s="39">
        <v>22.7</v>
      </c>
      <c r="O964" s="39">
        <v>7</v>
      </c>
      <c r="P964" s="39">
        <v>1807.29</v>
      </c>
      <c r="Q964" s="39">
        <v>4.1</v>
      </c>
      <c r="R964" s="36">
        <v>1226.53</v>
      </c>
    </row>
    <row r="965" ht="20" customHeight="1">
      <c r="A965" s="40" t="str">
        <v>2026-08-16T07:32:26+09:00</v>
      </c>
      <c r="B965" s="40" t="str">
        <v>2026.08.16</v>
      </c>
      <c r="C965" s="40" t="str">
        <v>20260809</v>
      </c>
      <c r="D965" s="40" t="str">
        <v>20260816</v>
      </c>
      <c r="E965" s="40" t="str">
        <v>경기</v>
      </c>
      <c r="F965" s="40" t="str">
        <v>남양주시</v>
      </c>
      <c r="G965" s="40" t="str">
        <v>화도읍 묵현리</v>
      </c>
      <c r="H965" s="40" t="str">
        <v>경기 남양주시 화도읍 묵현리</v>
      </c>
      <c r="I965" s="40" t="str">
        <v>41360</v>
      </c>
      <c r="J965" s="40" t="str">
        <v/>
      </c>
      <c r="K965" s="41" t="str">
        <v>41360:화도읍 묵현리</v>
      </c>
      <c r="L965" s="42" t="str">
        <v>남양주두산위브트레지움</v>
      </c>
      <c r="M965" s="43">
        <v>84.95</v>
      </c>
      <c r="N965" s="44">
        <v>25.7</v>
      </c>
      <c r="O965" s="44">
        <v>7</v>
      </c>
      <c r="P965" s="44">
        <v>1731.67</v>
      </c>
      <c r="Q965" s="44">
        <v>4.45</v>
      </c>
      <c r="R965" s="41">
        <v>1478.73</v>
      </c>
    </row>
    <row r="966" ht="20" customHeight="1">
      <c r="A966" s="35" t="str">
        <v>2026-08-16T07:32:26+09:00</v>
      </c>
      <c r="B966" s="35" t="str">
        <v>2026.08.16</v>
      </c>
      <c r="C966" s="35" t="str">
        <v>20260809</v>
      </c>
      <c r="D966" s="35" t="str">
        <v>20260816</v>
      </c>
      <c r="E966" s="35" t="str">
        <v>경기</v>
      </c>
      <c r="F966" s="35" t="str">
        <v>남양주시</v>
      </c>
      <c r="G966" s="35" t="str">
        <v>화도읍 묵현리</v>
      </c>
      <c r="H966" s="35" t="str">
        <v>경기 남양주시 화도읍 묵현리</v>
      </c>
      <c r="I966" s="35" t="str">
        <v>41360</v>
      </c>
      <c r="J966" s="35" t="str">
        <v/>
      </c>
      <c r="K966" s="36" t="str">
        <v>41360:화도읍 묵현리</v>
      </c>
      <c r="L966" s="37" t="str">
        <v>마석건영</v>
      </c>
      <c r="M966" s="38">
        <v>59.76</v>
      </c>
      <c r="N966" s="39">
        <v>18.1</v>
      </c>
      <c r="O966" s="39">
        <v>33</v>
      </c>
      <c r="P966" s="39">
        <v>873.11</v>
      </c>
      <c r="Q966" s="39">
        <v>1.58</v>
      </c>
      <c r="R966" s="36">
        <v>774.45</v>
      </c>
    </row>
    <row r="967" ht="20" customHeight="1">
      <c r="A967" s="40" t="str">
        <v>2026-08-16T07:32:26+09:00</v>
      </c>
      <c r="B967" s="40" t="str">
        <v>2026.08.16</v>
      </c>
      <c r="C967" s="40" t="str">
        <v>20260809</v>
      </c>
      <c r="D967" s="40" t="str">
        <v>20260816</v>
      </c>
      <c r="E967" s="40" t="str">
        <v>경기</v>
      </c>
      <c r="F967" s="40" t="str">
        <v>남양주시</v>
      </c>
      <c r="G967" s="40" t="str">
        <v>화도읍 묵현리</v>
      </c>
      <c r="H967" s="40" t="str">
        <v>경기 남양주시 화도읍 묵현리</v>
      </c>
      <c r="I967" s="40" t="str">
        <v>41360</v>
      </c>
      <c r="J967" s="40" t="str">
        <v/>
      </c>
      <c r="K967" s="41" t="str">
        <v>41360:화도읍 묵현리</v>
      </c>
      <c r="L967" s="42" t="str">
        <v>마석건영</v>
      </c>
      <c r="M967" s="43">
        <v>82.68</v>
      </c>
      <c r="N967" s="44">
        <v>25</v>
      </c>
      <c r="O967" s="44">
        <v>33</v>
      </c>
      <c r="P967" s="44">
        <v>907.87</v>
      </c>
      <c r="Q967" s="44">
        <v>2.27</v>
      </c>
      <c r="R967" s="41">
        <v>729.43</v>
      </c>
    </row>
    <row r="968" ht="20" customHeight="1">
      <c r="A968" s="35" t="str">
        <v>2026-08-16T07:32:26+09:00</v>
      </c>
      <c r="B968" s="35" t="str">
        <v>2026.08.16</v>
      </c>
      <c r="C968" s="35" t="str">
        <v>20260809</v>
      </c>
      <c r="D968" s="35" t="str">
        <v>20260816</v>
      </c>
      <c r="E968" s="35" t="str">
        <v>경기</v>
      </c>
      <c r="F968" s="35" t="str">
        <v>남양주시</v>
      </c>
      <c r="G968" s="35" t="str">
        <v>화도읍 묵현리</v>
      </c>
      <c r="H968" s="35" t="str">
        <v>경기 남양주시 화도읍 묵현리</v>
      </c>
      <c r="I968" s="35" t="str">
        <v>41360</v>
      </c>
      <c r="J968" s="35" t="str">
        <v/>
      </c>
      <c r="K968" s="36" t="str">
        <v>41360:화도읍 묵현리</v>
      </c>
      <c r="L968" s="37" t="str">
        <v>마석역신도브래뉴2차</v>
      </c>
      <c r="M968" s="38">
        <v>84.91</v>
      </c>
      <c r="N968" s="39">
        <v>25.7</v>
      </c>
      <c r="O968" s="39">
        <v>17</v>
      </c>
      <c r="P968" s="39">
        <v>1401.47</v>
      </c>
      <c r="Q968" s="39">
        <v>3.6</v>
      </c>
      <c r="R968" s="36">
        <v>1090.11</v>
      </c>
    </row>
    <row r="969" ht="20" customHeight="1">
      <c r="A969" s="40" t="str">
        <v>2026-08-16T07:32:26+09:00</v>
      </c>
      <c r="B969" s="40" t="str">
        <v>2026.08.16</v>
      </c>
      <c r="C969" s="40" t="str">
        <v>20260809</v>
      </c>
      <c r="D969" s="40" t="str">
        <v>20260816</v>
      </c>
      <c r="E969" s="40" t="str">
        <v>경기</v>
      </c>
      <c r="F969" s="40" t="str">
        <v>남양주시</v>
      </c>
      <c r="G969" s="40" t="str">
        <v>화도읍 묵현리</v>
      </c>
      <c r="H969" s="40" t="str">
        <v>경기 남양주시 화도읍 묵현리</v>
      </c>
      <c r="I969" s="40" t="str">
        <v>41360</v>
      </c>
      <c r="J969" s="40" t="str">
        <v/>
      </c>
      <c r="K969" s="41" t="str">
        <v>41360:화도읍 묵현리</v>
      </c>
      <c r="L969" s="42" t="str">
        <v>마석역신도브래뉴2차</v>
      </c>
      <c r="M969" s="43">
        <v>84.92</v>
      </c>
      <c r="N969" s="44">
        <v>25.7</v>
      </c>
      <c r="O969" s="44">
        <v>17</v>
      </c>
      <c r="P969" s="44">
        <v>1401.47</v>
      </c>
      <c r="Q969" s="44">
        <v>3.6</v>
      </c>
      <c r="R969" s="41">
        <v>1245.75</v>
      </c>
    </row>
    <row r="970" ht="20" customHeight="1">
      <c r="A970" s="35" t="str">
        <v>2026-08-16T07:32:26+09:00</v>
      </c>
      <c r="B970" s="35" t="str">
        <v>2026.08.16</v>
      </c>
      <c r="C970" s="35" t="str">
        <v>20260809</v>
      </c>
      <c r="D970" s="35" t="str">
        <v>20260816</v>
      </c>
      <c r="E970" s="35" t="str">
        <v>경기</v>
      </c>
      <c r="F970" s="35" t="str">
        <v>남양주시</v>
      </c>
      <c r="G970" s="35" t="str">
        <v>화도읍 묵현리</v>
      </c>
      <c r="H970" s="35" t="str">
        <v>경기 남양주시 화도읍 묵현리</v>
      </c>
      <c r="I970" s="35" t="str">
        <v>41360</v>
      </c>
      <c r="J970" s="35" t="str">
        <v/>
      </c>
      <c r="K970" s="36" t="str">
        <v>41360:화도읍 묵현리</v>
      </c>
      <c r="L970" s="37" t="str">
        <v>마석역신도브래뉴2차</v>
      </c>
      <c r="M970" s="38">
        <v>84.98</v>
      </c>
      <c r="N970" s="39">
        <v>25.7</v>
      </c>
      <c r="O970" s="39">
        <v>17</v>
      </c>
      <c r="P970" s="39">
        <v>1401.47</v>
      </c>
      <c r="Q970" s="39">
        <v>3.6</v>
      </c>
      <c r="R970" s="36">
        <v>1167.93</v>
      </c>
    </row>
    <row r="971" ht="20" customHeight="1">
      <c r="A971" s="40" t="str">
        <v>2026-08-16T07:32:26+09:00</v>
      </c>
      <c r="B971" s="40" t="str">
        <v>2026.08.16</v>
      </c>
      <c r="C971" s="40" t="str">
        <v>20260809</v>
      </c>
      <c r="D971" s="40" t="str">
        <v>20260816</v>
      </c>
      <c r="E971" s="40" t="str">
        <v>경기</v>
      </c>
      <c r="F971" s="40" t="str">
        <v>남양주시</v>
      </c>
      <c r="G971" s="40" t="str">
        <v>화도읍 묵현리</v>
      </c>
      <c r="H971" s="40" t="str">
        <v>경기 남양주시 화도읍 묵현리</v>
      </c>
      <c r="I971" s="40" t="str">
        <v>41360</v>
      </c>
      <c r="J971" s="40" t="str">
        <v/>
      </c>
      <c r="K971" s="41" t="str">
        <v>41360:화도읍 묵현리</v>
      </c>
      <c r="L971" s="42" t="str">
        <v>마석역신도브래뉴2차</v>
      </c>
      <c r="M971" s="43">
        <v>123.84</v>
      </c>
      <c r="N971" s="44">
        <v>37.5</v>
      </c>
      <c r="O971" s="44">
        <v>17</v>
      </c>
      <c r="P971" s="44">
        <v>1398.23</v>
      </c>
      <c r="Q971" s="44">
        <v>5.24</v>
      </c>
      <c r="R971" s="41">
        <v>975.83</v>
      </c>
    </row>
    <row r="972" ht="20" customHeight="1">
      <c r="A972" s="35" t="str">
        <v>2026-08-16T07:32:26+09:00</v>
      </c>
      <c r="B972" s="35" t="str">
        <v>2026.08.16</v>
      </c>
      <c r="C972" s="35" t="str">
        <v>20260809</v>
      </c>
      <c r="D972" s="35" t="str">
        <v>20260816</v>
      </c>
      <c r="E972" s="35" t="str">
        <v>경기</v>
      </c>
      <c r="F972" s="35" t="str">
        <v>남양주시</v>
      </c>
      <c r="G972" s="35" t="str">
        <v>화도읍 묵현리</v>
      </c>
      <c r="H972" s="35" t="str">
        <v>경기 남양주시 화도읍 묵현리</v>
      </c>
      <c r="I972" s="35" t="str">
        <v>41360</v>
      </c>
      <c r="J972" s="35" t="str">
        <v/>
      </c>
      <c r="K972" s="36" t="str">
        <v>41360:화도읍 묵현리</v>
      </c>
      <c r="L972" s="37" t="str">
        <v>마석역신도브래뉴2차</v>
      </c>
      <c r="M972" s="38">
        <v>125.34</v>
      </c>
      <c r="N972" s="39">
        <v>37.9</v>
      </c>
      <c r="O972" s="39">
        <v>17</v>
      </c>
      <c r="P972" s="39">
        <v>1213.12</v>
      </c>
      <c r="Q972" s="39">
        <v>4.6</v>
      </c>
      <c r="R972" s="36">
        <v>975.83</v>
      </c>
    </row>
    <row r="973" ht="20" customHeight="1">
      <c r="A973" s="40" t="str">
        <v>2026-08-16T07:32:26+09:00</v>
      </c>
      <c r="B973" s="40" t="str">
        <v>2026.08.16</v>
      </c>
      <c r="C973" s="40" t="str">
        <v>20260809</v>
      </c>
      <c r="D973" s="40" t="str">
        <v>20260816</v>
      </c>
      <c r="E973" s="40" t="str">
        <v>경기</v>
      </c>
      <c r="F973" s="40" t="str">
        <v>남양주시</v>
      </c>
      <c r="G973" s="40" t="str">
        <v>화도읍 묵현리</v>
      </c>
      <c r="H973" s="40" t="str">
        <v>경기 남양주시 화도읍 묵현리</v>
      </c>
      <c r="I973" s="40" t="str">
        <v>41360</v>
      </c>
      <c r="J973" s="40" t="str">
        <v/>
      </c>
      <c r="K973" s="41" t="str">
        <v>41360:화도읍 묵현리</v>
      </c>
      <c r="L973" s="42" t="str">
        <v>마석역신도브래뉴2차</v>
      </c>
      <c r="M973" s="43">
        <v>154.4</v>
      </c>
      <c r="N973" s="44">
        <v>46.7</v>
      </c>
      <c r="O973" s="44">
        <v>17</v>
      </c>
      <c r="P973" s="44">
        <v>1273.93</v>
      </c>
      <c r="Q973" s="44">
        <v>5.95</v>
      </c>
      <c r="R973" s="41">
        <v>800.14</v>
      </c>
    </row>
    <row r="974" ht="20" customHeight="1">
      <c r="A974" s="35" t="str">
        <v>2026-08-16T07:32:26+09:00</v>
      </c>
      <c r="B974" s="35" t="str">
        <v>2026.08.16</v>
      </c>
      <c r="C974" s="35" t="str">
        <v>20260809</v>
      </c>
      <c r="D974" s="35" t="str">
        <v>20260816</v>
      </c>
      <c r="E974" s="35" t="str">
        <v>경기</v>
      </c>
      <c r="F974" s="35" t="str">
        <v>남양주시</v>
      </c>
      <c r="G974" s="35" t="str">
        <v>화도읍 묵현리</v>
      </c>
      <c r="H974" s="35" t="str">
        <v>경기 남양주시 화도읍 묵현리</v>
      </c>
      <c r="I974" s="35" t="str">
        <v>41360</v>
      </c>
      <c r="J974" s="35" t="str">
        <v/>
      </c>
      <c r="K974" s="36" t="str">
        <v>41360:화도읍 묵현리</v>
      </c>
      <c r="L974" s="37" t="str">
        <v>마석역신도브래뉴3차</v>
      </c>
      <c r="M974" s="38">
        <v>84.97</v>
      </c>
      <c r="N974" s="39">
        <v>25.7</v>
      </c>
      <c r="O974" s="39">
        <v>17</v>
      </c>
      <c r="P974" s="39">
        <v>1192.39</v>
      </c>
      <c r="Q974" s="39">
        <v>3.07</v>
      </c>
      <c r="R974" s="36">
        <v>953.14</v>
      </c>
    </row>
    <row r="975" ht="20" customHeight="1">
      <c r="A975" s="40" t="str">
        <v>2026-08-16T07:32:26+09:00</v>
      </c>
      <c r="B975" s="40" t="str">
        <v>2026.08.16</v>
      </c>
      <c r="C975" s="40" t="str">
        <v>20260809</v>
      </c>
      <c r="D975" s="40" t="str">
        <v>20260816</v>
      </c>
      <c r="E975" s="40" t="str">
        <v>경기</v>
      </c>
      <c r="F975" s="40" t="str">
        <v>남양주시</v>
      </c>
      <c r="G975" s="40" t="str">
        <v>화도읍 묵현리</v>
      </c>
      <c r="H975" s="40" t="str">
        <v>경기 남양주시 화도읍 묵현리</v>
      </c>
      <c r="I975" s="40" t="str">
        <v>41360</v>
      </c>
      <c r="J975" s="40" t="str">
        <v/>
      </c>
      <c r="K975" s="41" t="str">
        <v>41360:화도읍 묵현리</v>
      </c>
      <c r="L975" s="42" t="str">
        <v>마석역신도브래뉴3차</v>
      </c>
      <c r="M975" s="43">
        <v>125.36</v>
      </c>
      <c r="N975" s="44">
        <v>37.9</v>
      </c>
      <c r="O975" s="44">
        <v>17</v>
      </c>
      <c r="P975" s="44">
        <v>1020.54</v>
      </c>
      <c r="Q975" s="44">
        <v>3.87</v>
      </c>
      <c r="R975" s="41">
        <v>659.27</v>
      </c>
    </row>
    <row r="976" ht="20" customHeight="1">
      <c r="A976" s="35" t="str">
        <v>2026-08-16T07:32:26+09:00</v>
      </c>
      <c r="B976" s="35" t="str">
        <v>2026.08.16</v>
      </c>
      <c r="C976" s="35" t="str">
        <v>20260809</v>
      </c>
      <c r="D976" s="35" t="str">
        <v>20260816</v>
      </c>
      <c r="E976" s="35" t="str">
        <v>경기</v>
      </c>
      <c r="F976" s="35" t="str">
        <v>남양주시</v>
      </c>
      <c r="G976" s="35" t="str">
        <v>화도읍 묵현리</v>
      </c>
      <c r="H976" s="35" t="str">
        <v>경기 남양주시 화도읍 묵현리</v>
      </c>
      <c r="I976" s="35" t="str">
        <v>41360</v>
      </c>
      <c r="J976" s="35" t="str">
        <v/>
      </c>
      <c r="K976" s="36" t="str">
        <v>41360:화도읍 묵현리</v>
      </c>
      <c r="L976" s="37" t="str">
        <v>마석LIG아파트</v>
      </c>
      <c r="M976" s="38">
        <v>59.97</v>
      </c>
      <c r="N976" s="39">
        <v>18.1</v>
      </c>
      <c r="O976" s="39">
        <v>22</v>
      </c>
      <c r="P976" s="39">
        <v>1267.87</v>
      </c>
      <c r="Q976" s="39">
        <v>2.3</v>
      </c>
      <c r="R976" s="36">
        <v>1091.47</v>
      </c>
    </row>
    <row r="977" ht="20" customHeight="1">
      <c r="A977" s="40" t="str">
        <v>2026-08-16T07:32:26+09:00</v>
      </c>
      <c r="B977" s="40" t="str">
        <v>2026.08.16</v>
      </c>
      <c r="C977" s="40" t="str">
        <v>20260809</v>
      </c>
      <c r="D977" s="40" t="str">
        <v>20260816</v>
      </c>
      <c r="E977" s="40" t="str">
        <v>경기</v>
      </c>
      <c r="F977" s="40" t="str">
        <v>남양주시</v>
      </c>
      <c r="G977" s="40" t="str">
        <v>화도읍 묵현리</v>
      </c>
      <c r="H977" s="40" t="str">
        <v>경기 남양주시 화도읍 묵현리</v>
      </c>
      <c r="I977" s="40" t="str">
        <v>41360</v>
      </c>
      <c r="J977" s="40" t="str">
        <v/>
      </c>
      <c r="K977" s="41" t="str">
        <v>41360:화도읍 묵현리</v>
      </c>
      <c r="L977" s="42" t="str">
        <v>마석LIG아파트</v>
      </c>
      <c r="M977" s="43">
        <v>84.98</v>
      </c>
      <c r="N977" s="44">
        <v>25.7</v>
      </c>
      <c r="O977" s="44">
        <v>22</v>
      </c>
      <c r="P977" s="44">
        <v>1040.54</v>
      </c>
      <c r="Q977" s="44">
        <v>2.68</v>
      </c>
      <c r="R977" s="41">
        <v>1055.69</v>
      </c>
    </row>
    <row r="978" ht="20" customHeight="1">
      <c r="A978" s="35" t="str">
        <v>2026-08-16T07:32:26+09:00</v>
      </c>
      <c r="B978" s="35" t="str">
        <v>2026.08.16</v>
      </c>
      <c r="C978" s="35" t="str">
        <v>20260809</v>
      </c>
      <c r="D978" s="35" t="str">
        <v>20260816</v>
      </c>
      <c r="E978" s="35" t="str">
        <v>경기</v>
      </c>
      <c r="F978" s="35" t="str">
        <v>남양주시</v>
      </c>
      <c r="G978" s="35" t="str">
        <v>화도읍 묵현리</v>
      </c>
      <c r="H978" s="35" t="str">
        <v>경기 남양주시 화도읍 묵현리</v>
      </c>
      <c r="I978" s="35" t="str">
        <v>41360</v>
      </c>
      <c r="J978" s="35" t="str">
        <v/>
      </c>
      <c r="K978" s="36" t="str">
        <v>41360:화도읍 묵현리</v>
      </c>
      <c r="L978" s="37" t="str">
        <v>삼신푸른솔</v>
      </c>
      <c r="M978" s="38">
        <v>59.63</v>
      </c>
      <c r="N978" s="39">
        <v>18</v>
      </c>
      <c r="O978" s="39">
        <v>29</v>
      </c>
      <c r="P978" s="39">
        <v>1069.96</v>
      </c>
      <c r="Q978" s="39">
        <v>1.93</v>
      </c>
      <c r="R978" s="36">
        <v>720.7</v>
      </c>
    </row>
    <row r="979" ht="20" customHeight="1">
      <c r="A979" s="40" t="str">
        <v>2026-08-16T07:32:26+09:00</v>
      </c>
      <c r="B979" s="40" t="str">
        <v>2026.08.16</v>
      </c>
      <c r="C979" s="40" t="str">
        <v>20260809</v>
      </c>
      <c r="D979" s="40" t="str">
        <v>20260816</v>
      </c>
      <c r="E979" s="40" t="str">
        <v>경기</v>
      </c>
      <c r="F979" s="40" t="str">
        <v>남양주시</v>
      </c>
      <c r="G979" s="40" t="str">
        <v>화도읍 묵현리</v>
      </c>
      <c r="H979" s="40" t="str">
        <v>경기 남양주시 화도읍 묵현리</v>
      </c>
      <c r="I979" s="40" t="str">
        <v>41360</v>
      </c>
      <c r="J979" s="40" t="str">
        <v/>
      </c>
      <c r="K979" s="41" t="str">
        <v>41360:화도읍 묵현리</v>
      </c>
      <c r="L979" s="42" t="str">
        <v>삼신푸른솔</v>
      </c>
      <c r="M979" s="43">
        <v>84.92</v>
      </c>
      <c r="N979" s="44">
        <v>25.7</v>
      </c>
      <c r="O979" s="44">
        <v>29</v>
      </c>
      <c r="P979" s="44">
        <v>817.49</v>
      </c>
      <c r="Q979" s="44">
        <v>2.1</v>
      </c>
      <c r="R979" s="41">
        <v>778.56</v>
      </c>
    </row>
    <row r="980" ht="20" customHeight="1">
      <c r="A980" s="35" t="str">
        <v>2026-08-16T07:32:26+09:00</v>
      </c>
      <c r="B980" s="35" t="str">
        <v>2026.08.16</v>
      </c>
      <c r="C980" s="35" t="str">
        <v>20260809</v>
      </c>
      <c r="D980" s="35" t="str">
        <v>20260816</v>
      </c>
      <c r="E980" s="35" t="str">
        <v>경기</v>
      </c>
      <c r="F980" s="35" t="str">
        <v>남양주시</v>
      </c>
      <c r="G980" s="35" t="str">
        <v>화도읍 묵현리</v>
      </c>
      <c r="H980" s="35" t="str">
        <v>경기 남양주시 화도읍 묵현리</v>
      </c>
      <c r="I980" s="35" t="str">
        <v>41360</v>
      </c>
      <c r="J980" s="35" t="str">
        <v/>
      </c>
      <c r="K980" s="36" t="str">
        <v>41360:화도읍 묵현리</v>
      </c>
      <c r="L980" s="37" t="str">
        <v>삼신푸른솔</v>
      </c>
      <c r="M980" s="38">
        <v>84.99</v>
      </c>
      <c r="N980" s="39">
        <v>25.7</v>
      </c>
      <c r="O980" s="39">
        <v>29</v>
      </c>
      <c r="P980" s="39">
        <v>817.49</v>
      </c>
      <c r="Q980" s="39">
        <v>2.1</v>
      </c>
      <c r="R980" s="36">
        <v>778.56</v>
      </c>
    </row>
    <row r="981" ht="20" customHeight="1">
      <c r="A981" s="40" t="str">
        <v>2026-08-16T07:32:26+09:00</v>
      </c>
      <c r="B981" s="40" t="str">
        <v>2026.08.16</v>
      </c>
      <c r="C981" s="40" t="str">
        <v>20260809</v>
      </c>
      <c r="D981" s="40" t="str">
        <v>20260816</v>
      </c>
      <c r="E981" s="40" t="str">
        <v>경기</v>
      </c>
      <c r="F981" s="40" t="str">
        <v>남양주시</v>
      </c>
      <c r="G981" s="40" t="str">
        <v>화도읍 묵현리</v>
      </c>
      <c r="H981" s="40" t="str">
        <v>경기 남양주시 화도읍 묵현리</v>
      </c>
      <c r="I981" s="40" t="str">
        <v>41360</v>
      </c>
      <c r="J981" s="40" t="str">
        <v/>
      </c>
      <c r="K981" s="41" t="str">
        <v>41360:화도읍 묵현리</v>
      </c>
      <c r="L981" s="42" t="str">
        <v>삼익</v>
      </c>
      <c r="M981" s="43">
        <v>59.76</v>
      </c>
      <c r="N981" s="44">
        <v>18.1</v>
      </c>
      <c r="O981" s="44">
        <v>24</v>
      </c>
      <c r="P981" s="44">
        <v>1051.04</v>
      </c>
      <c r="Q981" s="44">
        <v>1.9</v>
      </c>
      <c r="R981" s="41">
        <v>929.34</v>
      </c>
    </row>
    <row r="982" ht="20" customHeight="1">
      <c r="A982" s="35" t="str">
        <v>2026-08-16T07:32:26+09:00</v>
      </c>
      <c r="B982" s="35" t="str">
        <v>2026.08.16</v>
      </c>
      <c r="C982" s="35" t="str">
        <v>20260809</v>
      </c>
      <c r="D982" s="35" t="str">
        <v>20260816</v>
      </c>
      <c r="E982" s="35" t="str">
        <v>경기</v>
      </c>
      <c r="F982" s="35" t="str">
        <v>남양주시</v>
      </c>
      <c r="G982" s="35" t="str">
        <v>화도읍 묵현리</v>
      </c>
      <c r="H982" s="35" t="str">
        <v>경기 남양주시 화도읍 묵현리</v>
      </c>
      <c r="I982" s="35" t="str">
        <v>41360</v>
      </c>
      <c r="J982" s="35" t="str">
        <v/>
      </c>
      <c r="K982" s="36" t="str">
        <v>41360:화도읍 묵현리</v>
      </c>
      <c r="L982" s="37" t="str">
        <v>삼익</v>
      </c>
      <c r="M982" s="38">
        <v>84.96</v>
      </c>
      <c r="N982" s="39">
        <v>25.7</v>
      </c>
      <c r="O982" s="39">
        <v>24</v>
      </c>
      <c r="P982" s="39">
        <v>972.75</v>
      </c>
      <c r="Q982" s="39">
        <v>2.5</v>
      </c>
      <c r="R982" s="36">
        <v>800.21</v>
      </c>
    </row>
    <row r="983" ht="20" customHeight="1">
      <c r="A983" s="40" t="str">
        <v>2026-08-16T07:32:26+09:00</v>
      </c>
      <c r="B983" s="40" t="str">
        <v>2026.08.16</v>
      </c>
      <c r="C983" s="40" t="str">
        <v>20260809</v>
      </c>
      <c r="D983" s="40" t="str">
        <v>20260816</v>
      </c>
      <c r="E983" s="40" t="str">
        <v>경기</v>
      </c>
      <c r="F983" s="40" t="str">
        <v>남양주시</v>
      </c>
      <c r="G983" s="40" t="str">
        <v>화도읍 묵현리</v>
      </c>
      <c r="H983" s="40" t="str">
        <v>경기 남양주시 화도읍 묵현리</v>
      </c>
      <c r="I983" s="40" t="str">
        <v>41360</v>
      </c>
      <c r="J983" s="40" t="str">
        <v/>
      </c>
      <c r="K983" s="41" t="str">
        <v>41360:화도읍 묵현리</v>
      </c>
      <c r="L983" s="42" t="str">
        <v>삼익</v>
      </c>
      <c r="M983" s="43">
        <v>134.94</v>
      </c>
      <c r="N983" s="44">
        <v>40.8</v>
      </c>
      <c r="O983" s="44">
        <v>24</v>
      </c>
      <c r="P983" s="44">
        <v>727.35</v>
      </c>
      <c r="Q983" s="44">
        <v>2.97</v>
      </c>
      <c r="R983" s="41">
        <v>587.96</v>
      </c>
    </row>
    <row r="984" ht="20" customHeight="1">
      <c r="A984" s="35" t="str">
        <v>2026-08-16T07:32:26+09:00</v>
      </c>
      <c r="B984" s="35" t="str">
        <v>2026.08.16</v>
      </c>
      <c r="C984" s="35" t="str">
        <v>20260809</v>
      </c>
      <c r="D984" s="35" t="str">
        <v>20260816</v>
      </c>
      <c r="E984" s="35" t="str">
        <v>경기</v>
      </c>
      <c r="F984" s="35" t="str">
        <v>남양주시</v>
      </c>
      <c r="G984" s="35" t="str">
        <v>화도읍 묵현리</v>
      </c>
      <c r="H984" s="35" t="str">
        <v>경기 남양주시 화도읍 묵현리</v>
      </c>
      <c r="I984" s="35" t="str">
        <v>41360</v>
      </c>
      <c r="J984" s="35" t="str">
        <v/>
      </c>
      <c r="K984" s="36" t="str">
        <v>41360:화도읍 묵현리</v>
      </c>
      <c r="L984" s="37" t="str">
        <v>영진그린필</v>
      </c>
      <c r="M984" s="38">
        <v>59.93</v>
      </c>
      <c r="N984" s="39">
        <v>18.1</v>
      </c>
      <c r="O984" s="39">
        <v>24</v>
      </c>
      <c r="P984" s="39">
        <v>1112.36</v>
      </c>
      <c r="Q984" s="39">
        <v>2.02</v>
      </c>
      <c r="R984" s="36">
        <v>932.12</v>
      </c>
    </row>
    <row r="985" ht="20" customHeight="1">
      <c r="A985" s="40" t="str">
        <v>2026-08-16T07:32:26+09:00</v>
      </c>
      <c r="B985" s="40" t="str">
        <v>2026.08.16</v>
      </c>
      <c r="C985" s="40" t="str">
        <v>20260809</v>
      </c>
      <c r="D985" s="40" t="str">
        <v>20260816</v>
      </c>
      <c r="E985" s="40" t="str">
        <v>경기</v>
      </c>
      <c r="F985" s="40" t="str">
        <v>남양주시</v>
      </c>
      <c r="G985" s="40" t="str">
        <v>화도읍 묵현리</v>
      </c>
      <c r="H985" s="40" t="str">
        <v>경기 남양주시 화도읍 묵현리</v>
      </c>
      <c r="I985" s="40" t="str">
        <v>41360</v>
      </c>
      <c r="J985" s="40" t="str">
        <v/>
      </c>
      <c r="K985" s="41" t="str">
        <v>41360:화도읍 묵현리</v>
      </c>
      <c r="L985" s="42" t="str">
        <v>영진그린필</v>
      </c>
      <c r="M985" s="43">
        <v>84.95</v>
      </c>
      <c r="N985" s="44">
        <v>25.7</v>
      </c>
      <c r="O985" s="44">
        <v>24</v>
      </c>
      <c r="P985" s="44">
        <v>1022.2</v>
      </c>
      <c r="Q985" s="44">
        <v>2.63</v>
      </c>
      <c r="R985" s="41">
        <v>835.38</v>
      </c>
    </row>
    <row r="986" ht="20" customHeight="1">
      <c r="A986" s="35" t="str">
        <v>2026-08-16T07:32:26+09:00</v>
      </c>
      <c r="B986" s="35" t="str">
        <v>2026.08.16</v>
      </c>
      <c r="C986" s="35" t="str">
        <v>20260809</v>
      </c>
      <c r="D986" s="35" t="str">
        <v>20260816</v>
      </c>
      <c r="E986" s="35" t="str">
        <v>경기</v>
      </c>
      <c r="F986" s="35" t="str">
        <v>남양주시</v>
      </c>
      <c r="G986" s="35" t="str">
        <v>화도읍 묵현리</v>
      </c>
      <c r="H986" s="35" t="str">
        <v>경기 남양주시 화도읍 묵현리</v>
      </c>
      <c r="I986" s="35" t="str">
        <v>41360</v>
      </c>
      <c r="J986" s="35" t="str">
        <v/>
      </c>
      <c r="K986" s="36" t="str">
        <v>41360:화도읍 묵현리</v>
      </c>
      <c r="L986" s="37" t="str">
        <v>장미</v>
      </c>
      <c r="M986" s="38">
        <v>55.02</v>
      </c>
      <c r="N986" s="39">
        <v>16.6</v>
      </c>
      <c r="O986" s="39">
        <v>32</v>
      </c>
      <c r="P986" s="39">
        <v>751.04</v>
      </c>
      <c r="Q986" s="39">
        <v>1.25</v>
      </c>
      <c r="R986" s="36">
        <v>834.4</v>
      </c>
    </row>
    <row r="987" ht="20" customHeight="1">
      <c r="A987" s="40" t="str">
        <v>2026-08-16T07:32:26+09:00</v>
      </c>
      <c r="B987" s="40" t="str">
        <v>2026.08.16</v>
      </c>
      <c r="C987" s="40" t="str">
        <v>20260809</v>
      </c>
      <c r="D987" s="40" t="str">
        <v>20260816</v>
      </c>
      <c r="E987" s="40" t="str">
        <v>경기</v>
      </c>
      <c r="F987" s="40" t="str">
        <v>남양주시</v>
      </c>
      <c r="G987" s="40" t="str">
        <v>화도읍 묵현리</v>
      </c>
      <c r="H987" s="40" t="str">
        <v>경기 남양주시 화도읍 묵현리</v>
      </c>
      <c r="I987" s="40" t="str">
        <v>41360</v>
      </c>
      <c r="J987" s="40" t="str">
        <v/>
      </c>
      <c r="K987" s="41" t="str">
        <v>41360:화도읍 묵현리</v>
      </c>
      <c r="L987" s="42" t="str">
        <v>장미</v>
      </c>
      <c r="M987" s="43">
        <v>59.91</v>
      </c>
      <c r="N987" s="44">
        <v>18.1</v>
      </c>
      <c r="O987" s="44">
        <v>32</v>
      </c>
      <c r="P987" s="44">
        <v>802.86</v>
      </c>
      <c r="Q987" s="44">
        <v>1.46</v>
      </c>
      <c r="R987" s="41">
        <v>737.76</v>
      </c>
    </row>
    <row r="988" ht="20" customHeight="1">
      <c r="A988" s="35" t="str">
        <v>2026-08-16T07:32:26+09:00</v>
      </c>
      <c r="B988" s="35" t="str">
        <v>2026.08.16</v>
      </c>
      <c r="C988" s="35" t="str">
        <v>20260809</v>
      </c>
      <c r="D988" s="35" t="str">
        <v>20260816</v>
      </c>
      <c r="E988" s="35" t="str">
        <v>경기</v>
      </c>
      <c r="F988" s="35" t="str">
        <v>남양주시</v>
      </c>
      <c r="G988" s="35" t="str">
        <v>화도읍 월산리</v>
      </c>
      <c r="H988" s="35" t="str">
        <v>경기 남양주시 화도읍 월산리</v>
      </c>
      <c r="I988" s="35" t="str">
        <v>41360</v>
      </c>
      <c r="J988" s="35" t="str">
        <v/>
      </c>
      <c r="K988" s="36" t="str">
        <v>41360:화도읍 월산리</v>
      </c>
      <c r="L988" s="37" t="str">
        <v>남양주월산사랑으로부영1단지</v>
      </c>
      <c r="M988" s="38">
        <v>59.96</v>
      </c>
      <c r="N988" s="39">
        <v>18.1</v>
      </c>
      <c r="O988" s="39">
        <v>12</v>
      </c>
      <c r="P988" s="35" t="str">
        <v/>
      </c>
      <c r="Q988" s="35" t="str">
        <v/>
      </c>
      <c r="R988" s="36">
        <v>824.97</v>
      </c>
    </row>
    <row r="989" ht="20" customHeight="1">
      <c r="A989" s="40" t="str">
        <v>2026-08-16T07:32:26+09:00</v>
      </c>
      <c r="B989" s="40" t="str">
        <v>2026.08.16</v>
      </c>
      <c r="C989" s="40" t="str">
        <v>20260809</v>
      </c>
      <c r="D989" s="40" t="str">
        <v>20260816</v>
      </c>
      <c r="E989" s="40" t="str">
        <v>경기</v>
      </c>
      <c r="F989" s="40" t="str">
        <v>남양주시</v>
      </c>
      <c r="G989" s="40" t="str">
        <v>화도읍 월산리</v>
      </c>
      <c r="H989" s="40" t="str">
        <v>경기 남양주시 화도읍 월산리</v>
      </c>
      <c r="I989" s="40" t="str">
        <v>41360</v>
      </c>
      <c r="J989" s="40" t="str">
        <v/>
      </c>
      <c r="K989" s="41" t="str">
        <v>41360:화도읍 월산리</v>
      </c>
      <c r="L989" s="42" t="str">
        <v>남양주월산사랑으로부영1단지</v>
      </c>
      <c r="M989" s="43">
        <v>84.61</v>
      </c>
      <c r="N989" s="44">
        <v>25.6</v>
      </c>
      <c r="O989" s="44">
        <v>12</v>
      </c>
      <c r="P989" s="40" t="str">
        <v/>
      </c>
      <c r="Q989" s="40" t="str">
        <v/>
      </c>
      <c r="R989" s="41">
        <v>766.14</v>
      </c>
    </row>
    <row r="990" ht="20" customHeight="1">
      <c r="A990" s="35" t="str">
        <v>2026-08-16T07:32:26+09:00</v>
      </c>
      <c r="B990" s="35" t="str">
        <v>2026.08.16</v>
      </c>
      <c r="C990" s="35" t="str">
        <v>20260809</v>
      </c>
      <c r="D990" s="35" t="str">
        <v>20260816</v>
      </c>
      <c r="E990" s="35" t="str">
        <v>경기</v>
      </c>
      <c r="F990" s="35" t="str">
        <v>남양주시</v>
      </c>
      <c r="G990" s="35" t="str">
        <v>화도읍 월산리</v>
      </c>
      <c r="H990" s="35" t="str">
        <v>경기 남양주시 화도읍 월산리</v>
      </c>
      <c r="I990" s="35" t="str">
        <v>41360</v>
      </c>
      <c r="J990" s="35" t="str">
        <v/>
      </c>
      <c r="K990" s="36" t="str">
        <v>41360:화도읍 월산리</v>
      </c>
      <c r="L990" s="37" t="str">
        <v>남양주월산사랑으로부영1단지</v>
      </c>
      <c r="M990" s="38">
        <v>84.97</v>
      </c>
      <c r="N990" s="39">
        <v>25.7</v>
      </c>
      <c r="O990" s="39">
        <v>12</v>
      </c>
      <c r="P990" s="35" t="str">
        <v/>
      </c>
      <c r="Q990" s="35" t="str">
        <v/>
      </c>
      <c r="R990" s="36">
        <v>762.83</v>
      </c>
    </row>
    <row r="991" ht="20" customHeight="1">
      <c r="A991" s="40" t="str">
        <v>2026-08-16T07:32:26+09:00</v>
      </c>
      <c r="B991" s="40" t="str">
        <v>2026.08.16</v>
      </c>
      <c r="C991" s="40" t="str">
        <v>20260809</v>
      </c>
      <c r="D991" s="40" t="str">
        <v>20260816</v>
      </c>
      <c r="E991" s="40" t="str">
        <v>경기</v>
      </c>
      <c r="F991" s="40" t="str">
        <v>남양주시</v>
      </c>
      <c r="G991" s="40" t="str">
        <v>화도읍 월산리</v>
      </c>
      <c r="H991" s="40" t="str">
        <v>경기 남양주시 화도읍 월산리</v>
      </c>
      <c r="I991" s="40" t="str">
        <v>41360</v>
      </c>
      <c r="J991" s="40" t="str">
        <v/>
      </c>
      <c r="K991" s="41" t="str">
        <v>41360:화도읍 월산리</v>
      </c>
      <c r="L991" s="42" t="str">
        <v>남양주월산사랑으로부영1단지</v>
      </c>
      <c r="M991" s="43">
        <v>84.99</v>
      </c>
      <c r="N991" s="44">
        <v>25.7</v>
      </c>
      <c r="O991" s="44">
        <v>12</v>
      </c>
      <c r="P991" s="40" t="str">
        <v/>
      </c>
      <c r="Q991" s="40" t="str">
        <v/>
      </c>
      <c r="R991" s="41">
        <v>762.63</v>
      </c>
    </row>
    <row r="992" ht="20" customHeight="1">
      <c r="A992" s="35" t="str">
        <v>2026-08-16T07:32:26+09:00</v>
      </c>
      <c r="B992" s="35" t="str">
        <v>2026.08.16</v>
      </c>
      <c r="C992" s="35" t="str">
        <v>20260809</v>
      </c>
      <c r="D992" s="35" t="str">
        <v>20260816</v>
      </c>
      <c r="E992" s="35" t="str">
        <v>경기</v>
      </c>
      <c r="F992" s="35" t="str">
        <v>남양주시</v>
      </c>
      <c r="G992" s="35" t="str">
        <v>화도읍 월산리</v>
      </c>
      <c r="H992" s="35" t="str">
        <v>경기 남양주시 화도읍 월산리</v>
      </c>
      <c r="I992" s="35" t="str">
        <v>41360</v>
      </c>
      <c r="J992" s="35" t="str">
        <v/>
      </c>
      <c r="K992" s="36" t="str">
        <v>41360:화도읍 월산리</v>
      </c>
      <c r="L992" s="37" t="str">
        <v>남양주월산사랑으로부영1단지</v>
      </c>
      <c r="M992" s="38">
        <v>146.72</v>
      </c>
      <c r="N992" s="39">
        <v>44.4</v>
      </c>
      <c r="O992" s="39">
        <v>12</v>
      </c>
      <c r="P992" s="39">
        <v>901.23</v>
      </c>
      <c r="Q992" s="39">
        <v>4</v>
      </c>
      <c r="R992" s="36">
        <v>710.06</v>
      </c>
    </row>
    <row r="993" ht="20" customHeight="1">
      <c r="A993" s="40" t="str">
        <v>2026-08-16T07:32:26+09:00</v>
      </c>
      <c r="B993" s="40" t="str">
        <v>2026.08.16</v>
      </c>
      <c r="C993" s="40" t="str">
        <v>20260809</v>
      </c>
      <c r="D993" s="40" t="str">
        <v>20260816</v>
      </c>
      <c r="E993" s="40" t="str">
        <v>경기</v>
      </c>
      <c r="F993" s="40" t="str">
        <v>남양주시</v>
      </c>
      <c r="G993" s="40" t="str">
        <v>화도읍 월산리</v>
      </c>
      <c r="H993" s="40" t="str">
        <v>경기 남양주시 화도읍 월산리</v>
      </c>
      <c r="I993" s="40" t="str">
        <v>41360</v>
      </c>
      <c r="J993" s="40" t="str">
        <v/>
      </c>
      <c r="K993" s="41" t="str">
        <v>41360:화도읍 월산리</v>
      </c>
      <c r="L993" s="42" t="str">
        <v>남양주월산사랑으로부영1단지</v>
      </c>
      <c r="M993" s="43">
        <v>147.07</v>
      </c>
      <c r="N993" s="44">
        <v>44.5</v>
      </c>
      <c r="O993" s="44">
        <v>12</v>
      </c>
      <c r="P993" s="44">
        <v>899.12</v>
      </c>
      <c r="Q993" s="44">
        <v>4</v>
      </c>
      <c r="R993" s="41">
        <v>719.29</v>
      </c>
    </row>
    <row r="994" ht="20" customHeight="1">
      <c r="A994" s="35" t="str">
        <v>2026-08-16T07:32:26+09:00</v>
      </c>
      <c r="B994" s="35" t="str">
        <v>2026.08.16</v>
      </c>
      <c r="C994" s="35" t="str">
        <v>20260809</v>
      </c>
      <c r="D994" s="35" t="str">
        <v>20260816</v>
      </c>
      <c r="E994" s="35" t="str">
        <v>경기</v>
      </c>
      <c r="F994" s="35" t="str">
        <v>남양주시</v>
      </c>
      <c r="G994" s="35" t="str">
        <v>화도읍 월산리</v>
      </c>
      <c r="H994" s="35" t="str">
        <v>경기 남양주시 화도읍 월산리</v>
      </c>
      <c r="I994" s="35" t="str">
        <v>41360</v>
      </c>
      <c r="J994" s="35" t="str">
        <v/>
      </c>
      <c r="K994" s="36" t="str">
        <v>41360:화도읍 월산리</v>
      </c>
      <c r="L994" s="37" t="str">
        <v>남양주월산사랑으로부영1단지</v>
      </c>
      <c r="M994" s="38">
        <v>148</v>
      </c>
      <c r="N994" s="39">
        <v>44.8</v>
      </c>
      <c r="O994" s="39">
        <v>12</v>
      </c>
      <c r="P994" s="39">
        <v>893.43</v>
      </c>
      <c r="Q994" s="39">
        <v>4</v>
      </c>
      <c r="R994" s="36">
        <v>692.97</v>
      </c>
    </row>
    <row r="995" ht="20" customHeight="1">
      <c r="A995" s="40" t="str">
        <v>2026-08-16T07:32:26+09:00</v>
      </c>
      <c r="B995" s="40" t="str">
        <v>2026.08.16</v>
      </c>
      <c r="C995" s="40" t="str">
        <v>20260809</v>
      </c>
      <c r="D995" s="40" t="str">
        <v>20260816</v>
      </c>
      <c r="E995" s="40" t="str">
        <v>경기</v>
      </c>
      <c r="F995" s="40" t="str">
        <v>남양주시</v>
      </c>
      <c r="G995" s="40" t="str">
        <v>화도읍 월산리</v>
      </c>
      <c r="H995" s="40" t="str">
        <v>경기 남양주시 화도읍 월산리</v>
      </c>
      <c r="I995" s="40" t="str">
        <v>41360</v>
      </c>
      <c r="J995" s="40" t="str">
        <v/>
      </c>
      <c r="K995" s="41" t="str">
        <v>41360:화도읍 월산리</v>
      </c>
      <c r="L995" s="42" t="str">
        <v>화도효성해링턴플레이스</v>
      </c>
      <c r="M995" s="43">
        <v>59.95</v>
      </c>
      <c r="N995" s="44">
        <v>18.1</v>
      </c>
      <c r="O995" s="44">
        <v>12</v>
      </c>
      <c r="P995" s="44">
        <v>1445.11</v>
      </c>
      <c r="Q995" s="44">
        <v>2.62</v>
      </c>
      <c r="R995" s="41">
        <v>1355.11</v>
      </c>
    </row>
    <row r="996" ht="20" customHeight="1">
      <c r="A996" s="35" t="str">
        <v>2026-08-16T07:32:26+09:00</v>
      </c>
      <c r="B996" s="35" t="str">
        <v>2026.08.16</v>
      </c>
      <c r="C996" s="35" t="str">
        <v>20260809</v>
      </c>
      <c r="D996" s="35" t="str">
        <v>20260816</v>
      </c>
      <c r="E996" s="35" t="str">
        <v>경기</v>
      </c>
      <c r="F996" s="35" t="str">
        <v>남양주시</v>
      </c>
      <c r="G996" s="35" t="str">
        <v>화도읍 월산리</v>
      </c>
      <c r="H996" s="35" t="str">
        <v>경기 남양주시 화도읍 월산리</v>
      </c>
      <c r="I996" s="35" t="str">
        <v>41360</v>
      </c>
      <c r="J996" s="35" t="str">
        <v/>
      </c>
      <c r="K996" s="36" t="str">
        <v>41360:화도읍 월산리</v>
      </c>
      <c r="L996" s="37" t="str">
        <v>화도효성해링턴플레이스</v>
      </c>
      <c r="M996" s="38">
        <v>84.98</v>
      </c>
      <c r="N996" s="39">
        <v>25.7</v>
      </c>
      <c r="O996" s="39">
        <v>12</v>
      </c>
      <c r="P996" s="39">
        <v>1290.24</v>
      </c>
      <c r="Q996" s="39">
        <v>3.32</v>
      </c>
      <c r="R996" s="36">
        <v>1011.45</v>
      </c>
    </row>
    <row r="997" ht="20" customHeight="1">
      <c r="A997" s="40" t="str">
        <v>2026-08-16T07:32:26+09:00</v>
      </c>
      <c r="B997" s="40" t="str">
        <v>2026.08.16</v>
      </c>
      <c r="C997" s="40" t="str">
        <v>20260809</v>
      </c>
      <c r="D997" s="40" t="str">
        <v>20260816</v>
      </c>
      <c r="E997" s="40" t="str">
        <v>경기</v>
      </c>
      <c r="F997" s="40" t="str">
        <v>남양주시</v>
      </c>
      <c r="G997" s="40" t="str">
        <v>화도읍 월산리</v>
      </c>
      <c r="H997" s="40" t="str">
        <v>경기 남양주시 화도읍 월산리</v>
      </c>
      <c r="I997" s="40" t="str">
        <v>41360</v>
      </c>
      <c r="J997" s="40" t="str">
        <v/>
      </c>
      <c r="K997" s="41" t="str">
        <v>41360:화도읍 월산리</v>
      </c>
      <c r="L997" s="42" t="str">
        <v>화도효성해링턴플레이스</v>
      </c>
      <c r="M997" s="43">
        <v>84.99</v>
      </c>
      <c r="N997" s="44">
        <v>25.7</v>
      </c>
      <c r="O997" s="44">
        <v>12</v>
      </c>
      <c r="P997" s="44">
        <v>1318.55</v>
      </c>
      <c r="Q997" s="44">
        <v>3.39</v>
      </c>
      <c r="R997" s="41">
        <v>1050.17</v>
      </c>
    </row>
    <row r="998" ht="20" customHeight="1">
      <c r="A998" s="35" t="str">
        <v>2026-08-16T07:32:26+09:00</v>
      </c>
      <c r="B998" s="35" t="str">
        <v>2026.08.16</v>
      </c>
      <c r="C998" s="35" t="str">
        <v>20260809</v>
      </c>
      <c r="D998" s="35" t="str">
        <v>20260816</v>
      </c>
      <c r="E998" s="35" t="str">
        <v>경기</v>
      </c>
      <c r="F998" s="35" t="str">
        <v>남양주시</v>
      </c>
      <c r="G998" s="35" t="str">
        <v>화도읍 차산리</v>
      </c>
      <c r="H998" s="35" t="str">
        <v>경기 남양주시 화도읍 차산리</v>
      </c>
      <c r="I998" s="35" t="str">
        <v>41360</v>
      </c>
      <c r="J998" s="35" t="str">
        <v/>
      </c>
      <c r="K998" s="36" t="str">
        <v>41360:화도읍 차산리</v>
      </c>
      <c r="L998" s="37" t="str">
        <v>신창현풍림아이원1차</v>
      </c>
      <c r="M998" s="38">
        <v>84.99</v>
      </c>
      <c r="N998" s="39">
        <v>25.7</v>
      </c>
      <c r="O998" s="39">
        <v>18</v>
      </c>
      <c r="P998" s="39">
        <v>1306.9</v>
      </c>
      <c r="Q998" s="39">
        <v>3.36</v>
      </c>
      <c r="R998" s="36">
        <v>1050.18</v>
      </c>
    </row>
    <row r="999" ht="20" customHeight="1">
      <c r="A999" s="40" t="str">
        <v>2026-08-16T07:32:26+09:00</v>
      </c>
      <c r="B999" s="40" t="str">
        <v>2026.08.16</v>
      </c>
      <c r="C999" s="40" t="str">
        <v>20260809</v>
      </c>
      <c r="D999" s="40" t="str">
        <v>20260816</v>
      </c>
      <c r="E999" s="40" t="str">
        <v>경기</v>
      </c>
      <c r="F999" s="40" t="str">
        <v>남양주시</v>
      </c>
      <c r="G999" s="40" t="str">
        <v>화도읍 차산리</v>
      </c>
      <c r="H999" s="40" t="str">
        <v>경기 남양주시 화도읍 차산리</v>
      </c>
      <c r="I999" s="40" t="str">
        <v>41360</v>
      </c>
      <c r="J999" s="40" t="str">
        <v/>
      </c>
      <c r="K999" s="41" t="str">
        <v>41360:화도읍 차산리</v>
      </c>
      <c r="L999" s="42" t="str">
        <v>신창현풍림아이원1차</v>
      </c>
      <c r="M999" s="43">
        <v>121.17</v>
      </c>
      <c r="N999" s="44">
        <v>36.7</v>
      </c>
      <c r="O999" s="44">
        <v>18</v>
      </c>
      <c r="P999" s="44">
        <v>1109.19</v>
      </c>
      <c r="Q999" s="44">
        <v>4.07</v>
      </c>
      <c r="R999" s="41">
        <v>856.25</v>
      </c>
    </row>
    <row r="1000" ht="20" customHeight="1">
      <c r="A1000" s="35" t="str">
        <v>2026-08-16T07:32:26+09:00</v>
      </c>
      <c r="B1000" s="35" t="str">
        <v>2026.08.16</v>
      </c>
      <c r="C1000" s="35" t="str">
        <v>20260809</v>
      </c>
      <c r="D1000" s="35" t="str">
        <v>20260816</v>
      </c>
      <c r="E1000" s="35" t="str">
        <v>경기</v>
      </c>
      <c r="F1000" s="35" t="str">
        <v>남양주시</v>
      </c>
      <c r="G1000" s="35" t="str">
        <v>화도읍 차산리</v>
      </c>
      <c r="H1000" s="35" t="str">
        <v>경기 남양주시 화도읍 차산리</v>
      </c>
      <c r="I1000" s="35" t="str">
        <v>41360</v>
      </c>
      <c r="J1000" s="35" t="str">
        <v/>
      </c>
      <c r="K1000" s="36" t="str">
        <v>41360:화도읍 차산리</v>
      </c>
      <c r="L1000" s="37" t="str">
        <v>신창현풍림아이원1차</v>
      </c>
      <c r="M1000" s="38">
        <v>121.61</v>
      </c>
      <c r="N1000" s="39">
        <v>36.8</v>
      </c>
      <c r="O1000" s="39">
        <v>18</v>
      </c>
      <c r="P1000" s="39">
        <v>1259.32</v>
      </c>
      <c r="Q1000" s="39">
        <v>4.63</v>
      </c>
      <c r="R1000" s="36">
        <v>856.25</v>
      </c>
    </row>
    <row r="1001" ht="20" customHeight="1">
      <c r="A1001" s="40" t="str">
        <v>2026-08-16T07:32:26+09:00</v>
      </c>
      <c r="B1001" s="40" t="str">
        <v>2026.08.16</v>
      </c>
      <c r="C1001" s="40" t="str">
        <v>20260809</v>
      </c>
      <c r="D1001" s="40" t="str">
        <v>20260816</v>
      </c>
      <c r="E1001" s="40" t="str">
        <v>경기</v>
      </c>
      <c r="F1001" s="40" t="str">
        <v>남양주시</v>
      </c>
      <c r="G1001" s="40" t="str">
        <v>화도읍 차산리</v>
      </c>
      <c r="H1001" s="40" t="str">
        <v>경기 남양주시 화도읍 차산리</v>
      </c>
      <c r="I1001" s="40" t="str">
        <v>41360</v>
      </c>
      <c r="J1001" s="40" t="str">
        <v/>
      </c>
      <c r="K1001" s="41" t="str">
        <v>41360:화도읍 차산리</v>
      </c>
      <c r="L1001" s="42" t="str">
        <v>신창현풍림아이원2차</v>
      </c>
      <c r="M1001" s="43">
        <v>84.99</v>
      </c>
      <c r="N1001" s="44">
        <v>25.7</v>
      </c>
      <c r="O1001" s="44">
        <v>18</v>
      </c>
      <c r="P1001" s="44">
        <v>1166.87</v>
      </c>
      <c r="Q1001" s="44">
        <v>3</v>
      </c>
      <c r="R1001" s="41">
        <v>1008.68</v>
      </c>
    </row>
    <row r="1002" ht="20" customHeight="1">
      <c r="A1002" s="35" t="str">
        <v>2026-08-16T07:32:26+09:00</v>
      </c>
      <c r="B1002" s="35" t="str">
        <v>2026.08.16</v>
      </c>
      <c r="C1002" s="35" t="str">
        <v>20260809</v>
      </c>
      <c r="D1002" s="35" t="str">
        <v>20260816</v>
      </c>
      <c r="E1002" s="35" t="str">
        <v>경기</v>
      </c>
      <c r="F1002" s="35" t="str">
        <v>남양주시</v>
      </c>
      <c r="G1002" s="35" t="str">
        <v>화도읍 차산리</v>
      </c>
      <c r="H1002" s="35" t="str">
        <v>경기 남양주시 화도읍 차산리</v>
      </c>
      <c r="I1002" s="35" t="str">
        <v>41360</v>
      </c>
      <c r="J1002" s="35" t="str">
        <v/>
      </c>
      <c r="K1002" s="36" t="str">
        <v>41360:화도읍 차산리</v>
      </c>
      <c r="L1002" s="37" t="str">
        <v>신창현풍림아이원2차</v>
      </c>
      <c r="M1002" s="38">
        <v>105.93</v>
      </c>
      <c r="N1002" s="39">
        <v>32</v>
      </c>
      <c r="O1002" s="39">
        <v>18</v>
      </c>
      <c r="P1002" s="39">
        <v>1111.92</v>
      </c>
      <c r="Q1002" s="39">
        <v>3.56</v>
      </c>
      <c r="R1002" s="36">
        <v>911.78</v>
      </c>
    </row>
    <row r="1003" ht="20" customHeight="1">
      <c r="A1003" s="40" t="str">
        <v>2026-08-16T07:32:26+09:00</v>
      </c>
      <c r="B1003" s="40" t="str">
        <v>2026.08.16</v>
      </c>
      <c r="C1003" s="40" t="str">
        <v>20260809</v>
      </c>
      <c r="D1003" s="40" t="str">
        <v>20260816</v>
      </c>
      <c r="E1003" s="40" t="str">
        <v>경기</v>
      </c>
      <c r="F1003" s="40" t="str">
        <v>남양주시</v>
      </c>
      <c r="G1003" s="40" t="str">
        <v>화도읍 창현리</v>
      </c>
      <c r="H1003" s="40" t="str">
        <v>경기 남양주시 화도읍 창현리</v>
      </c>
      <c r="I1003" s="40" t="str">
        <v>41360</v>
      </c>
      <c r="J1003" s="40" t="str">
        <v/>
      </c>
      <c r="K1003" s="41" t="str">
        <v>41360:화도읍 창현리</v>
      </c>
      <c r="L1003" s="42" t="str">
        <v>경향</v>
      </c>
      <c r="M1003" s="43">
        <v>114.51</v>
      </c>
      <c r="N1003" s="44">
        <v>34.6</v>
      </c>
      <c r="O1003" s="44">
        <v>30</v>
      </c>
      <c r="P1003" s="44">
        <v>1028.18</v>
      </c>
      <c r="Q1003" s="44">
        <v>3.56</v>
      </c>
      <c r="R1003" s="41">
        <v>577.38</v>
      </c>
    </row>
    <row r="1004" ht="20" customHeight="1">
      <c r="A1004" s="35" t="str">
        <v>2026-08-16T07:32:26+09:00</v>
      </c>
      <c r="B1004" s="35" t="str">
        <v>2026.08.16</v>
      </c>
      <c r="C1004" s="35" t="str">
        <v>20260809</v>
      </c>
      <c r="D1004" s="35" t="str">
        <v>20260816</v>
      </c>
      <c r="E1004" s="35" t="str">
        <v>경기</v>
      </c>
      <c r="F1004" s="35" t="str">
        <v>남양주시</v>
      </c>
      <c r="G1004" s="35" t="str">
        <v>화도읍 창현리</v>
      </c>
      <c r="H1004" s="35" t="str">
        <v>경기 남양주시 화도읍 창현리</v>
      </c>
      <c r="I1004" s="35" t="str">
        <v>41360</v>
      </c>
      <c r="J1004" s="35" t="str">
        <v/>
      </c>
      <c r="K1004" s="36" t="str">
        <v>41360:화도읍 창현리</v>
      </c>
      <c r="L1004" s="37" t="str">
        <v>남양주창현도뮤토</v>
      </c>
      <c r="M1004" s="38">
        <v>59.91</v>
      </c>
      <c r="N1004" s="39">
        <v>18.1</v>
      </c>
      <c r="O1004" s="39">
        <v>10</v>
      </c>
      <c r="P1004" s="39">
        <v>2077.38</v>
      </c>
      <c r="Q1004" s="39">
        <v>3.77</v>
      </c>
      <c r="R1004" s="36">
        <v>1563.1</v>
      </c>
    </row>
    <row r="1005" ht="20" customHeight="1">
      <c r="A1005" s="40" t="str">
        <v>2026-08-16T07:32:26+09:00</v>
      </c>
      <c r="B1005" s="40" t="str">
        <v>2026.08.16</v>
      </c>
      <c r="C1005" s="40" t="str">
        <v>20260809</v>
      </c>
      <c r="D1005" s="40" t="str">
        <v>20260816</v>
      </c>
      <c r="E1005" s="40" t="str">
        <v>경기</v>
      </c>
      <c r="F1005" s="40" t="str">
        <v>남양주시</v>
      </c>
      <c r="G1005" s="40" t="str">
        <v>화도읍 창현리</v>
      </c>
      <c r="H1005" s="40" t="str">
        <v>경기 남양주시 화도읍 창현리</v>
      </c>
      <c r="I1005" s="40" t="str">
        <v>41360</v>
      </c>
      <c r="J1005" s="40" t="str">
        <v/>
      </c>
      <c r="K1005" s="41" t="str">
        <v>41360:화도읍 창현리</v>
      </c>
      <c r="L1005" s="42" t="str">
        <v>남양주창현도뮤토</v>
      </c>
      <c r="M1005" s="43">
        <v>59.96</v>
      </c>
      <c r="N1005" s="44">
        <v>18.1</v>
      </c>
      <c r="O1005" s="44">
        <v>10</v>
      </c>
      <c r="P1005" s="44">
        <v>1984.89</v>
      </c>
      <c r="Q1005" s="44">
        <v>3.6</v>
      </c>
      <c r="R1005" s="41">
        <v>1563.1</v>
      </c>
    </row>
    <row r="1006" ht="20" customHeight="1">
      <c r="A1006" s="35" t="str">
        <v>2026-08-16T07:32:26+09:00</v>
      </c>
      <c r="B1006" s="35" t="str">
        <v>2026.08.16</v>
      </c>
      <c r="C1006" s="35" t="str">
        <v>20260809</v>
      </c>
      <c r="D1006" s="35" t="str">
        <v>20260816</v>
      </c>
      <c r="E1006" s="35" t="str">
        <v>경기</v>
      </c>
      <c r="F1006" s="35" t="str">
        <v>남양주시</v>
      </c>
      <c r="G1006" s="35" t="str">
        <v>화도읍 창현리</v>
      </c>
      <c r="H1006" s="35" t="str">
        <v>경기 남양주시 화도읍 창현리</v>
      </c>
      <c r="I1006" s="35" t="str">
        <v>41360</v>
      </c>
      <c r="J1006" s="35" t="str">
        <v/>
      </c>
      <c r="K1006" s="36" t="str">
        <v>41360:화도읍 창현리</v>
      </c>
      <c r="L1006" s="37" t="str">
        <v>남양주창현도뮤토</v>
      </c>
      <c r="M1006" s="38">
        <v>84.93</v>
      </c>
      <c r="N1006" s="39">
        <v>25.7</v>
      </c>
      <c r="O1006" s="39">
        <v>10</v>
      </c>
      <c r="P1006" s="39">
        <v>2055.29</v>
      </c>
      <c r="Q1006" s="39">
        <v>5.28</v>
      </c>
      <c r="R1006" s="36">
        <v>1362.41</v>
      </c>
    </row>
    <row r="1007" ht="20" customHeight="1">
      <c r="A1007" s="40" t="str">
        <v>2026-08-16T07:32:26+09:00</v>
      </c>
      <c r="B1007" s="40" t="str">
        <v>2026.08.16</v>
      </c>
      <c r="C1007" s="40" t="str">
        <v>20260809</v>
      </c>
      <c r="D1007" s="40" t="str">
        <v>20260816</v>
      </c>
      <c r="E1007" s="40" t="str">
        <v>경기</v>
      </c>
      <c r="F1007" s="40" t="str">
        <v>남양주시</v>
      </c>
      <c r="G1007" s="40" t="str">
        <v>화도읍 창현리</v>
      </c>
      <c r="H1007" s="40" t="str">
        <v>경기 남양주시 화도읍 창현리</v>
      </c>
      <c r="I1007" s="40" t="str">
        <v>41360</v>
      </c>
      <c r="J1007" s="40" t="str">
        <v/>
      </c>
      <c r="K1007" s="41" t="str">
        <v>41360:화도읍 창현리</v>
      </c>
      <c r="L1007" s="42" t="str">
        <v>남양주창현도뮤토</v>
      </c>
      <c r="M1007" s="43">
        <v>84.99</v>
      </c>
      <c r="N1007" s="44">
        <v>25.7</v>
      </c>
      <c r="O1007" s="44">
        <v>10</v>
      </c>
      <c r="P1007" s="44">
        <v>2127.64</v>
      </c>
      <c r="Q1007" s="44">
        <v>5.47</v>
      </c>
      <c r="R1007" s="41">
        <v>1362.41</v>
      </c>
    </row>
    <row r="1008" ht="20" customHeight="1">
      <c r="A1008" s="35" t="str">
        <v>2026-08-16T07:32:26+09:00</v>
      </c>
      <c r="B1008" s="35" t="str">
        <v>2026.08.16</v>
      </c>
      <c r="C1008" s="35" t="str">
        <v>20260809</v>
      </c>
      <c r="D1008" s="35" t="str">
        <v>20260816</v>
      </c>
      <c r="E1008" s="35" t="str">
        <v>경기</v>
      </c>
      <c r="F1008" s="35" t="str">
        <v>남양주시</v>
      </c>
      <c r="G1008" s="35" t="str">
        <v>화도읍 창현리</v>
      </c>
      <c r="H1008" s="35" t="str">
        <v>경기 남양주시 화도읍 창현리</v>
      </c>
      <c r="I1008" s="35" t="str">
        <v>41360</v>
      </c>
      <c r="J1008" s="35" t="str">
        <v/>
      </c>
      <c r="K1008" s="36" t="str">
        <v>41360:화도읍 창현리</v>
      </c>
      <c r="L1008" s="37" t="str">
        <v>신명</v>
      </c>
      <c r="M1008" s="38">
        <v>49.5</v>
      </c>
      <c r="N1008" s="39">
        <v>15</v>
      </c>
      <c r="O1008" s="39">
        <v>30</v>
      </c>
      <c r="P1008" s="39">
        <v>1225.48</v>
      </c>
      <c r="Q1008" s="39">
        <v>1.84</v>
      </c>
      <c r="R1008" s="36">
        <v>1121.96</v>
      </c>
    </row>
    <row r="1009" ht="20" customHeight="1">
      <c r="A1009" s="40" t="str">
        <v>2026-08-16T07:32:26+09:00</v>
      </c>
      <c r="B1009" s="40" t="str">
        <v>2026.08.16</v>
      </c>
      <c r="C1009" s="40" t="str">
        <v>20260809</v>
      </c>
      <c r="D1009" s="40" t="str">
        <v>20260816</v>
      </c>
      <c r="E1009" s="40" t="str">
        <v>경기</v>
      </c>
      <c r="F1009" s="40" t="str">
        <v>남양주시</v>
      </c>
      <c r="G1009" s="40" t="str">
        <v>화도읍 창현리</v>
      </c>
      <c r="H1009" s="40" t="str">
        <v>경기 남양주시 화도읍 창현리</v>
      </c>
      <c r="I1009" s="40" t="str">
        <v>41360</v>
      </c>
      <c r="J1009" s="40" t="str">
        <v/>
      </c>
      <c r="K1009" s="41" t="str">
        <v>41360:화도읍 창현리</v>
      </c>
      <c r="L1009" s="42" t="str">
        <v>신명</v>
      </c>
      <c r="M1009" s="43">
        <v>59.95</v>
      </c>
      <c r="N1009" s="44">
        <v>18.1</v>
      </c>
      <c r="O1009" s="44">
        <v>30</v>
      </c>
      <c r="P1009" s="44">
        <v>1341.8</v>
      </c>
      <c r="Q1009" s="44">
        <v>2.43</v>
      </c>
      <c r="R1009" s="41">
        <v>1102.85</v>
      </c>
    </row>
    <row r="1010" ht="20" customHeight="1">
      <c r="A1010" s="35" t="str">
        <v>2026-08-16T07:32:26+09:00</v>
      </c>
      <c r="B1010" s="35" t="str">
        <v>2026.08.16</v>
      </c>
      <c r="C1010" s="35" t="str">
        <v>20260809</v>
      </c>
      <c r="D1010" s="35" t="str">
        <v>20260816</v>
      </c>
      <c r="E1010" s="35" t="str">
        <v>경기</v>
      </c>
      <c r="F1010" s="35" t="str">
        <v>남양주시</v>
      </c>
      <c r="G1010" s="35" t="str">
        <v>화도읍 창현리</v>
      </c>
      <c r="H1010" s="35" t="str">
        <v>경기 남양주시 화도읍 창현리</v>
      </c>
      <c r="I1010" s="35" t="str">
        <v>41360</v>
      </c>
      <c r="J1010" s="35" t="str">
        <v/>
      </c>
      <c r="K1010" s="36" t="str">
        <v>41360:화도읍 창현리</v>
      </c>
      <c r="L1010" s="37" t="str">
        <v>신한토탈</v>
      </c>
      <c r="M1010" s="38">
        <v>71.16</v>
      </c>
      <c r="N1010" s="39">
        <v>21.5</v>
      </c>
      <c r="O1010" s="39">
        <v>30</v>
      </c>
      <c r="P1010" s="39">
        <v>1184.55</v>
      </c>
      <c r="Q1010" s="39">
        <v>2.55</v>
      </c>
      <c r="R1010" s="36">
        <v>882.61</v>
      </c>
    </row>
    <row r="1011" ht="20" customHeight="1">
      <c r="A1011" s="40" t="str">
        <v>2026-08-16T07:32:26+09:00</v>
      </c>
      <c r="B1011" s="40" t="str">
        <v>2026.08.16</v>
      </c>
      <c r="C1011" s="40" t="str">
        <v>20260809</v>
      </c>
      <c r="D1011" s="40" t="str">
        <v>20260816</v>
      </c>
      <c r="E1011" s="40" t="str">
        <v>경기</v>
      </c>
      <c r="F1011" s="40" t="str">
        <v>남양주시</v>
      </c>
      <c r="G1011" s="40" t="str">
        <v>화도읍 창현리</v>
      </c>
      <c r="H1011" s="40" t="str">
        <v>경기 남양주시 화도읍 창현리</v>
      </c>
      <c r="I1011" s="40" t="str">
        <v>41360</v>
      </c>
      <c r="J1011" s="40" t="str">
        <v/>
      </c>
      <c r="K1011" s="41" t="str">
        <v>41360:화도읍 창현리</v>
      </c>
      <c r="L1011" s="42" t="str">
        <v>신한토탈</v>
      </c>
      <c r="M1011" s="43">
        <v>84.88</v>
      </c>
      <c r="N1011" s="44">
        <v>25.7</v>
      </c>
      <c r="O1011" s="44">
        <v>30</v>
      </c>
      <c r="P1011" s="44">
        <v>1238.5</v>
      </c>
      <c r="Q1011" s="44">
        <v>3.18</v>
      </c>
      <c r="R1011" s="41">
        <v>934.72</v>
      </c>
    </row>
    <row r="1012" ht="20" customHeight="1">
      <c r="A1012" s="35" t="str">
        <v>2026-08-16T07:32:26+09:00</v>
      </c>
      <c r="B1012" s="35" t="str">
        <v>2026.08.16</v>
      </c>
      <c r="C1012" s="35" t="str">
        <v>20260809</v>
      </c>
      <c r="D1012" s="35" t="str">
        <v>20260816</v>
      </c>
      <c r="E1012" s="35" t="str">
        <v>경기</v>
      </c>
      <c r="F1012" s="35" t="str">
        <v>남양주시</v>
      </c>
      <c r="G1012" s="35" t="str">
        <v>화도읍 창현리</v>
      </c>
      <c r="H1012" s="35" t="str">
        <v>경기 남양주시 화도읍 창현리</v>
      </c>
      <c r="I1012" s="35" t="str">
        <v>41360</v>
      </c>
      <c r="J1012" s="35" t="str">
        <v/>
      </c>
      <c r="K1012" s="36" t="str">
        <v>41360:화도읍 창현리</v>
      </c>
      <c r="L1012" s="37" t="str">
        <v>영남탑스빌</v>
      </c>
      <c r="M1012" s="38">
        <v>59.98</v>
      </c>
      <c r="N1012" s="39">
        <v>18.1</v>
      </c>
      <c r="O1012" s="39">
        <v>27</v>
      </c>
      <c r="P1012" s="39">
        <v>1102.3</v>
      </c>
      <c r="Q1012" s="39">
        <v>2</v>
      </c>
      <c r="R1012" s="36">
        <v>826.72</v>
      </c>
    </row>
    <row r="1013" ht="20" customHeight="1">
      <c r="A1013" s="40" t="str">
        <v>2026-08-16T07:32:26+09:00</v>
      </c>
      <c r="B1013" s="40" t="str">
        <v>2026.08.16</v>
      </c>
      <c r="C1013" s="40" t="str">
        <v>20260809</v>
      </c>
      <c r="D1013" s="40" t="str">
        <v>20260816</v>
      </c>
      <c r="E1013" s="40" t="str">
        <v>경기</v>
      </c>
      <c r="F1013" s="40" t="str">
        <v>남양주시</v>
      </c>
      <c r="G1013" s="40" t="str">
        <v>화도읍 창현리</v>
      </c>
      <c r="H1013" s="40" t="str">
        <v>경기 남양주시 화도읍 창현리</v>
      </c>
      <c r="I1013" s="40" t="str">
        <v>41360</v>
      </c>
      <c r="J1013" s="40" t="str">
        <v/>
      </c>
      <c r="K1013" s="41" t="str">
        <v>41360:화도읍 창현리</v>
      </c>
      <c r="L1013" s="42" t="str">
        <v>영남탑스빌</v>
      </c>
      <c r="M1013" s="43">
        <v>91.55</v>
      </c>
      <c r="N1013" s="44">
        <v>27.7</v>
      </c>
      <c r="O1013" s="44">
        <v>27</v>
      </c>
      <c r="P1013" s="44">
        <v>1001.19</v>
      </c>
      <c r="Q1013" s="44">
        <v>2.77</v>
      </c>
      <c r="R1013" s="41">
        <v>686.05</v>
      </c>
    </row>
    <row r="1014" ht="20" customHeight="1">
      <c r="A1014" s="35" t="str">
        <v>2026-08-16T07:32:26+09:00</v>
      </c>
      <c r="B1014" s="35" t="str">
        <v>2026.08.16</v>
      </c>
      <c r="C1014" s="35" t="str">
        <v>20260809</v>
      </c>
      <c r="D1014" s="35" t="str">
        <v>20260816</v>
      </c>
      <c r="E1014" s="35" t="str">
        <v>경기</v>
      </c>
      <c r="F1014" s="35" t="str">
        <v>남양주시</v>
      </c>
      <c r="G1014" s="35" t="str">
        <v>화도읍 창현리</v>
      </c>
      <c r="H1014" s="35" t="str">
        <v>경기 남양주시 화도읍 창현리</v>
      </c>
      <c r="I1014" s="35" t="str">
        <v>41360</v>
      </c>
      <c r="J1014" s="35" t="str">
        <v/>
      </c>
      <c r="K1014" s="36" t="str">
        <v>41360:화도읍 창현리</v>
      </c>
      <c r="L1014" s="37" t="str">
        <v>영남탑스빌</v>
      </c>
      <c r="M1014" s="38">
        <v>124.98</v>
      </c>
      <c r="N1014" s="39">
        <v>37.8</v>
      </c>
      <c r="O1014" s="39">
        <v>27</v>
      </c>
      <c r="P1014" s="35" t="str">
        <v/>
      </c>
      <c r="Q1014" s="35" t="str">
        <v/>
      </c>
      <c r="R1014" s="36">
        <v>593.94</v>
      </c>
    </row>
    <row r="1015" ht="20" customHeight="1">
      <c r="A1015" s="40" t="str">
        <v>2026-08-16T07:32:26+09:00</v>
      </c>
      <c r="B1015" s="40" t="str">
        <v>2026.08.16</v>
      </c>
      <c r="C1015" s="40" t="str">
        <v>20260809</v>
      </c>
      <c r="D1015" s="40" t="str">
        <v>20260816</v>
      </c>
      <c r="E1015" s="40" t="str">
        <v>경기</v>
      </c>
      <c r="F1015" s="40" t="str">
        <v>남양주시</v>
      </c>
      <c r="G1015" s="40" t="str">
        <v>화도읍 창현리</v>
      </c>
      <c r="H1015" s="40" t="str">
        <v>경기 남양주시 화도읍 창현리</v>
      </c>
      <c r="I1015" s="40" t="str">
        <v>41360</v>
      </c>
      <c r="J1015" s="40" t="str">
        <v/>
      </c>
      <c r="K1015" s="41" t="str">
        <v>41360:화도읍 창현리</v>
      </c>
      <c r="L1015" s="42" t="str">
        <v>이안남양주</v>
      </c>
      <c r="M1015" s="43">
        <v>84.61</v>
      </c>
      <c r="N1015" s="44">
        <v>25.6</v>
      </c>
      <c r="O1015" s="44">
        <v>18</v>
      </c>
      <c r="P1015" s="44">
        <v>1462.58</v>
      </c>
      <c r="Q1015" s="44">
        <v>3.74</v>
      </c>
      <c r="R1015" s="41">
        <v>1250.25</v>
      </c>
    </row>
    <row r="1016" ht="20" customHeight="1">
      <c r="A1016" s="35" t="str">
        <v>2026-08-16T07:32:26+09:00</v>
      </c>
      <c r="B1016" s="35" t="str">
        <v>2026.08.16</v>
      </c>
      <c r="C1016" s="35" t="str">
        <v>20260809</v>
      </c>
      <c r="D1016" s="35" t="str">
        <v>20260816</v>
      </c>
      <c r="E1016" s="35" t="str">
        <v>경기</v>
      </c>
      <c r="F1016" s="35" t="str">
        <v>남양주시</v>
      </c>
      <c r="G1016" s="35" t="str">
        <v>화도읍 창현리</v>
      </c>
      <c r="H1016" s="35" t="str">
        <v>경기 남양주시 화도읍 창현리</v>
      </c>
      <c r="I1016" s="35" t="str">
        <v>41360</v>
      </c>
      <c r="J1016" s="35" t="str">
        <v/>
      </c>
      <c r="K1016" s="36" t="str">
        <v>41360:화도읍 창현리</v>
      </c>
      <c r="L1016" s="37" t="str">
        <v>이안남양주</v>
      </c>
      <c r="M1016" s="38">
        <v>84.64</v>
      </c>
      <c r="N1016" s="39">
        <v>25.6</v>
      </c>
      <c r="O1016" s="39">
        <v>18</v>
      </c>
      <c r="P1016" s="39">
        <v>1402.04</v>
      </c>
      <c r="Q1016" s="39">
        <v>3.59</v>
      </c>
      <c r="R1016" s="36">
        <v>1250.25</v>
      </c>
    </row>
    <row r="1017" ht="20" customHeight="1">
      <c r="A1017" s="40" t="str">
        <v>2026-08-16T07:32:26+09:00</v>
      </c>
      <c r="B1017" s="40" t="str">
        <v>2026.08.16</v>
      </c>
      <c r="C1017" s="40" t="str">
        <v>20260809</v>
      </c>
      <c r="D1017" s="40" t="str">
        <v>20260816</v>
      </c>
      <c r="E1017" s="40" t="str">
        <v>경기</v>
      </c>
      <c r="F1017" s="40" t="str">
        <v>남양주시</v>
      </c>
      <c r="G1017" s="40" t="str">
        <v>화도읍 창현리</v>
      </c>
      <c r="H1017" s="40" t="str">
        <v>경기 남양주시 화도읍 창현리</v>
      </c>
      <c r="I1017" s="40" t="str">
        <v>41360</v>
      </c>
      <c r="J1017" s="40" t="str">
        <v/>
      </c>
      <c r="K1017" s="41" t="str">
        <v>41360:화도읍 창현리</v>
      </c>
      <c r="L1017" s="42" t="str">
        <v>이안남양주</v>
      </c>
      <c r="M1017" s="43">
        <v>101.2</v>
      </c>
      <c r="N1017" s="44">
        <v>30.6</v>
      </c>
      <c r="O1017" s="44">
        <v>18</v>
      </c>
      <c r="P1017" s="44">
        <v>1411.16</v>
      </c>
      <c r="Q1017" s="44">
        <v>4.32</v>
      </c>
      <c r="R1017" s="41">
        <v>875.93</v>
      </c>
    </row>
    <row r="1018" ht="20" customHeight="1">
      <c r="A1018" s="35" t="str">
        <v>2026-08-16T07:32:26+09:00</v>
      </c>
      <c r="B1018" s="35" t="str">
        <v>2026.08.16</v>
      </c>
      <c r="C1018" s="35" t="str">
        <v>20260809</v>
      </c>
      <c r="D1018" s="35" t="str">
        <v>20260816</v>
      </c>
      <c r="E1018" s="35" t="str">
        <v>경기</v>
      </c>
      <c r="F1018" s="35" t="str">
        <v>남양주시</v>
      </c>
      <c r="G1018" s="35" t="str">
        <v>화도읍 창현리</v>
      </c>
      <c r="H1018" s="35" t="str">
        <v>경기 남양주시 화도읍 창현리</v>
      </c>
      <c r="I1018" s="35" t="str">
        <v>41360</v>
      </c>
      <c r="J1018" s="35" t="str">
        <v/>
      </c>
      <c r="K1018" s="36" t="str">
        <v>41360:화도읍 창현리</v>
      </c>
      <c r="L1018" s="37" t="str">
        <v>이안남양주</v>
      </c>
      <c r="M1018" s="38">
        <v>134.07</v>
      </c>
      <c r="N1018" s="39">
        <v>40.6</v>
      </c>
      <c r="O1018" s="39">
        <v>18</v>
      </c>
      <c r="P1018" s="39">
        <v>1396.37</v>
      </c>
      <c r="Q1018" s="39">
        <v>5.66</v>
      </c>
      <c r="R1018" s="36">
        <v>863.02</v>
      </c>
    </row>
    <row r="1019" ht="20" customHeight="1">
      <c r="A1019" s="40" t="str">
        <v>2026-08-16T07:32:26+09:00</v>
      </c>
      <c r="B1019" s="40" t="str">
        <v>2026.08.16</v>
      </c>
      <c r="C1019" s="40" t="str">
        <v>20260809</v>
      </c>
      <c r="D1019" s="40" t="str">
        <v>20260816</v>
      </c>
      <c r="E1019" s="40" t="str">
        <v>경기</v>
      </c>
      <c r="F1019" s="40" t="str">
        <v>남양주시</v>
      </c>
      <c r="G1019" s="40" t="str">
        <v>화도읍 창현리</v>
      </c>
      <c r="H1019" s="40" t="str">
        <v>경기 남양주시 화도읍 창현리</v>
      </c>
      <c r="I1019" s="40" t="str">
        <v>41360</v>
      </c>
      <c r="J1019" s="40" t="str">
        <v/>
      </c>
      <c r="K1019" s="41" t="str">
        <v>41360:화도읍 창현리</v>
      </c>
      <c r="L1019" s="42" t="str">
        <v>이안남양주</v>
      </c>
      <c r="M1019" s="43">
        <v>134.94</v>
      </c>
      <c r="N1019" s="44">
        <v>40.8</v>
      </c>
      <c r="O1019" s="44">
        <v>18</v>
      </c>
      <c r="P1019" s="44">
        <v>1396.37</v>
      </c>
      <c r="Q1019" s="44">
        <v>5.7</v>
      </c>
      <c r="R1019" s="41">
        <v>979.91</v>
      </c>
    </row>
    <row r="1020" ht="20" customHeight="1">
      <c r="A1020" s="35" t="str">
        <v>2026-08-16T07:32:26+09:00</v>
      </c>
      <c r="B1020" s="35" t="str">
        <v>2026.08.16</v>
      </c>
      <c r="C1020" s="35" t="str">
        <v>20260809</v>
      </c>
      <c r="D1020" s="35" t="str">
        <v>20260816</v>
      </c>
      <c r="E1020" s="35" t="str">
        <v>경기</v>
      </c>
      <c r="F1020" s="35" t="str">
        <v>남양주시</v>
      </c>
      <c r="G1020" s="35" t="str">
        <v>화도읍 창현리</v>
      </c>
      <c r="H1020" s="35" t="str">
        <v>경기 남양주시 화도읍 창현리</v>
      </c>
      <c r="I1020" s="35" t="str">
        <v>41360</v>
      </c>
      <c r="J1020" s="35" t="str">
        <v/>
      </c>
      <c r="K1020" s="36" t="str">
        <v>41360:화도읍 창현리</v>
      </c>
      <c r="L1020" s="37" t="str">
        <v>이안남양주</v>
      </c>
      <c r="M1020" s="38">
        <v>190.81</v>
      </c>
      <c r="N1020" s="39">
        <v>57.7</v>
      </c>
      <c r="O1020" s="39">
        <v>18</v>
      </c>
      <c r="P1020" s="35" t="str">
        <v/>
      </c>
      <c r="Q1020" s="35" t="str">
        <v/>
      </c>
      <c r="R1020" s="36">
        <v>982.35</v>
      </c>
    </row>
    <row r="1021" ht="20" customHeight="1">
      <c r="A1021" s="40" t="str">
        <v>2026-08-16T07:32:26+09:00</v>
      </c>
      <c r="B1021" s="40" t="str">
        <v>2026.08.16</v>
      </c>
      <c r="C1021" s="40" t="str">
        <v>20260809</v>
      </c>
      <c r="D1021" s="40" t="str">
        <v>20260816</v>
      </c>
      <c r="E1021" s="40" t="str">
        <v>경기</v>
      </c>
      <c r="F1021" s="40" t="str">
        <v>남양주시</v>
      </c>
      <c r="G1021" s="40" t="str">
        <v>화도읍 창현리</v>
      </c>
      <c r="H1021" s="40" t="str">
        <v>경기 남양주시 화도읍 창현리</v>
      </c>
      <c r="I1021" s="40" t="str">
        <v>41360</v>
      </c>
      <c r="J1021" s="40" t="str">
        <v/>
      </c>
      <c r="K1021" s="41" t="str">
        <v>41360:화도읍 창현리</v>
      </c>
      <c r="L1021" s="42" t="str">
        <v>창현대주피오레</v>
      </c>
      <c r="M1021" s="43">
        <v>59.99</v>
      </c>
      <c r="N1021" s="44">
        <v>18.1</v>
      </c>
      <c r="O1021" s="44">
        <v>21</v>
      </c>
      <c r="P1021" s="44">
        <v>1209.52</v>
      </c>
      <c r="Q1021" s="44">
        <v>2.19</v>
      </c>
      <c r="R1021" s="41">
        <v>1041.25</v>
      </c>
    </row>
    <row r="1022" ht="20" customHeight="1">
      <c r="A1022" s="35" t="str">
        <v>2026-08-16T07:32:26+09:00</v>
      </c>
      <c r="B1022" s="35" t="str">
        <v>2026.08.16</v>
      </c>
      <c r="C1022" s="35" t="str">
        <v>20260809</v>
      </c>
      <c r="D1022" s="35" t="str">
        <v>20260816</v>
      </c>
      <c r="E1022" s="35" t="str">
        <v>경기</v>
      </c>
      <c r="F1022" s="35" t="str">
        <v>남양주시</v>
      </c>
      <c r="G1022" s="35" t="str">
        <v>화도읍 창현리</v>
      </c>
      <c r="H1022" s="35" t="str">
        <v>경기 남양주시 화도읍 창현리</v>
      </c>
      <c r="I1022" s="35" t="str">
        <v>41360</v>
      </c>
      <c r="J1022" s="35" t="str">
        <v/>
      </c>
      <c r="K1022" s="36" t="str">
        <v>41360:화도읍 창현리</v>
      </c>
      <c r="L1022" s="37" t="str">
        <v>창현대주피오레</v>
      </c>
      <c r="M1022" s="38">
        <v>84.72</v>
      </c>
      <c r="N1022" s="39">
        <v>25.6</v>
      </c>
      <c r="O1022" s="39">
        <v>21</v>
      </c>
      <c r="P1022" s="39">
        <v>994.99</v>
      </c>
      <c r="Q1022" s="39">
        <v>2.55</v>
      </c>
      <c r="R1022" s="36">
        <v>897.44</v>
      </c>
    </row>
    <row r="1023" ht="20" customHeight="1">
      <c r="A1023" s="40" t="str">
        <v>2026-08-16T07:32:26+09:00</v>
      </c>
      <c r="B1023" s="40" t="str">
        <v>2026.08.16</v>
      </c>
      <c r="C1023" s="40" t="str">
        <v>20260809</v>
      </c>
      <c r="D1023" s="40" t="str">
        <v>20260816</v>
      </c>
      <c r="E1023" s="40" t="str">
        <v>경기</v>
      </c>
      <c r="F1023" s="40" t="str">
        <v>남양주시</v>
      </c>
      <c r="G1023" s="40" t="str">
        <v>화도읍 창현리</v>
      </c>
      <c r="H1023" s="40" t="str">
        <v>경기 남양주시 화도읍 창현리</v>
      </c>
      <c r="I1023" s="40" t="str">
        <v>41360</v>
      </c>
      <c r="J1023" s="40" t="str">
        <v/>
      </c>
      <c r="K1023" s="41" t="str">
        <v>41360:화도읍 창현리</v>
      </c>
      <c r="L1023" s="42" t="str">
        <v>창현두산1단지아파트</v>
      </c>
      <c r="M1023" s="43">
        <v>99.69</v>
      </c>
      <c r="N1023" s="44">
        <v>30.2</v>
      </c>
      <c r="O1023" s="44">
        <v>30</v>
      </c>
      <c r="P1023" s="44">
        <v>1229.44</v>
      </c>
      <c r="Q1023" s="44">
        <v>3.71</v>
      </c>
      <c r="R1023" s="41">
        <v>984.12</v>
      </c>
    </row>
    <row r="1024" ht="20" customHeight="1">
      <c r="A1024" s="35" t="str">
        <v>2026-08-16T07:32:26+09:00</v>
      </c>
      <c r="B1024" s="35" t="str">
        <v>2026.08.16</v>
      </c>
      <c r="C1024" s="35" t="str">
        <v>20260809</v>
      </c>
      <c r="D1024" s="35" t="str">
        <v>20260816</v>
      </c>
      <c r="E1024" s="35" t="str">
        <v>경기</v>
      </c>
      <c r="F1024" s="35" t="str">
        <v>남양주시</v>
      </c>
      <c r="G1024" s="35" t="str">
        <v>화도읍 창현리</v>
      </c>
      <c r="H1024" s="35" t="str">
        <v>경기 남양주시 화도읍 창현리</v>
      </c>
      <c r="I1024" s="35" t="str">
        <v>41360</v>
      </c>
      <c r="J1024" s="35" t="str">
        <v/>
      </c>
      <c r="K1024" s="36" t="str">
        <v>41360:화도읍 창현리</v>
      </c>
      <c r="L1024" s="37" t="str">
        <v>창현두산2단지아파트</v>
      </c>
      <c r="M1024" s="38">
        <v>59.88</v>
      </c>
      <c r="N1024" s="39">
        <v>18.1</v>
      </c>
      <c r="O1024" s="39">
        <v>30</v>
      </c>
      <c r="P1024" s="39">
        <v>1320.82</v>
      </c>
      <c r="Q1024" s="39">
        <v>2.39</v>
      </c>
      <c r="R1024" s="36">
        <v>1021.33</v>
      </c>
    </row>
    <row r="1025" ht="20" customHeight="1">
      <c r="A1025" s="40" t="str">
        <v>2026-08-16T07:32:26+09:00</v>
      </c>
      <c r="B1025" s="40" t="str">
        <v>2026.08.16</v>
      </c>
      <c r="C1025" s="40" t="str">
        <v>20260809</v>
      </c>
      <c r="D1025" s="40" t="str">
        <v>20260816</v>
      </c>
      <c r="E1025" s="40" t="str">
        <v>경기</v>
      </c>
      <c r="F1025" s="40" t="str">
        <v>남양주시</v>
      </c>
      <c r="G1025" s="40" t="str">
        <v>화도읍 창현리</v>
      </c>
      <c r="H1025" s="40" t="str">
        <v>경기 남양주시 화도읍 창현리</v>
      </c>
      <c r="I1025" s="40" t="str">
        <v>41360</v>
      </c>
      <c r="J1025" s="40" t="str">
        <v/>
      </c>
      <c r="K1025" s="41" t="str">
        <v>41360:화도읍 창현리</v>
      </c>
      <c r="L1025" s="42" t="str">
        <v>창현주공</v>
      </c>
      <c r="M1025" s="43">
        <v>59.71</v>
      </c>
      <c r="N1025" s="44">
        <v>18.1</v>
      </c>
      <c r="O1025" s="44">
        <v>30</v>
      </c>
      <c r="P1025" s="44">
        <v>1273.37</v>
      </c>
      <c r="Q1025" s="44">
        <v>2.3</v>
      </c>
      <c r="R1025" s="41">
        <v>955.03</v>
      </c>
    </row>
    <row r="1026" ht="20" customHeight="1">
      <c r="A1026" s="35" t="str">
        <v>2026-08-16T07:32:26+09:00</v>
      </c>
      <c r="B1026" s="35" t="str">
        <v>2026.08.16</v>
      </c>
      <c r="C1026" s="35" t="str">
        <v>20260809</v>
      </c>
      <c r="D1026" s="35" t="str">
        <v>20260816</v>
      </c>
      <c r="E1026" s="35" t="str">
        <v>경기</v>
      </c>
      <c r="F1026" s="35" t="str">
        <v>남양주시</v>
      </c>
      <c r="G1026" s="35" t="str">
        <v>화도읍 창현리</v>
      </c>
      <c r="H1026" s="35" t="str">
        <v>경기 남양주시 화도읍 창현리</v>
      </c>
      <c r="I1026" s="35" t="str">
        <v>41360</v>
      </c>
      <c r="J1026" s="35" t="str">
        <v/>
      </c>
      <c r="K1026" s="36" t="str">
        <v>41360:화도읍 창현리</v>
      </c>
      <c r="L1026" s="37" t="str">
        <v>청구</v>
      </c>
      <c r="M1026" s="38">
        <v>59.81</v>
      </c>
      <c r="N1026" s="39">
        <v>18.1</v>
      </c>
      <c r="O1026" s="39">
        <v>27</v>
      </c>
      <c r="P1026" s="39">
        <v>1133.06</v>
      </c>
      <c r="Q1026" s="39">
        <v>2.05</v>
      </c>
      <c r="R1026" s="36">
        <v>1067.84</v>
      </c>
    </row>
    <row r="1027" ht="20" customHeight="1">
      <c r="A1027" s="40" t="str">
        <v>2026-08-16T07:32:26+09:00</v>
      </c>
      <c r="B1027" s="40" t="str">
        <v>2026.08.16</v>
      </c>
      <c r="C1027" s="40" t="str">
        <v>20260809</v>
      </c>
      <c r="D1027" s="40" t="str">
        <v>20260816</v>
      </c>
      <c r="E1027" s="40" t="str">
        <v>경기</v>
      </c>
      <c r="F1027" s="40" t="str">
        <v>남양주시</v>
      </c>
      <c r="G1027" s="40" t="str">
        <v>화도읍 창현리</v>
      </c>
      <c r="H1027" s="40" t="str">
        <v>경기 남양주시 화도읍 창현리</v>
      </c>
      <c r="I1027" s="40" t="str">
        <v>41360</v>
      </c>
      <c r="J1027" s="40" t="str">
        <v/>
      </c>
      <c r="K1027" s="41" t="str">
        <v>41360:화도읍 창현리</v>
      </c>
      <c r="L1027" s="42" t="str">
        <v>청구</v>
      </c>
      <c r="M1027" s="43">
        <v>84.73</v>
      </c>
      <c r="N1027" s="44">
        <v>25.6</v>
      </c>
      <c r="O1027" s="44">
        <v>27</v>
      </c>
      <c r="P1027" s="44">
        <v>930.48</v>
      </c>
      <c r="Q1027" s="44">
        <v>2.38</v>
      </c>
      <c r="R1027" s="41">
        <v>897.36</v>
      </c>
    </row>
    <row r="1028" ht="20" customHeight="1">
      <c r="A1028" s="35" t="str">
        <v>2026-08-16T07:32:26+09:00</v>
      </c>
      <c r="B1028" s="35" t="str">
        <v>2026.08.16</v>
      </c>
      <c r="C1028" s="35" t="str">
        <v>20260809</v>
      </c>
      <c r="D1028" s="35" t="str">
        <v>20260816</v>
      </c>
      <c r="E1028" s="35" t="str">
        <v>경기</v>
      </c>
      <c r="F1028" s="35" t="str">
        <v>남양주시</v>
      </c>
      <c r="G1028" s="35" t="str">
        <v>화도읍 창현리</v>
      </c>
      <c r="H1028" s="35" t="str">
        <v>경기 남양주시 화도읍 창현리</v>
      </c>
      <c r="I1028" s="35" t="str">
        <v>41360</v>
      </c>
      <c r="J1028" s="35" t="str">
        <v/>
      </c>
      <c r="K1028" s="36" t="str">
        <v>41360:화도읍 창현리</v>
      </c>
      <c r="L1028" s="37" t="str">
        <v>현대1</v>
      </c>
      <c r="M1028" s="38">
        <v>64.92</v>
      </c>
      <c r="N1028" s="39">
        <v>19.6</v>
      </c>
      <c r="O1028" s="39">
        <v>36</v>
      </c>
      <c r="P1028" s="39">
        <v>734.4</v>
      </c>
      <c r="Q1028" s="39">
        <v>1.44</v>
      </c>
      <c r="R1028" s="36">
        <v>455.74</v>
      </c>
    </row>
    <row r="1029" ht="20" customHeight="1">
      <c r="A1029" s="40" t="str">
        <v>2026-08-16T07:32:26+09:00</v>
      </c>
      <c r="B1029" s="40" t="str">
        <v>2026.08.16</v>
      </c>
      <c r="C1029" s="40" t="str">
        <v>20260809</v>
      </c>
      <c r="D1029" s="40" t="str">
        <v>20260816</v>
      </c>
      <c r="E1029" s="40" t="str">
        <v>경기</v>
      </c>
      <c r="F1029" s="40" t="str">
        <v>남양주시</v>
      </c>
      <c r="G1029" s="40" t="str">
        <v>화도읍 창현리</v>
      </c>
      <c r="H1029" s="40" t="str">
        <v>경기 남양주시 화도읍 창현리</v>
      </c>
      <c r="I1029" s="40" t="str">
        <v>41360</v>
      </c>
      <c r="J1029" s="40" t="str">
        <v/>
      </c>
      <c r="K1029" s="41" t="str">
        <v>41360:화도읍 창현리</v>
      </c>
      <c r="L1029" s="42" t="str">
        <v>현대2</v>
      </c>
      <c r="M1029" s="43">
        <v>84.33</v>
      </c>
      <c r="N1029" s="44">
        <v>25.5</v>
      </c>
      <c r="O1029" s="44">
        <v>34</v>
      </c>
      <c r="P1029" s="44">
        <v>784.01</v>
      </c>
      <c r="Q1029" s="44">
        <v>2</v>
      </c>
      <c r="R1029" s="41">
        <v>627.21</v>
      </c>
    </row>
  </sheetData>
  <autoFilter ref="A5:R1029"/>
  <mergeCells count="1">
    <mergeCell ref="A1:R1"/>
  </mergeCells>
  <ignoredErrors>
    <ignoredError numberStoredAsText="1" sqref="A1:R10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지역요약</vt:lpstr>
      <vt:lpstr>월별거래량</vt:lpstr>
      <vt:lpstr>주요단지가격변동</vt:lpstr>
      <vt:lpstr>주간아파트시세</vt:lpstr>
      <vt:lpstr>입주물량</vt:lpstr>
      <vt:lpstr>청약경쟁률</vt:lpstr>
      <vt:lpstr>인구</vt:lpstr>
      <vt:lpstr>미분양</vt:lpstr>
      <vt:lpstr>평형별시세</vt:lpstr>
      <vt:lpstr>실거래_요약</vt:lpstr>
      <vt:lpstr>실거래_전체추이</vt:lpstr>
      <vt:lpstr>실거래_유형별신호</vt:lpstr>
      <vt:lpstr>실거래_유형별월간</vt:lpstr>
      <vt:lpstr>실거래_거래유형전환</vt:lpstr>
      <vt:lpstr>실거래_유형내거래전환</vt:lpstr>
      <vt:lpstr>실거래_지역비교</vt:lpstr>
      <vt:lpstr>실거래_하위지역유형흐름</vt:lpstr>
      <vt:lpstr>실거래_하위지역거래전환</vt:lpstr>
      <vt:lpstr>실거래_분석집계원자료</vt:lpstr>
      <vt:lpstr>실거래_집계기준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